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기계소재\"/>
    </mc:Choice>
  </mc:AlternateContent>
  <xr:revisionPtr revIDLastSave="0" documentId="13_ncr:1_{9DF582CD-A4D2-4C4E-8C32-7DC586BD207A}" xr6:coauthVersionLast="47" xr6:coauthVersionMax="47" xr10:uidLastSave="{00000000-0000-0000-0000-000000000000}"/>
  <bookViews>
    <workbookView xWindow="768" yWindow="768" windowWidth="21600" windowHeight="11100"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20" i="2" l="1"/>
  <c r="AE133" i="2"/>
  <c r="AE188" i="2"/>
  <c r="AE173" i="2"/>
  <c r="AE11" i="2"/>
  <c r="AE181" i="2"/>
  <c r="AE184" i="2"/>
  <c r="AE157" i="2"/>
  <c r="AE42" i="2"/>
  <c r="AE74" i="2"/>
  <c r="AE43" i="2"/>
  <c r="AE52" i="2"/>
  <c r="AE111" i="2"/>
  <c r="AE162" i="2"/>
  <c r="AE93" i="2"/>
  <c r="AE27" i="2"/>
  <c r="AE134" i="2"/>
  <c r="AE135" i="2"/>
  <c r="AE168" i="2"/>
  <c r="AE104" i="2"/>
  <c r="AE158" i="2"/>
  <c r="AE122" i="2"/>
  <c r="AE60" i="2"/>
  <c r="AE23" i="2"/>
  <c r="AE35" i="2"/>
  <c r="AE123" i="2"/>
  <c r="AE44" i="2"/>
  <c r="AE19" i="2"/>
  <c r="AE45" i="2"/>
  <c r="AE197" i="2"/>
  <c r="AE37" i="2"/>
  <c r="AE194" i="2"/>
  <c r="AE20" i="2"/>
  <c r="AE147" i="2"/>
  <c r="AE128" i="2"/>
  <c r="AE195" i="2"/>
  <c r="AE169" i="2"/>
  <c r="AE30" i="2"/>
  <c r="AE80" i="2"/>
  <c r="AE28" i="2"/>
  <c r="AE98" i="2"/>
  <c r="AE36" i="2"/>
  <c r="AE108" i="2"/>
  <c r="AE99" i="2"/>
  <c r="AE53" i="2"/>
  <c r="AE166" i="2"/>
  <c r="AE129" i="2"/>
  <c r="AE163" i="2"/>
  <c r="AE151" i="2"/>
  <c r="AE31" i="2"/>
  <c r="AE121" i="2"/>
  <c r="AE138" i="2"/>
  <c r="AE152" i="2"/>
  <c r="AE153" i="2"/>
  <c r="AE87" i="2"/>
  <c r="AE88" i="2"/>
  <c r="AE70" i="2"/>
  <c r="AE17" i="2"/>
  <c r="AE148" i="2"/>
  <c r="AE24" i="2"/>
  <c r="AE164" i="2"/>
  <c r="AE167" i="2"/>
  <c r="AE119" i="2"/>
  <c r="AE145" i="2"/>
  <c r="AE46" i="2"/>
  <c r="AE13" i="2"/>
  <c r="AE66" i="2"/>
  <c r="AE136" i="2"/>
  <c r="AE189" i="2"/>
  <c r="AE62" i="2"/>
  <c r="AE75" i="2"/>
  <c r="AE54" i="2"/>
  <c r="AE63" i="2"/>
  <c r="AE47" i="2"/>
  <c r="AE112" i="2"/>
  <c r="AE89" i="2"/>
  <c r="AE193" i="2"/>
  <c r="AE94" i="2"/>
  <c r="AE105" i="2"/>
  <c r="AE100" i="2"/>
  <c r="AE6" i="2"/>
  <c r="AE9" i="2"/>
  <c r="AE196" i="2"/>
  <c r="AE61" i="2"/>
  <c r="AE78" i="2"/>
  <c r="AE71" i="2"/>
  <c r="AE81" i="2"/>
  <c r="AE115" i="2"/>
  <c r="AE124" i="2"/>
  <c r="AE55" i="2"/>
  <c r="AE154" i="2"/>
  <c r="AE64" i="2"/>
  <c r="AE38" i="2"/>
  <c r="AE139" i="2"/>
  <c r="AE116" i="2"/>
  <c r="AE25" i="2"/>
  <c r="AE155" i="2"/>
  <c r="AE170" i="2"/>
  <c r="AE174" i="2"/>
  <c r="AE130" i="2"/>
  <c r="AE18" i="2"/>
  <c r="AE22" i="2"/>
  <c r="AE56" i="2"/>
  <c r="AE106" i="2"/>
  <c r="AE82" i="2"/>
  <c r="AE48" i="2"/>
  <c r="AE113" i="2"/>
  <c r="AE57" i="2"/>
  <c r="AE79" i="2"/>
  <c r="AE159" i="2"/>
  <c r="AE58" i="2"/>
  <c r="AE178" i="2"/>
  <c r="AE176" i="2"/>
  <c r="AE32" i="2"/>
  <c r="AE7" i="2"/>
  <c r="AE107" i="2"/>
  <c r="AE114" i="2"/>
  <c r="AE140" i="2"/>
  <c r="AE182" i="2"/>
  <c r="AE76" i="2"/>
  <c r="AE49" i="2"/>
  <c r="AE33" i="2"/>
  <c r="AE41" i="2"/>
  <c r="AE67" i="2"/>
  <c r="AE68" i="2"/>
  <c r="AE125" i="2"/>
  <c r="AE73" i="2"/>
  <c r="AE83" i="2"/>
  <c r="AE101" i="2"/>
  <c r="AE39" i="2"/>
  <c r="AE95" i="2"/>
  <c r="AE141" i="2"/>
  <c r="AE90" i="2"/>
  <c r="AE3" i="2"/>
  <c r="AE172" i="2"/>
  <c r="AE187" i="2"/>
  <c r="AE69" i="2"/>
  <c r="AE59" i="2"/>
  <c r="AE91" i="2"/>
  <c r="AE10" i="2"/>
  <c r="AE156" i="2"/>
  <c r="AE149" i="2"/>
  <c r="AE77" i="2"/>
  <c r="AE177" i="2"/>
  <c r="AE175" i="2"/>
  <c r="AE92" i="2"/>
  <c r="AE109" i="2"/>
  <c r="AE84" i="2"/>
  <c r="AE50" i="2"/>
  <c r="AE183" i="2"/>
  <c r="AE142" i="2"/>
  <c r="AE34" i="2"/>
  <c r="AE165" i="2"/>
  <c r="AE8" i="2"/>
  <c r="AE190" i="2"/>
  <c r="AE102" i="2"/>
  <c r="AE21" i="2"/>
  <c r="AE5" i="2"/>
  <c r="AE14" i="2"/>
  <c r="AE191" i="2"/>
  <c r="AE126" i="2"/>
  <c r="AE160" i="2"/>
  <c r="AE26" i="2"/>
  <c r="AE15" i="2"/>
  <c r="AE29" i="2"/>
  <c r="AE179" i="2"/>
  <c r="AE192" i="2"/>
  <c r="AE40" i="2"/>
  <c r="AE131" i="2"/>
  <c r="AE185" i="2"/>
  <c r="AE117" i="2"/>
  <c r="AE127" i="2"/>
  <c r="AE143" i="2"/>
  <c r="AE72" i="2"/>
  <c r="AE85" i="2"/>
  <c r="AE103" i="2"/>
  <c r="AE171" i="2"/>
  <c r="AE51" i="2"/>
  <c r="AE96" i="2"/>
  <c r="AE150" i="2"/>
  <c r="AE146" i="2"/>
  <c r="AE118" i="2"/>
  <c r="AE186" i="2"/>
  <c r="AE65" i="2"/>
  <c r="AE16" i="2"/>
  <c r="AE132" i="2"/>
  <c r="AE97" i="2"/>
  <c r="AE161" i="2"/>
  <c r="AE180" i="2"/>
  <c r="AE144" i="2"/>
  <c r="AE86" i="2"/>
  <c r="AE12" i="2"/>
  <c r="AE137" i="2"/>
  <c r="AE4" i="2"/>
  <c r="AE198" i="2"/>
  <c r="AE199" i="2"/>
  <c r="AE200" i="2"/>
  <c r="AE201" i="2"/>
  <c r="AE202" i="2"/>
  <c r="AE110" i="2"/>
  <c r="AF110" i="2"/>
  <c r="AF120" i="2"/>
  <c r="AF133" i="2"/>
  <c r="AF188" i="2"/>
  <c r="AF173" i="2"/>
  <c r="AF11" i="2"/>
  <c r="AF181" i="2"/>
  <c r="AF184" i="2"/>
  <c r="AF157" i="2"/>
  <c r="AF42" i="2"/>
  <c r="AF74" i="2"/>
  <c r="AF43" i="2"/>
  <c r="AF52" i="2"/>
  <c r="AF111" i="2"/>
  <c r="AF162" i="2"/>
  <c r="AF93" i="2"/>
  <c r="AF27" i="2"/>
  <c r="AF134" i="2"/>
  <c r="AF135" i="2"/>
  <c r="AF168" i="2"/>
  <c r="AF104" i="2"/>
  <c r="AF158" i="2"/>
  <c r="AF122" i="2"/>
  <c r="AF60" i="2"/>
  <c r="AF23" i="2"/>
  <c r="AF35" i="2"/>
  <c r="AF123" i="2"/>
  <c r="AF44" i="2"/>
  <c r="AF19" i="2"/>
  <c r="AF45" i="2"/>
  <c r="AF197" i="2"/>
  <c r="AF37" i="2"/>
  <c r="AF194" i="2"/>
  <c r="AF20" i="2"/>
  <c r="AF147" i="2"/>
  <c r="AF128" i="2"/>
  <c r="AF195" i="2"/>
  <c r="AF169" i="2"/>
  <c r="AF30" i="2"/>
  <c r="AF80" i="2"/>
  <c r="AF28" i="2"/>
  <c r="AF98" i="2"/>
  <c r="AF36" i="2"/>
  <c r="AF108" i="2"/>
  <c r="AF99" i="2"/>
  <c r="AF53" i="2"/>
  <c r="AF166" i="2"/>
  <c r="AF129" i="2"/>
  <c r="AF163" i="2"/>
  <c r="AF151" i="2"/>
  <c r="AF31" i="2"/>
  <c r="AF121" i="2"/>
  <c r="AF138" i="2"/>
  <c r="AF152" i="2"/>
  <c r="AF153" i="2"/>
  <c r="AF87" i="2"/>
  <c r="AF88" i="2"/>
  <c r="AF70" i="2"/>
  <c r="AF17" i="2"/>
  <c r="AF148" i="2"/>
  <c r="AF24" i="2"/>
  <c r="AF164" i="2"/>
  <c r="AF167" i="2"/>
  <c r="AF119" i="2"/>
  <c r="AF145" i="2"/>
  <c r="AF46" i="2"/>
  <c r="AF13" i="2"/>
  <c r="AF66" i="2"/>
  <c r="AF136" i="2"/>
  <c r="AF189" i="2"/>
  <c r="AF62" i="2"/>
  <c r="AF75" i="2"/>
  <c r="AF54" i="2"/>
  <c r="AF63" i="2"/>
  <c r="AF47" i="2"/>
  <c r="AF112" i="2"/>
  <c r="AF89" i="2"/>
  <c r="AF193" i="2"/>
  <c r="AF94" i="2"/>
  <c r="AF105" i="2"/>
  <c r="AF100" i="2"/>
  <c r="AF6" i="2"/>
  <c r="AF9" i="2"/>
  <c r="AF196" i="2"/>
  <c r="AF61" i="2"/>
  <c r="AF78" i="2"/>
  <c r="AF71" i="2"/>
  <c r="AF81" i="2"/>
  <c r="AF115" i="2"/>
  <c r="AF124" i="2"/>
  <c r="AF55" i="2"/>
  <c r="AF154" i="2"/>
  <c r="AF64" i="2"/>
  <c r="AF38" i="2"/>
  <c r="AF139" i="2"/>
  <c r="AF116" i="2"/>
  <c r="AF25" i="2"/>
  <c r="AF155" i="2"/>
  <c r="AF170" i="2"/>
  <c r="AF174" i="2"/>
  <c r="AF130" i="2"/>
  <c r="AF18" i="2"/>
  <c r="AF22" i="2"/>
  <c r="AF56" i="2"/>
  <c r="AF106" i="2"/>
  <c r="AF82" i="2"/>
  <c r="AF48" i="2"/>
  <c r="AF113" i="2"/>
  <c r="AF57" i="2"/>
  <c r="AF79" i="2"/>
  <c r="AF159" i="2"/>
  <c r="AF58" i="2"/>
  <c r="AF178" i="2"/>
  <c r="AF176" i="2"/>
  <c r="AF32" i="2"/>
  <c r="AF7" i="2"/>
  <c r="AF107" i="2"/>
  <c r="AF114" i="2"/>
  <c r="AF140" i="2"/>
  <c r="AF182" i="2"/>
  <c r="AF76" i="2"/>
  <c r="AF49" i="2"/>
  <c r="AF33" i="2"/>
  <c r="AF41" i="2"/>
  <c r="AF67" i="2"/>
  <c r="AF68" i="2"/>
  <c r="AF125" i="2"/>
  <c r="AF73" i="2"/>
  <c r="AF83" i="2"/>
  <c r="AF101" i="2"/>
  <c r="AF39" i="2"/>
  <c r="AF95" i="2"/>
  <c r="AF141" i="2"/>
  <c r="AF90" i="2"/>
  <c r="AF3" i="2"/>
  <c r="AF172" i="2"/>
  <c r="AF187" i="2"/>
  <c r="AF69" i="2"/>
  <c r="AF59" i="2"/>
  <c r="AF91" i="2"/>
  <c r="AF10" i="2"/>
  <c r="AF156" i="2"/>
  <c r="AF149" i="2"/>
  <c r="AF77" i="2"/>
  <c r="AF177" i="2"/>
  <c r="AF175" i="2"/>
  <c r="AF92" i="2"/>
  <c r="AF109" i="2"/>
  <c r="AF84" i="2"/>
  <c r="AF50" i="2"/>
  <c r="AF183" i="2"/>
  <c r="AF142" i="2"/>
  <c r="AF34" i="2"/>
  <c r="AF165" i="2"/>
  <c r="AF8" i="2"/>
  <c r="AF190" i="2"/>
  <c r="AF102" i="2"/>
  <c r="AF21" i="2"/>
  <c r="AF5" i="2"/>
  <c r="AF14" i="2"/>
  <c r="AF191" i="2"/>
  <c r="AF126" i="2"/>
  <c r="AF160" i="2"/>
  <c r="AF26" i="2"/>
  <c r="AF15" i="2"/>
  <c r="AF29" i="2"/>
  <c r="AF179" i="2"/>
  <c r="AF192" i="2"/>
  <c r="AF40" i="2"/>
  <c r="AF131" i="2"/>
  <c r="AF185" i="2"/>
  <c r="AF117" i="2"/>
  <c r="AF127" i="2"/>
  <c r="AF143" i="2"/>
  <c r="AF72" i="2"/>
  <c r="AF85" i="2"/>
  <c r="AF103" i="2"/>
  <c r="AF171" i="2"/>
  <c r="AF51" i="2"/>
  <c r="AF96" i="2"/>
  <c r="AF150" i="2"/>
  <c r="AF146" i="2"/>
  <c r="AF118" i="2"/>
  <c r="AF186" i="2"/>
  <c r="AF65" i="2"/>
  <c r="AF16" i="2"/>
  <c r="AF132" i="2"/>
  <c r="AF97" i="2"/>
  <c r="AF161" i="2"/>
  <c r="AF180" i="2"/>
  <c r="AF144" i="2"/>
  <c r="AF86" i="2"/>
  <c r="AF12" i="2"/>
  <c r="AF137" i="2"/>
  <c r="AF4" i="2"/>
  <c r="AF198" i="2"/>
  <c r="AF199" i="2"/>
  <c r="AF200" i="2"/>
  <c r="AF201" i="2"/>
  <c r="AF202" i="2"/>
  <c r="AD120" i="2"/>
  <c r="AD133" i="2"/>
  <c r="AD188" i="2"/>
  <c r="AD173" i="2"/>
  <c r="AD11" i="2"/>
  <c r="AD181" i="2"/>
  <c r="AD184" i="2"/>
  <c r="AD157" i="2"/>
  <c r="AD42" i="2"/>
  <c r="AD74" i="2"/>
  <c r="AD43" i="2"/>
  <c r="AD52" i="2"/>
  <c r="AD111" i="2"/>
  <c r="AD162" i="2"/>
  <c r="AD93" i="2"/>
  <c r="AD27" i="2"/>
  <c r="AD134" i="2"/>
  <c r="AD135" i="2"/>
  <c r="AD168" i="2"/>
  <c r="AD104" i="2"/>
  <c r="AD158" i="2"/>
  <c r="AD122" i="2"/>
  <c r="AD60" i="2"/>
  <c r="AD23" i="2"/>
  <c r="AD35" i="2"/>
  <c r="AD123" i="2"/>
  <c r="AD44" i="2"/>
  <c r="AD19" i="2"/>
  <c r="AD45" i="2"/>
  <c r="AD197" i="2"/>
  <c r="AD37" i="2"/>
  <c r="AD194" i="2"/>
  <c r="AD20" i="2"/>
  <c r="AD147" i="2"/>
  <c r="AD128" i="2"/>
  <c r="AD195" i="2"/>
  <c r="AD169" i="2"/>
  <c r="AD30" i="2"/>
  <c r="AD80" i="2"/>
  <c r="AD28" i="2"/>
  <c r="AD98" i="2"/>
  <c r="AD36" i="2"/>
  <c r="AD108" i="2"/>
  <c r="AD99" i="2"/>
  <c r="AD53" i="2"/>
  <c r="AD166" i="2"/>
  <c r="AD129" i="2"/>
  <c r="AD163" i="2"/>
  <c r="AD151" i="2"/>
  <c r="AD31" i="2"/>
  <c r="AD121" i="2"/>
  <c r="AD138" i="2"/>
  <c r="AD152" i="2"/>
  <c r="AD153" i="2"/>
  <c r="AD87" i="2"/>
  <c r="AD88" i="2"/>
  <c r="AD70" i="2"/>
  <c r="AD17" i="2"/>
  <c r="AD148" i="2"/>
  <c r="AD24" i="2"/>
  <c r="AD164" i="2"/>
  <c r="AD167" i="2"/>
  <c r="AD119" i="2"/>
  <c r="AD145" i="2"/>
  <c r="AD46" i="2"/>
  <c r="AD13" i="2"/>
  <c r="AD66" i="2"/>
  <c r="AD136" i="2"/>
  <c r="AD189" i="2"/>
  <c r="AD62" i="2"/>
  <c r="AD75" i="2"/>
  <c r="AD54" i="2"/>
  <c r="AD63" i="2"/>
  <c r="AD47" i="2"/>
  <c r="AD112" i="2"/>
  <c r="AD89" i="2"/>
  <c r="AD193" i="2"/>
  <c r="AD94" i="2"/>
  <c r="AD105" i="2"/>
  <c r="AD100" i="2"/>
  <c r="AD6" i="2"/>
  <c r="AD9" i="2"/>
  <c r="AD196" i="2"/>
  <c r="AD61" i="2"/>
  <c r="AD78" i="2"/>
  <c r="AD71" i="2"/>
  <c r="AD81" i="2"/>
  <c r="AD115" i="2"/>
  <c r="AD124" i="2"/>
  <c r="AD55" i="2"/>
  <c r="AD154" i="2"/>
  <c r="AD64" i="2"/>
  <c r="AD38" i="2"/>
  <c r="AD139" i="2"/>
  <c r="AD116" i="2"/>
  <c r="AD25" i="2"/>
  <c r="AD155" i="2"/>
  <c r="AD170" i="2"/>
  <c r="AD174" i="2"/>
  <c r="AD130" i="2"/>
  <c r="AD18" i="2"/>
  <c r="AD22" i="2"/>
  <c r="AD56" i="2"/>
  <c r="AD106" i="2"/>
  <c r="AD82" i="2"/>
  <c r="AD48" i="2"/>
  <c r="AD113" i="2"/>
  <c r="AD57" i="2"/>
  <c r="AD79" i="2"/>
  <c r="AD159" i="2"/>
  <c r="AD58" i="2"/>
  <c r="AD178" i="2"/>
  <c r="AD176" i="2"/>
  <c r="AD32" i="2"/>
  <c r="AD7" i="2"/>
  <c r="AD107" i="2"/>
  <c r="AD114" i="2"/>
  <c r="AD140" i="2"/>
  <c r="AD182" i="2"/>
  <c r="AD76" i="2"/>
  <c r="AD49" i="2"/>
  <c r="AD33" i="2"/>
  <c r="AD41" i="2"/>
  <c r="AD67" i="2"/>
  <c r="AD68" i="2"/>
  <c r="AD125" i="2"/>
  <c r="AD73" i="2"/>
  <c r="AD83" i="2"/>
  <c r="AD101" i="2"/>
  <c r="AD39" i="2"/>
  <c r="AD95" i="2"/>
  <c r="AD141" i="2"/>
  <c r="AD90" i="2"/>
  <c r="AD3" i="2"/>
  <c r="AD172" i="2"/>
  <c r="AD187" i="2"/>
  <c r="AD69" i="2"/>
  <c r="AD59" i="2"/>
  <c r="AD91" i="2"/>
  <c r="AD10" i="2"/>
  <c r="AD156" i="2"/>
  <c r="AD149" i="2"/>
  <c r="AD77" i="2"/>
  <c r="AD177" i="2"/>
  <c r="AD175" i="2"/>
  <c r="AD92" i="2"/>
  <c r="AD109" i="2"/>
  <c r="AD84" i="2"/>
  <c r="AD50" i="2"/>
  <c r="AD183" i="2"/>
  <c r="AD142" i="2"/>
  <c r="AD34" i="2"/>
  <c r="AD165" i="2"/>
  <c r="AD8" i="2"/>
  <c r="AD190" i="2"/>
  <c r="AD102" i="2"/>
  <c r="AD21" i="2"/>
  <c r="AD5" i="2"/>
  <c r="AD14" i="2"/>
  <c r="AD191" i="2"/>
  <c r="AD126" i="2"/>
  <c r="AD160" i="2"/>
  <c r="AD26" i="2"/>
  <c r="AD15" i="2"/>
  <c r="AD29" i="2"/>
  <c r="AD179" i="2"/>
  <c r="AD192" i="2"/>
  <c r="AD40" i="2"/>
  <c r="AD131" i="2"/>
  <c r="AD185" i="2"/>
  <c r="AD117" i="2"/>
  <c r="AD127" i="2"/>
  <c r="AD143" i="2"/>
  <c r="AD72" i="2"/>
  <c r="AD85" i="2"/>
  <c r="AD103" i="2"/>
  <c r="AD171" i="2"/>
  <c r="AD51" i="2"/>
  <c r="AD96" i="2"/>
  <c r="AD150" i="2"/>
  <c r="AD146" i="2"/>
  <c r="AD118" i="2"/>
  <c r="AD186" i="2"/>
  <c r="AD65" i="2"/>
  <c r="AD16" i="2"/>
  <c r="AD132" i="2"/>
  <c r="AD97" i="2"/>
  <c r="AD161" i="2"/>
  <c r="AD180" i="2"/>
  <c r="AD144" i="2"/>
  <c r="AD86" i="2"/>
  <c r="AD12" i="2"/>
  <c r="AD137" i="2"/>
  <c r="AD4" i="2"/>
  <c r="AD198" i="2"/>
  <c r="AD199" i="2"/>
  <c r="AD200" i="2"/>
  <c r="AD201" i="2"/>
  <c r="AD202" i="2"/>
  <c r="AD110" i="2"/>
  <c r="C120" i="2"/>
  <c r="C133" i="2"/>
  <c r="C188" i="2"/>
  <c r="C173" i="2"/>
  <c r="C11" i="2"/>
  <c r="C181" i="2"/>
  <c r="C184" i="2"/>
  <c r="C157" i="2"/>
  <c r="C42" i="2"/>
  <c r="C74" i="2"/>
  <c r="C43" i="2"/>
  <c r="C52" i="2"/>
  <c r="C111" i="2"/>
  <c r="C162" i="2"/>
  <c r="C93" i="2"/>
  <c r="C27" i="2"/>
  <c r="C134" i="2"/>
  <c r="C135" i="2"/>
  <c r="C168" i="2"/>
  <c r="C104" i="2"/>
  <c r="C158" i="2"/>
  <c r="C122" i="2"/>
  <c r="C60" i="2"/>
  <c r="C23" i="2"/>
  <c r="C35" i="2"/>
  <c r="C123" i="2"/>
  <c r="C44" i="2"/>
  <c r="C19" i="2"/>
  <c r="C45" i="2"/>
  <c r="C197" i="2"/>
  <c r="C37" i="2"/>
  <c r="C194" i="2"/>
  <c r="C20" i="2"/>
  <c r="C147" i="2"/>
  <c r="C128" i="2"/>
  <c r="C195" i="2"/>
  <c r="C169" i="2"/>
  <c r="C30" i="2"/>
  <c r="C80" i="2"/>
  <c r="C28" i="2"/>
  <c r="C98" i="2"/>
  <c r="C36" i="2"/>
  <c r="C108" i="2"/>
  <c r="C99" i="2"/>
  <c r="C53" i="2"/>
  <c r="C166" i="2"/>
  <c r="C129" i="2"/>
  <c r="C163" i="2"/>
  <c r="C151" i="2"/>
  <c r="C31" i="2"/>
  <c r="C121" i="2"/>
  <c r="C138" i="2"/>
  <c r="C152" i="2"/>
  <c r="C153" i="2"/>
  <c r="C87" i="2"/>
  <c r="C88" i="2"/>
  <c r="C70" i="2"/>
  <c r="C17" i="2"/>
  <c r="C148" i="2"/>
  <c r="C24" i="2"/>
  <c r="C164" i="2"/>
  <c r="C167" i="2"/>
  <c r="C119" i="2"/>
  <c r="C145" i="2"/>
  <c r="C46" i="2"/>
  <c r="C13" i="2"/>
  <c r="C66" i="2"/>
  <c r="C136" i="2"/>
  <c r="C189" i="2"/>
  <c r="C62" i="2"/>
  <c r="C75" i="2"/>
  <c r="C54" i="2"/>
  <c r="C63" i="2"/>
  <c r="C47" i="2"/>
  <c r="C112" i="2"/>
  <c r="C89" i="2"/>
  <c r="C193" i="2"/>
  <c r="C94" i="2"/>
  <c r="C105" i="2"/>
  <c r="C100" i="2"/>
  <c r="C6" i="2"/>
  <c r="C9" i="2"/>
  <c r="C196" i="2"/>
  <c r="C61" i="2"/>
  <c r="C78" i="2"/>
  <c r="C71" i="2"/>
  <c r="C81" i="2"/>
  <c r="C115" i="2"/>
  <c r="C124" i="2"/>
  <c r="C55" i="2"/>
  <c r="C154" i="2"/>
  <c r="C64" i="2"/>
  <c r="C38" i="2"/>
  <c r="C139" i="2"/>
  <c r="C116" i="2"/>
  <c r="C25" i="2"/>
  <c r="C155" i="2"/>
  <c r="C170" i="2"/>
  <c r="C174" i="2"/>
  <c r="C130" i="2"/>
  <c r="C18" i="2"/>
  <c r="C22" i="2"/>
  <c r="C56" i="2"/>
  <c r="C106" i="2"/>
  <c r="C82" i="2"/>
  <c r="C48" i="2"/>
  <c r="C113" i="2"/>
  <c r="C57" i="2"/>
  <c r="C79" i="2"/>
  <c r="C159" i="2"/>
  <c r="C58" i="2"/>
  <c r="C178" i="2"/>
  <c r="C176" i="2"/>
  <c r="C32" i="2"/>
  <c r="C7" i="2"/>
  <c r="C107" i="2"/>
  <c r="C114" i="2"/>
  <c r="C140" i="2"/>
  <c r="C182" i="2"/>
  <c r="C76" i="2"/>
  <c r="C49" i="2"/>
  <c r="C33" i="2"/>
  <c r="C41" i="2"/>
  <c r="C67" i="2"/>
  <c r="C68" i="2"/>
  <c r="C125" i="2"/>
  <c r="C73" i="2"/>
  <c r="C83" i="2"/>
  <c r="C101" i="2"/>
  <c r="C39" i="2"/>
  <c r="C95" i="2"/>
  <c r="C141" i="2"/>
  <c r="C90" i="2"/>
  <c r="C3" i="2"/>
  <c r="C172" i="2"/>
  <c r="C187" i="2"/>
  <c r="C69" i="2"/>
  <c r="C59" i="2"/>
  <c r="C91" i="2"/>
  <c r="C10" i="2"/>
  <c r="C156" i="2"/>
  <c r="C149" i="2"/>
  <c r="C77" i="2"/>
  <c r="C177" i="2"/>
  <c r="C175" i="2"/>
  <c r="C92" i="2"/>
  <c r="C109" i="2"/>
  <c r="C84" i="2"/>
  <c r="C50" i="2"/>
  <c r="C183" i="2"/>
  <c r="C142" i="2"/>
  <c r="C34" i="2"/>
  <c r="C165" i="2"/>
  <c r="C8" i="2"/>
  <c r="C190" i="2"/>
  <c r="C102" i="2"/>
  <c r="C21" i="2"/>
  <c r="C5" i="2"/>
  <c r="C14" i="2"/>
  <c r="C191" i="2"/>
  <c r="C126" i="2"/>
  <c r="C160" i="2"/>
  <c r="C26" i="2"/>
  <c r="C15" i="2"/>
  <c r="C29" i="2"/>
  <c r="C179" i="2"/>
  <c r="C192" i="2"/>
  <c r="C40" i="2"/>
  <c r="C131" i="2"/>
  <c r="C185" i="2"/>
  <c r="C117" i="2"/>
  <c r="C127" i="2"/>
  <c r="C143" i="2"/>
  <c r="C72" i="2"/>
  <c r="C85" i="2"/>
  <c r="C103" i="2"/>
  <c r="C171" i="2"/>
  <c r="C51" i="2"/>
  <c r="C96" i="2"/>
  <c r="C150" i="2"/>
  <c r="C146" i="2"/>
  <c r="C118" i="2"/>
  <c r="C186" i="2"/>
  <c r="C65" i="2"/>
  <c r="C16" i="2"/>
  <c r="C132" i="2"/>
  <c r="C97" i="2"/>
  <c r="C161" i="2"/>
  <c r="C180" i="2"/>
  <c r="C144" i="2"/>
  <c r="C86" i="2"/>
  <c r="C12" i="2"/>
  <c r="C137" i="2"/>
  <c r="C4" i="2"/>
  <c r="C198" i="2"/>
  <c r="C199" i="2"/>
  <c r="C200" i="2"/>
  <c r="C201" i="2"/>
  <c r="C202" i="2"/>
  <c r="C110" i="2"/>
  <c r="G120" i="2"/>
  <c r="G133" i="2"/>
  <c r="G188" i="2"/>
  <c r="G173" i="2"/>
  <c r="G11" i="2"/>
  <c r="G181" i="2"/>
  <c r="G184" i="2"/>
  <c r="G157" i="2"/>
  <c r="G42" i="2"/>
  <c r="G74" i="2"/>
  <c r="G43" i="2"/>
  <c r="G52" i="2"/>
  <c r="G111" i="2"/>
  <c r="G162" i="2"/>
  <c r="G93" i="2"/>
  <c r="G27" i="2"/>
  <c r="G134" i="2"/>
  <c r="G135" i="2"/>
  <c r="G168" i="2"/>
  <c r="G104" i="2"/>
  <c r="G158" i="2"/>
  <c r="G122" i="2"/>
  <c r="G60" i="2"/>
  <c r="G23" i="2"/>
  <c r="G35" i="2"/>
  <c r="G123" i="2"/>
  <c r="G44" i="2"/>
  <c r="G19" i="2"/>
  <c r="G45" i="2"/>
  <c r="G197" i="2"/>
  <c r="G37" i="2"/>
  <c r="G194" i="2"/>
  <c r="G20" i="2"/>
  <c r="G147" i="2"/>
  <c r="G128" i="2"/>
  <c r="G195" i="2"/>
  <c r="G169" i="2"/>
  <c r="G30" i="2"/>
  <c r="G80" i="2"/>
  <c r="G28" i="2"/>
  <c r="G98" i="2"/>
  <c r="G36" i="2"/>
  <c r="G108" i="2"/>
  <c r="G99" i="2"/>
  <c r="G53" i="2"/>
  <c r="G166" i="2"/>
  <c r="G129" i="2"/>
  <c r="G163" i="2"/>
  <c r="G151" i="2"/>
  <c r="G31" i="2"/>
  <c r="G121" i="2"/>
  <c r="G138" i="2"/>
  <c r="G152" i="2"/>
  <c r="G153" i="2"/>
  <c r="G87" i="2"/>
  <c r="G88" i="2"/>
  <c r="G70" i="2"/>
  <c r="G17" i="2"/>
  <c r="G148" i="2"/>
  <c r="G24" i="2"/>
  <c r="G164" i="2"/>
  <c r="G167" i="2"/>
  <c r="G119" i="2"/>
  <c r="G145" i="2"/>
  <c r="G46" i="2"/>
  <c r="G13" i="2"/>
  <c r="G66" i="2"/>
  <c r="G136" i="2"/>
  <c r="G189" i="2"/>
  <c r="G62" i="2"/>
  <c r="G75" i="2"/>
  <c r="G54" i="2"/>
  <c r="G63" i="2"/>
  <c r="G47" i="2"/>
  <c r="G112" i="2"/>
  <c r="G89" i="2"/>
  <c r="G193" i="2"/>
  <c r="G94" i="2"/>
  <c r="G105" i="2"/>
  <c r="G100" i="2"/>
  <c r="G6" i="2"/>
  <c r="G9" i="2"/>
  <c r="G196" i="2"/>
  <c r="G61" i="2"/>
  <c r="G78" i="2"/>
  <c r="G71" i="2"/>
  <c r="G81" i="2"/>
  <c r="G115" i="2"/>
  <c r="G124" i="2"/>
  <c r="G55" i="2"/>
  <c r="G154" i="2"/>
  <c r="G64" i="2"/>
  <c r="G38" i="2"/>
  <c r="G139" i="2"/>
  <c r="G116" i="2"/>
  <c r="G25" i="2"/>
  <c r="G155" i="2"/>
  <c r="G170" i="2"/>
  <c r="G174" i="2"/>
  <c r="G130" i="2"/>
  <c r="G18" i="2"/>
  <c r="G22" i="2"/>
  <c r="G56" i="2"/>
  <c r="G106" i="2"/>
  <c r="G82" i="2"/>
  <c r="G48" i="2"/>
  <c r="G113" i="2"/>
  <c r="G57" i="2"/>
  <c r="G79" i="2"/>
  <c r="G159" i="2"/>
  <c r="G58" i="2"/>
  <c r="G178" i="2"/>
  <c r="G176" i="2"/>
  <c r="G32" i="2"/>
  <c r="G7" i="2"/>
  <c r="G107" i="2"/>
  <c r="G114" i="2"/>
  <c r="G140" i="2"/>
  <c r="G182" i="2"/>
  <c r="G76" i="2"/>
  <c r="G49" i="2"/>
  <c r="G33" i="2"/>
  <c r="G41" i="2"/>
  <c r="G67" i="2"/>
  <c r="G68" i="2"/>
  <c r="G125" i="2"/>
  <c r="G73" i="2"/>
  <c r="G83" i="2"/>
  <c r="G101" i="2"/>
  <c r="G39" i="2"/>
  <c r="G95" i="2"/>
  <c r="G141" i="2"/>
  <c r="G90" i="2"/>
  <c r="G3" i="2"/>
  <c r="G172" i="2"/>
  <c r="G187" i="2"/>
  <c r="G69" i="2"/>
  <c r="G59" i="2"/>
  <c r="G91" i="2"/>
  <c r="G10" i="2"/>
  <c r="G156" i="2"/>
  <c r="G149" i="2"/>
  <c r="G77" i="2"/>
  <c r="G177" i="2"/>
  <c r="G175" i="2"/>
  <c r="G92" i="2"/>
  <c r="G109" i="2"/>
  <c r="G84" i="2"/>
  <c r="G50" i="2"/>
  <c r="G183" i="2"/>
  <c r="G142" i="2"/>
  <c r="G34" i="2"/>
  <c r="G165" i="2"/>
  <c r="G8" i="2"/>
  <c r="G190" i="2"/>
  <c r="G102" i="2"/>
  <c r="G21" i="2"/>
  <c r="G5" i="2"/>
  <c r="G14" i="2"/>
  <c r="G191" i="2"/>
  <c r="G126" i="2"/>
  <c r="G160" i="2"/>
  <c r="G26" i="2"/>
  <c r="G15" i="2"/>
  <c r="G29" i="2"/>
  <c r="G179" i="2"/>
  <c r="G192" i="2"/>
  <c r="G40" i="2"/>
  <c r="G131" i="2"/>
  <c r="G185" i="2"/>
  <c r="G117" i="2"/>
  <c r="G127" i="2"/>
  <c r="G143" i="2"/>
  <c r="G72" i="2"/>
  <c r="G85" i="2"/>
  <c r="G103" i="2"/>
  <c r="G171" i="2"/>
  <c r="G51" i="2"/>
  <c r="G96" i="2"/>
  <c r="G150" i="2"/>
  <c r="G146" i="2"/>
  <c r="G118" i="2"/>
  <c r="G186" i="2"/>
  <c r="G65" i="2"/>
  <c r="G16" i="2"/>
  <c r="G132" i="2"/>
  <c r="G97" i="2"/>
  <c r="G161" i="2"/>
  <c r="G180" i="2"/>
  <c r="G144" i="2"/>
  <c r="G86" i="2"/>
  <c r="G12" i="2"/>
  <c r="G137" i="2"/>
  <c r="G4" i="2"/>
  <c r="G198" i="2"/>
  <c r="G199" i="2"/>
  <c r="G200" i="2"/>
  <c r="G201" i="2"/>
  <c r="G202" i="2"/>
  <c r="G110" i="2"/>
  <c r="F120" i="2"/>
  <c r="F133" i="2"/>
  <c r="F188" i="2"/>
  <c r="F173" i="2"/>
  <c r="F11" i="2"/>
  <c r="F181" i="2"/>
  <c r="F184" i="2"/>
  <c r="F157" i="2"/>
  <c r="F42" i="2"/>
  <c r="F74" i="2"/>
  <c r="F43" i="2"/>
  <c r="F52" i="2"/>
  <c r="F111" i="2"/>
  <c r="F162" i="2"/>
  <c r="F93" i="2"/>
  <c r="F27" i="2"/>
  <c r="F134" i="2"/>
  <c r="F135" i="2"/>
  <c r="F168" i="2"/>
  <c r="F104" i="2"/>
  <c r="F158" i="2"/>
  <c r="F122" i="2"/>
  <c r="F60" i="2"/>
  <c r="F23" i="2"/>
  <c r="F35" i="2"/>
  <c r="F123" i="2"/>
  <c r="F44" i="2"/>
  <c r="F19" i="2"/>
  <c r="F45" i="2"/>
  <c r="F197" i="2"/>
  <c r="F37" i="2"/>
  <c r="F194" i="2"/>
  <c r="F20" i="2"/>
  <c r="F147" i="2"/>
  <c r="F128" i="2"/>
  <c r="F195" i="2"/>
  <c r="F169" i="2"/>
  <c r="F30" i="2"/>
  <c r="F80" i="2"/>
  <c r="F28" i="2"/>
  <c r="F98" i="2"/>
  <c r="F36" i="2"/>
  <c r="F108" i="2"/>
  <c r="F99" i="2"/>
  <c r="F53" i="2"/>
  <c r="F166" i="2"/>
  <c r="F129" i="2"/>
  <c r="F163" i="2"/>
  <c r="F151" i="2"/>
  <c r="F31" i="2"/>
  <c r="F121" i="2"/>
  <c r="F138" i="2"/>
  <c r="F152" i="2"/>
  <c r="F153" i="2"/>
  <c r="F87" i="2"/>
  <c r="F88" i="2"/>
  <c r="F70" i="2"/>
  <c r="F17" i="2"/>
  <c r="F148" i="2"/>
  <c r="F24" i="2"/>
  <c r="F164" i="2"/>
  <c r="F167" i="2"/>
  <c r="F119" i="2"/>
  <c r="F145" i="2"/>
  <c r="F46" i="2"/>
  <c r="F13" i="2"/>
  <c r="F66" i="2"/>
  <c r="F136" i="2"/>
  <c r="F189" i="2"/>
  <c r="F62" i="2"/>
  <c r="F75" i="2"/>
  <c r="F54" i="2"/>
  <c r="F63" i="2"/>
  <c r="F47" i="2"/>
  <c r="F112" i="2"/>
  <c r="F89" i="2"/>
  <c r="F193" i="2"/>
  <c r="F94" i="2"/>
  <c r="F105" i="2"/>
  <c r="F100" i="2"/>
  <c r="F6" i="2"/>
  <c r="F9" i="2"/>
  <c r="F196" i="2"/>
  <c r="F61" i="2"/>
  <c r="F78" i="2"/>
  <c r="F71" i="2"/>
  <c r="F81" i="2"/>
  <c r="F115" i="2"/>
  <c r="F124" i="2"/>
  <c r="F55" i="2"/>
  <c r="F154" i="2"/>
  <c r="F64" i="2"/>
  <c r="F38" i="2"/>
  <c r="F139" i="2"/>
  <c r="F116" i="2"/>
  <c r="F25" i="2"/>
  <c r="F155" i="2"/>
  <c r="F170" i="2"/>
  <c r="F174" i="2"/>
  <c r="F130" i="2"/>
  <c r="F18" i="2"/>
  <c r="F22" i="2"/>
  <c r="F56" i="2"/>
  <c r="F106" i="2"/>
  <c r="F82" i="2"/>
  <c r="F48" i="2"/>
  <c r="F113" i="2"/>
  <c r="F57" i="2"/>
  <c r="F79" i="2"/>
  <c r="F159" i="2"/>
  <c r="F58" i="2"/>
  <c r="F178" i="2"/>
  <c r="F176" i="2"/>
  <c r="F32" i="2"/>
  <c r="F7" i="2"/>
  <c r="F107" i="2"/>
  <c r="F114" i="2"/>
  <c r="F140" i="2"/>
  <c r="F182" i="2"/>
  <c r="F76" i="2"/>
  <c r="F49" i="2"/>
  <c r="F33" i="2"/>
  <c r="F41" i="2"/>
  <c r="F67" i="2"/>
  <c r="F68" i="2"/>
  <c r="F125" i="2"/>
  <c r="F73" i="2"/>
  <c r="F83" i="2"/>
  <c r="F101" i="2"/>
  <c r="F39" i="2"/>
  <c r="F95" i="2"/>
  <c r="F141" i="2"/>
  <c r="F90" i="2"/>
  <c r="F3" i="2"/>
  <c r="F172" i="2"/>
  <c r="F187" i="2"/>
  <c r="F69" i="2"/>
  <c r="F59" i="2"/>
  <c r="F91" i="2"/>
  <c r="F10" i="2"/>
  <c r="F156" i="2"/>
  <c r="F149" i="2"/>
  <c r="F77" i="2"/>
  <c r="F177" i="2"/>
  <c r="F175" i="2"/>
  <c r="F92" i="2"/>
  <c r="F109" i="2"/>
  <c r="F84" i="2"/>
  <c r="F50" i="2"/>
  <c r="F183" i="2"/>
  <c r="F142" i="2"/>
  <c r="F34" i="2"/>
  <c r="F165" i="2"/>
  <c r="F8" i="2"/>
  <c r="F190" i="2"/>
  <c r="F102" i="2"/>
  <c r="F21" i="2"/>
  <c r="F5" i="2"/>
  <c r="F14" i="2"/>
  <c r="F191" i="2"/>
  <c r="F126" i="2"/>
  <c r="F160" i="2"/>
  <c r="F26" i="2"/>
  <c r="F15" i="2"/>
  <c r="F29" i="2"/>
  <c r="F179" i="2"/>
  <c r="F192" i="2"/>
  <c r="F40" i="2"/>
  <c r="F131" i="2"/>
  <c r="F185" i="2"/>
  <c r="F117" i="2"/>
  <c r="F127" i="2"/>
  <c r="F143" i="2"/>
  <c r="F72" i="2"/>
  <c r="F85" i="2"/>
  <c r="F103" i="2"/>
  <c r="F171" i="2"/>
  <c r="F51" i="2"/>
  <c r="F96" i="2"/>
  <c r="F150" i="2"/>
  <c r="F146" i="2"/>
  <c r="F118" i="2"/>
  <c r="F186" i="2"/>
  <c r="F65" i="2"/>
  <c r="F16" i="2"/>
  <c r="F132" i="2"/>
  <c r="F97" i="2"/>
  <c r="F161" i="2"/>
  <c r="F180" i="2"/>
  <c r="F144" i="2"/>
  <c r="F86" i="2"/>
  <c r="F12" i="2"/>
  <c r="F137" i="2"/>
  <c r="F4" i="2"/>
  <c r="F198" i="2"/>
  <c r="F199" i="2"/>
  <c r="F200" i="2"/>
  <c r="F201" i="2"/>
  <c r="F202" i="2"/>
  <c r="F110" i="2"/>
  <c r="E110" i="2"/>
  <c r="E120" i="2"/>
  <c r="E133" i="2"/>
  <c r="E188" i="2"/>
  <c r="E173" i="2"/>
  <c r="E11" i="2"/>
  <c r="E181" i="2"/>
  <c r="E184" i="2"/>
  <c r="E157" i="2"/>
  <c r="E42" i="2"/>
  <c r="E74" i="2"/>
  <c r="E43" i="2"/>
  <c r="E52" i="2"/>
  <c r="E111" i="2"/>
  <c r="E162" i="2"/>
  <c r="E93" i="2"/>
  <c r="E27" i="2"/>
  <c r="E134" i="2"/>
  <c r="E135" i="2"/>
  <c r="E168" i="2"/>
  <c r="E104" i="2"/>
  <c r="E158" i="2"/>
  <c r="E122" i="2"/>
  <c r="E60" i="2"/>
  <c r="E23" i="2"/>
  <c r="E35" i="2"/>
  <c r="E123" i="2"/>
  <c r="E44" i="2"/>
  <c r="E19" i="2"/>
  <c r="E45" i="2"/>
  <c r="E197" i="2"/>
  <c r="E37" i="2"/>
  <c r="E194" i="2"/>
  <c r="E20" i="2"/>
  <c r="E147" i="2"/>
  <c r="E128" i="2"/>
  <c r="E195" i="2"/>
  <c r="E169" i="2"/>
  <c r="E30" i="2"/>
  <c r="E80" i="2"/>
  <c r="E28" i="2"/>
  <c r="E98" i="2"/>
  <c r="E36" i="2"/>
  <c r="E108" i="2"/>
  <c r="E99" i="2"/>
  <c r="E53" i="2"/>
  <c r="E166" i="2"/>
  <c r="E129" i="2"/>
  <c r="E163" i="2"/>
  <c r="E151" i="2"/>
  <c r="E31" i="2"/>
  <c r="E121" i="2"/>
  <c r="E138" i="2"/>
  <c r="E152" i="2"/>
  <c r="E153" i="2"/>
  <c r="E87" i="2"/>
  <c r="E88" i="2"/>
  <c r="E70" i="2"/>
  <c r="E17" i="2"/>
  <c r="E148" i="2"/>
  <c r="E24" i="2"/>
  <c r="E164" i="2"/>
  <c r="E167" i="2"/>
  <c r="E119" i="2"/>
  <c r="E145" i="2"/>
  <c r="E46" i="2"/>
  <c r="E13" i="2"/>
  <c r="E66" i="2"/>
  <c r="E136" i="2"/>
  <c r="E189" i="2"/>
  <c r="E62" i="2"/>
  <c r="E75" i="2"/>
  <c r="E54" i="2"/>
  <c r="E63" i="2"/>
  <c r="E47" i="2"/>
  <c r="E112" i="2"/>
  <c r="E89" i="2"/>
  <c r="E193" i="2"/>
  <c r="E94" i="2"/>
  <c r="E105" i="2"/>
  <c r="E100" i="2"/>
  <c r="E6" i="2"/>
  <c r="E9" i="2"/>
  <c r="E196" i="2"/>
  <c r="E61" i="2"/>
  <c r="E78" i="2"/>
  <c r="E71" i="2"/>
  <c r="E81" i="2"/>
  <c r="E115" i="2"/>
  <c r="E124" i="2"/>
  <c r="E55" i="2"/>
  <c r="E154" i="2"/>
  <c r="E64" i="2"/>
  <c r="E38" i="2"/>
  <c r="E139" i="2"/>
  <c r="E116" i="2"/>
  <c r="E25" i="2"/>
  <c r="E155" i="2"/>
  <c r="E170" i="2"/>
  <c r="E174" i="2"/>
  <c r="E130" i="2"/>
  <c r="E18" i="2"/>
  <c r="E22" i="2"/>
  <c r="E56" i="2"/>
  <c r="E106" i="2"/>
  <c r="E82" i="2"/>
  <c r="E48" i="2"/>
  <c r="E113" i="2"/>
  <c r="E57" i="2"/>
  <c r="E79" i="2"/>
  <c r="E159" i="2"/>
  <c r="E58" i="2"/>
  <c r="E178" i="2"/>
  <c r="E176" i="2"/>
  <c r="E32" i="2"/>
  <c r="E7" i="2"/>
  <c r="E107" i="2"/>
  <c r="E114" i="2"/>
  <c r="E140" i="2"/>
  <c r="E182" i="2"/>
  <c r="E76" i="2"/>
  <c r="E49" i="2"/>
  <c r="E33" i="2"/>
  <c r="E41" i="2"/>
  <c r="E67" i="2"/>
  <c r="E68" i="2"/>
  <c r="E125" i="2"/>
  <c r="E73" i="2"/>
  <c r="E83" i="2"/>
  <c r="E101" i="2"/>
  <c r="E39" i="2"/>
  <c r="E95" i="2"/>
  <c r="E141" i="2"/>
  <c r="E90" i="2"/>
  <c r="E3" i="2"/>
  <c r="E172" i="2"/>
  <c r="E187" i="2"/>
  <c r="E69" i="2"/>
  <c r="E59" i="2"/>
  <c r="E91" i="2"/>
  <c r="E10" i="2"/>
  <c r="E156" i="2"/>
  <c r="E149" i="2"/>
  <c r="E77" i="2"/>
  <c r="E177" i="2"/>
  <c r="E175" i="2"/>
  <c r="E92" i="2"/>
  <c r="E109" i="2"/>
  <c r="E84" i="2"/>
  <c r="E50" i="2"/>
  <c r="E183" i="2"/>
  <c r="E142" i="2"/>
  <c r="E34" i="2"/>
  <c r="E165" i="2"/>
  <c r="E8" i="2"/>
  <c r="E190" i="2"/>
  <c r="E102" i="2"/>
  <c r="E21" i="2"/>
  <c r="E5" i="2"/>
  <c r="E14" i="2"/>
  <c r="E191" i="2"/>
  <c r="E126" i="2"/>
  <c r="E160" i="2"/>
  <c r="E26" i="2"/>
  <c r="E15" i="2"/>
  <c r="E29" i="2"/>
  <c r="E179" i="2"/>
  <c r="E192" i="2"/>
  <c r="E40" i="2"/>
  <c r="E131" i="2"/>
  <c r="E185" i="2"/>
  <c r="E117" i="2"/>
  <c r="E127" i="2"/>
  <c r="E143" i="2"/>
  <c r="E72" i="2"/>
  <c r="E85" i="2"/>
  <c r="E103" i="2"/>
  <c r="E171" i="2"/>
  <c r="E51" i="2"/>
  <c r="E96" i="2"/>
  <c r="E150" i="2"/>
  <c r="E146" i="2"/>
  <c r="E118" i="2"/>
  <c r="E186" i="2"/>
  <c r="E65" i="2"/>
  <c r="E16" i="2"/>
  <c r="E132" i="2"/>
  <c r="E97" i="2"/>
  <c r="E161" i="2"/>
  <c r="E180" i="2"/>
  <c r="E144" i="2"/>
  <c r="E86" i="2"/>
  <c r="E12" i="2"/>
  <c r="E137" i="2"/>
  <c r="E4" i="2"/>
  <c r="E198" i="2"/>
  <c r="E199" i="2"/>
  <c r="E200" i="2"/>
  <c r="E201" i="2"/>
  <c r="E202" i="2"/>
  <c r="F177" i="3" l="1"/>
  <c r="Z186" i="2"/>
  <c r="Z180" i="2"/>
  <c r="Z86" i="2"/>
  <c r="Z12" i="2"/>
  <c r="Z198" i="2"/>
  <c r="Z199" i="2"/>
  <c r="Z200" i="2"/>
  <c r="Z201" i="2"/>
  <c r="Z202"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F166" i="3" s="1"/>
  <c r="V2767" i="5"/>
  <c r="Q2767" i="5"/>
  <c r="AB2766" i="5"/>
  <c r="V2766" i="5"/>
  <c r="Q2766" i="5"/>
  <c r="AB2765" i="5"/>
  <c r="F165" i="3" s="1"/>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F71" i="3" s="1"/>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F164" i="3" s="1"/>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F163" i="3" s="1"/>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F70" i="3" s="1"/>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F162" i="3" s="1"/>
  <c r="V2646" i="5"/>
  <c r="Q2646" i="5"/>
  <c r="AB2645" i="5"/>
  <c r="V2645" i="5"/>
  <c r="Q2645" i="5"/>
  <c r="AB2644" i="5"/>
  <c r="F196" i="3" s="1"/>
  <c r="V2644" i="5"/>
  <c r="Z4" i="2" s="1"/>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F195" i="3" s="1"/>
  <c r="V2625" i="5"/>
  <c r="Z137" i="2" s="1"/>
  <c r="Q2625" i="5"/>
  <c r="AB2624" i="5"/>
  <c r="V2624" i="5"/>
  <c r="Q2624" i="5"/>
  <c r="AB2623" i="5"/>
  <c r="V2623" i="5"/>
  <c r="Q2623" i="5"/>
  <c r="AB2622" i="5"/>
  <c r="V2622" i="5"/>
  <c r="Q2622" i="5"/>
  <c r="AB2621" i="5"/>
  <c r="F161" i="3" s="1"/>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F160" i="3" s="1"/>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F194" i="3" s="1"/>
  <c r="V2463" i="5"/>
  <c r="Q2463" i="5"/>
  <c r="AB2462" i="5"/>
  <c r="V2462" i="5"/>
  <c r="Q2462" i="5"/>
  <c r="AB2461" i="5"/>
  <c r="V2461" i="5"/>
  <c r="Q2461" i="5"/>
  <c r="AB2460" i="5"/>
  <c r="V2460" i="5"/>
  <c r="Q2460" i="5"/>
  <c r="AB2459" i="5"/>
  <c r="F69" i="3" s="1"/>
  <c r="V2459" i="5"/>
  <c r="Q2459" i="5"/>
  <c r="AB2458" i="5"/>
  <c r="V2458" i="5"/>
  <c r="Q2458" i="5"/>
  <c r="AB2457" i="5"/>
  <c r="F68" i="3" s="1"/>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F67" i="3" s="1"/>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F159" i="3" s="1"/>
  <c r="V2403" i="5"/>
  <c r="Q2403" i="5"/>
  <c r="AB2402" i="5"/>
  <c r="V2402" i="5"/>
  <c r="Q2402" i="5"/>
  <c r="AB2401" i="5"/>
  <c r="F158" i="3" s="1"/>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F66" i="3" s="1"/>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F65" i="3" s="1"/>
  <c r="V2308" i="5"/>
  <c r="Q2308" i="5"/>
  <c r="AB2307" i="5"/>
  <c r="F64" i="3" s="1"/>
  <c r="V2307" i="5"/>
  <c r="Q2307" i="5"/>
  <c r="AB2306" i="5"/>
  <c r="V2306" i="5"/>
  <c r="Z189" i="2" s="1"/>
  <c r="Q2306" i="5"/>
  <c r="AB2305" i="5"/>
  <c r="V2305" i="5"/>
  <c r="Q2305" i="5"/>
  <c r="AB2304" i="5"/>
  <c r="F63" i="3" s="1"/>
  <c r="V2304" i="5"/>
  <c r="Q2304" i="5"/>
  <c r="AB2303" i="5"/>
  <c r="V2303" i="5"/>
  <c r="Q2303" i="5"/>
  <c r="AB2302" i="5"/>
  <c r="V2302" i="5"/>
  <c r="Q2302" i="5"/>
  <c r="AB2301" i="5"/>
  <c r="V2301" i="5"/>
  <c r="Q2301" i="5"/>
  <c r="AB2300" i="5"/>
  <c r="V2300" i="5"/>
  <c r="Q2300" i="5"/>
  <c r="AB2299" i="5"/>
  <c r="F62" i="3" s="1"/>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F157" i="3" s="1"/>
  <c r="V2291" i="5"/>
  <c r="Q2291" i="5"/>
  <c r="AB2290" i="5"/>
  <c r="V2290" i="5"/>
  <c r="Q2290" i="5"/>
  <c r="AB2289" i="5"/>
  <c r="V2289" i="5"/>
  <c r="Q2289" i="5"/>
  <c r="AB2288" i="5"/>
  <c r="V2288" i="5"/>
  <c r="Q2288" i="5"/>
  <c r="AB2287" i="5"/>
  <c r="V2287" i="5"/>
  <c r="Q2287" i="5"/>
  <c r="AB2286" i="5"/>
  <c r="F61" i="3" s="1"/>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Z66" i="2" s="1"/>
  <c r="Q2243" i="5"/>
  <c r="AB2242" i="5"/>
  <c r="V2242" i="5"/>
  <c r="Q2242" i="5"/>
  <c r="AB2241" i="5"/>
  <c r="V2241" i="5"/>
  <c r="Q2241" i="5"/>
  <c r="AB2240" i="5"/>
  <c r="F60" i="3" s="1"/>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F59" i="3" s="1"/>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F193" i="3" s="1"/>
  <c r="V2207" i="5"/>
  <c r="Q2207" i="5"/>
  <c r="AB2206" i="5"/>
  <c r="V2206" i="5"/>
  <c r="Q2206" i="5"/>
  <c r="AB2205" i="5"/>
  <c r="V2205" i="5"/>
  <c r="Q2205" i="5"/>
  <c r="AB2204" i="5"/>
  <c r="V2204" i="5"/>
  <c r="Q2204" i="5"/>
  <c r="AB2203" i="5"/>
  <c r="F58" i="3" s="1"/>
  <c r="V2203" i="5"/>
  <c r="Q2203" i="5"/>
  <c r="AB2202" i="5"/>
  <c r="V2202" i="5"/>
  <c r="Q2202" i="5"/>
  <c r="AB2201" i="5"/>
  <c r="V2201" i="5"/>
  <c r="Q2201" i="5"/>
  <c r="AB2200" i="5"/>
  <c r="V2200" i="5"/>
  <c r="Q2200" i="5"/>
  <c r="AB2199" i="5"/>
  <c r="V2199" i="5"/>
  <c r="Q2199" i="5"/>
  <c r="AB2198" i="5"/>
  <c r="V2198" i="5"/>
  <c r="Q2198" i="5"/>
  <c r="AB2197" i="5"/>
  <c r="F57" i="3" s="1"/>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F156" i="3" s="1"/>
  <c r="V2161" i="5"/>
  <c r="Q2161" i="5"/>
  <c r="AB2160" i="5"/>
  <c r="F56" i="3" s="1"/>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F192" i="3" s="1"/>
  <c r="V2142" i="5"/>
  <c r="Z144" i="2" s="1"/>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F55" i="3" s="1"/>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F54" i="3" s="1"/>
  <c r="V2103" i="5"/>
  <c r="Q2103" i="5"/>
  <c r="AB2102" i="5"/>
  <c r="V2102" i="5"/>
  <c r="Q2102" i="5"/>
  <c r="AB2101" i="5"/>
  <c r="V2101" i="5"/>
  <c r="Q2101" i="5"/>
  <c r="AB2100" i="5"/>
  <c r="F53" i="3" s="1"/>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F155" i="3" s="1"/>
  <c r="V2082" i="5"/>
  <c r="Q2082" i="5"/>
  <c r="AB2081" i="5"/>
  <c r="V2081" i="5"/>
  <c r="Q2081" i="5"/>
  <c r="AB2080" i="5"/>
  <c r="V2080" i="5"/>
  <c r="Q2080" i="5"/>
  <c r="AB2079" i="5"/>
  <c r="F52" i="3" s="1"/>
  <c r="V2079" i="5"/>
  <c r="Q2079" i="5"/>
  <c r="AB2078" i="5"/>
  <c r="V2078" i="5"/>
  <c r="Q2078" i="5"/>
  <c r="AB2077" i="5"/>
  <c r="V2077" i="5"/>
  <c r="Q2077" i="5"/>
  <c r="AB2076" i="5"/>
  <c r="V2076" i="5"/>
  <c r="Q2076" i="5"/>
  <c r="AB2075" i="5"/>
  <c r="F51" i="3" s="1"/>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F191" i="3" s="1"/>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Z24" i="2" s="1"/>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F50" i="3" s="1"/>
  <c r="V2034" i="5"/>
  <c r="Q2034" i="5"/>
  <c r="AB2033" i="5"/>
  <c r="V2033" i="5"/>
  <c r="Q2033" i="5"/>
  <c r="AB2032" i="5"/>
  <c r="V2032" i="5"/>
  <c r="Q2032" i="5"/>
  <c r="AB2031" i="5"/>
  <c r="V2031" i="5"/>
  <c r="Q2031" i="5"/>
  <c r="AB2030" i="5"/>
  <c r="V2030" i="5"/>
  <c r="Q2030" i="5"/>
  <c r="AB2029" i="5"/>
  <c r="V2029" i="5"/>
  <c r="Q2029" i="5"/>
  <c r="AB2028" i="5"/>
  <c r="V2028" i="5"/>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F154" i="3" s="1"/>
  <c r="V2018" i="5"/>
  <c r="Q2018" i="5"/>
  <c r="AB2017" i="5"/>
  <c r="F153" i="3" s="1"/>
  <c r="V2017" i="5"/>
  <c r="Q2017" i="5"/>
  <c r="AB2016" i="5"/>
  <c r="V2016" i="5"/>
  <c r="Q2016" i="5"/>
  <c r="AB2015" i="5"/>
  <c r="F152" i="3" s="1"/>
  <c r="V2015" i="5"/>
  <c r="Q2015" i="5"/>
  <c r="AB2014" i="5"/>
  <c r="F151" i="3" s="1"/>
  <c r="V2014" i="5"/>
  <c r="Q2014" i="5"/>
  <c r="AB2013" i="5"/>
  <c r="F150" i="3" s="1"/>
  <c r="V2013" i="5"/>
  <c r="Q2013" i="5"/>
  <c r="AB2012" i="5"/>
  <c r="V2012" i="5"/>
  <c r="Q2012" i="5"/>
  <c r="AB2011" i="5"/>
  <c r="V2011" i="5"/>
  <c r="Q2011" i="5"/>
  <c r="AB2010" i="5"/>
  <c r="V2010" i="5"/>
  <c r="Q2010" i="5"/>
  <c r="AB2009" i="5"/>
  <c r="V2009" i="5"/>
  <c r="Q2009" i="5"/>
  <c r="AB2008" i="5"/>
  <c r="V2008" i="5"/>
  <c r="Q2008" i="5"/>
  <c r="AB2007" i="5"/>
  <c r="V2007" i="5"/>
  <c r="Q2007" i="5"/>
  <c r="AB2006" i="5"/>
  <c r="F149" i="3" s="1"/>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F190" i="3" s="1"/>
  <c r="V1979" i="5"/>
  <c r="Z161" i="2" s="1"/>
  <c r="Q1979" i="5"/>
  <c r="AB1978" i="5"/>
  <c r="V1978" i="5"/>
  <c r="Q1978" i="5"/>
  <c r="AB1977" i="5"/>
  <c r="V1977" i="5"/>
  <c r="Q1977" i="5"/>
  <c r="AB1976" i="5"/>
  <c r="V1976" i="5"/>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Z10" i="2" s="1"/>
  <c r="Q1968" i="5"/>
  <c r="AB1967" i="5"/>
  <c r="V1967" i="5"/>
  <c r="Q1967" i="5"/>
  <c r="AB1966" i="5"/>
  <c r="V1966" i="5"/>
  <c r="Q1966" i="5"/>
  <c r="AB1965" i="5"/>
  <c r="V1965" i="5"/>
  <c r="Q1965" i="5"/>
  <c r="AB1964" i="5"/>
  <c r="V1964" i="5"/>
  <c r="Q1964" i="5"/>
  <c r="AB1963" i="5"/>
  <c r="V1963" i="5"/>
  <c r="Q1963" i="5"/>
  <c r="AB1962" i="5"/>
  <c r="V1962" i="5"/>
  <c r="Q1962" i="5"/>
  <c r="AB1961" i="5"/>
  <c r="F49" i="3" s="1"/>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F148" i="3" s="1"/>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Z17" i="2" s="1"/>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F147" i="3" s="1"/>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F146" i="3" s="1"/>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F145" i="3" s="1"/>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F48" i="3" s="1"/>
  <c r="V1842" i="5"/>
  <c r="Q1842" i="5"/>
  <c r="AB1841" i="5"/>
  <c r="V1841" i="5"/>
  <c r="Q1841" i="5"/>
  <c r="AB1840" i="5"/>
  <c r="V1840" i="5"/>
  <c r="Q1840" i="5"/>
  <c r="AB1839" i="5"/>
  <c r="V1839" i="5"/>
  <c r="Q1839" i="5"/>
  <c r="AB1838" i="5"/>
  <c r="V1838" i="5"/>
  <c r="Q1838" i="5"/>
  <c r="AB1837" i="5"/>
  <c r="F144" i="3" s="1"/>
  <c r="V1837" i="5"/>
  <c r="Q1837" i="5"/>
  <c r="AB1836" i="5"/>
  <c r="V1836" i="5"/>
  <c r="Q1836" i="5"/>
  <c r="AB1835" i="5"/>
  <c r="V1835" i="5"/>
  <c r="Q1835" i="5"/>
  <c r="AB1834" i="5"/>
  <c r="V1834" i="5"/>
  <c r="Q1834" i="5"/>
  <c r="AB1833" i="5"/>
  <c r="V1833" i="5"/>
  <c r="Q1833" i="5"/>
  <c r="AB1832" i="5"/>
  <c r="V1832" i="5"/>
  <c r="Q1832" i="5"/>
  <c r="AB1831" i="5"/>
  <c r="F47" i="3" s="1"/>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F143" i="3" s="1"/>
  <c r="V1799" i="5"/>
  <c r="Q1799" i="5"/>
  <c r="AB1798" i="5"/>
  <c r="F142" i="3" s="1"/>
  <c r="V1798" i="5"/>
  <c r="Q1798" i="5"/>
  <c r="AB1797" i="5"/>
  <c r="V1797" i="5"/>
  <c r="Q1797" i="5"/>
  <c r="AB1796" i="5"/>
  <c r="V1796" i="5"/>
  <c r="Q1796" i="5"/>
  <c r="AB1795" i="5"/>
  <c r="F141" i="3" s="1"/>
  <c r="V1795" i="5"/>
  <c r="Q1795" i="5"/>
  <c r="AB1794" i="5"/>
  <c r="V1794" i="5"/>
  <c r="Q1794" i="5"/>
  <c r="AB1793" i="5"/>
  <c r="V1793" i="5"/>
  <c r="Q1793" i="5"/>
  <c r="AB1792" i="5"/>
  <c r="V1792" i="5"/>
  <c r="Q1792" i="5"/>
  <c r="AB1791" i="5"/>
  <c r="V1791" i="5"/>
  <c r="Q1791" i="5"/>
  <c r="AB1790" i="5"/>
  <c r="V1790" i="5"/>
  <c r="Q1790" i="5"/>
  <c r="AB1789" i="5"/>
  <c r="V1789" i="5"/>
  <c r="Q1789" i="5"/>
  <c r="AB1788" i="5"/>
  <c r="F189" i="3" s="1"/>
  <c r="V1788" i="5"/>
  <c r="Z97" i="2" s="1"/>
  <c r="Q1788" i="5"/>
  <c r="AB1787" i="5"/>
  <c r="V1787" i="5"/>
  <c r="Q1787" i="5"/>
  <c r="AB1786" i="5"/>
  <c r="V1786" i="5"/>
  <c r="Q1786" i="5"/>
  <c r="AB1785" i="5"/>
  <c r="V1785" i="5"/>
  <c r="Q1785" i="5"/>
  <c r="AB1784" i="5"/>
  <c r="F140" i="3" s="1"/>
  <c r="V1784" i="5"/>
  <c r="Q1784" i="5"/>
  <c r="AB1783" i="5"/>
  <c r="V1783" i="5"/>
  <c r="Q1783" i="5"/>
  <c r="AB1782" i="5"/>
  <c r="V1782" i="5"/>
  <c r="Q1782" i="5"/>
  <c r="AB1781" i="5"/>
  <c r="F46" i="3" s="1"/>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F139" i="3" s="1"/>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Z88" i="2" s="1"/>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F138" i="3" s="1"/>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F137" i="3" s="1"/>
  <c r="V1697" i="5"/>
  <c r="Q1697" i="5"/>
  <c r="AB1696" i="5"/>
  <c r="V1696" i="5"/>
  <c r="Q1696" i="5"/>
  <c r="AB1695" i="5"/>
  <c r="V1695" i="5"/>
  <c r="Q1695" i="5"/>
  <c r="AB1694" i="5"/>
  <c r="V1694" i="5"/>
  <c r="Q1694" i="5"/>
  <c r="AB1693" i="5"/>
  <c r="V1693" i="5"/>
  <c r="Q1693" i="5"/>
  <c r="AB1692" i="5"/>
  <c r="V1692" i="5"/>
  <c r="Q1692" i="5"/>
  <c r="AB1691" i="5"/>
  <c r="F45" i="3" s="1"/>
  <c r="V1691" i="5"/>
  <c r="Q1691" i="5"/>
  <c r="AB1690" i="5"/>
  <c r="V1690" i="5"/>
  <c r="Q1690" i="5"/>
  <c r="AB1689" i="5"/>
  <c r="V1689" i="5"/>
  <c r="Q1689" i="5"/>
  <c r="AB1688" i="5"/>
  <c r="V1688" i="5"/>
  <c r="Z90" i="2" s="1"/>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F44" i="3" s="1"/>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F188" i="3" s="1"/>
  <c r="V1643" i="5"/>
  <c r="Z132" i="2" s="1"/>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F136" i="3" s="1"/>
  <c r="V1632" i="5"/>
  <c r="Q1632" i="5"/>
  <c r="AB1631" i="5"/>
  <c r="V1631" i="5"/>
  <c r="Q1631" i="5"/>
  <c r="AB1630" i="5"/>
  <c r="V1630" i="5"/>
  <c r="Q1630" i="5"/>
  <c r="AB1629" i="5"/>
  <c r="V1629" i="5"/>
  <c r="Q1629" i="5"/>
  <c r="AB1628" i="5"/>
  <c r="F43" i="3" s="1"/>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F135" i="3" s="1"/>
  <c r="V1619" i="5"/>
  <c r="Q1619" i="5"/>
  <c r="AB1618" i="5"/>
  <c r="V1618" i="5"/>
  <c r="Q1618" i="5"/>
  <c r="AB1617" i="5"/>
  <c r="V1617" i="5"/>
  <c r="Q1617" i="5"/>
  <c r="AB1616" i="5"/>
  <c r="V1616" i="5"/>
  <c r="Q1616" i="5"/>
  <c r="AB1615" i="5"/>
  <c r="F134" i="3" s="1"/>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F42" i="3" s="1"/>
  <c r="V1604" i="5"/>
  <c r="Q1604" i="5"/>
  <c r="AB1603" i="5"/>
  <c r="V1603" i="5"/>
  <c r="Q1603" i="5"/>
  <c r="AB1602" i="5"/>
  <c r="F133" i="3" s="1"/>
  <c r="V1602" i="5"/>
  <c r="Q1602" i="5"/>
  <c r="AB1601" i="5"/>
  <c r="V1601" i="5"/>
  <c r="Q1601" i="5"/>
  <c r="AB1600" i="5"/>
  <c r="V1600" i="5"/>
  <c r="Q1600" i="5"/>
  <c r="AB1599" i="5"/>
  <c r="V1599" i="5"/>
  <c r="Q1599" i="5"/>
  <c r="AB1598" i="5"/>
  <c r="V1598" i="5"/>
  <c r="Q1598" i="5"/>
  <c r="AB1597" i="5"/>
  <c r="V1597" i="5"/>
  <c r="Q1597" i="5"/>
  <c r="AB1596" i="5"/>
  <c r="F132" i="3" s="1"/>
  <c r="V1596" i="5"/>
  <c r="Q1596" i="5"/>
  <c r="AB1595" i="5"/>
  <c r="V1595" i="5"/>
  <c r="Q1595" i="5"/>
  <c r="AB1594" i="5"/>
  <c r="V1594" i="5"/>
  <c r="Q1594" i="5"/>
  <c r="AB1593" i="5"/>
  <c r="V1593" i="5"/>
  <c r="Q1593" i="5"/>
  <c r="AB1592" i="5"/>
  <c r="V1592" i="5"/>
  <c r="Q1592" i="5"/>
  <c r="AB1591" i="5"/>
  <c r="V1591" i="5"/>
  <c r="Q1591" i="5"/>
  <c r="AB1590" i="5"/>
  <c r="V1590" i="5"/>
  <c r="Z87" i="2" s="1"/>
  <c r="Q1590" i="5"/>
  <c r="AB1589" i="5"/>
  <c r="V1589" i="5"/>
  <c r="Q1589" i="5"/>
  <c r="AB1588" i="5"/>
  <c r="V1588" i="5"/>
  <c r="Q1588" i="5"/>
  <c r="AB1587" i="5"/>
  <c r="F131" i="3" s="1"/>
  <c r="V1587" i="5"/>
  <c r="Q1587" i="5"/>
  <c r="AB1586" i="5"/>
  <c r="V1586" i="5"/>
  <c r="Q1586" i="5"/>
  <c r="AB1585" i="5"/>
  <c r="V1585" i="5"/>
  <c r="Q1585" i="5"/>
  <c r="AB1584" i="5"/>
  <c r="F41" i="3" s="1"/>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F40" i="3" s="1"/>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Z152" i="2" s="1"/>
  <c r="Q1539" i="5"/>
  <c r="AB1538" i="5"/>
  <c r="V1538" i="5"/>
  <c r="Q1538" i="5"/>
  <c r="AB1537" i="5"/>
  <c r="V1537" i="5"/>
  <c r="Q1537" i="5"/>
  <c r="AB1536" i="5"/>
  <c r="F187" i="3" s="1"/>
  <c r="V1536" i="5"/>
  <c r="Z16" i="2" s="1"/>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F39" i="3" s="1"/>
  <c r="V1513" i="5"/>
  <c r="Q1513" i="5"/>
  <c r="AB1512" i="5"/>
  <c r="V1512" i="5"/>
  <c r="Q1512" i="5"/>
  <c r="AB1511" i="5"/>
  <c r="V1511" i="5"/>
  <c r="Q1511" i="5"/>
  <c r="AB1510" i="5"/>
  <c r="V1510" i="5"/>
  <c r="Q1510" i="5"/>
  <c r="AB1509" i="5"/>
  <c r="V1509" i="5"/>
  <c r="Q1509" i="5"/>
  <c r="AB1508" i="5"/>
  <c r="V1508" i="5"/>
  <c r="Z125" i="2" s="1"/>
  <c r="Q1508" i="5"/>
  <c r="AB1507" i="5"/>
  <c r="V1507" i="5"/>
  <c r="Z121" i="2" s="1"/>
  <c r="Q1507" i="5"/>
  <c r="AB1506" i="5"/>
  <c r="F130" i="3" s="1"/>
  <c r="V1506" i="5"/>
  <c r="Q1506" i="5"/>
  <c r="AB1505" i="5"/>
  <c r="F186" i="3" s="1"/>
  <c r="V1505" i="5"/>
  <c r="Z65"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F38" i="3" s="1"/>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F129" i="3" s="1"/>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151" i="2" s="1"/>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F37" i="3" s="1"/>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F128" i="3" s="1"/>
  <c r="V1402" i="5"/>
  <c r="Q1402" i="5"/>
  <c r="AB1401" i="5"/>
  <c r="V1401" i="5"/>
  <c r="Q1401" i="5"/>
  <c r="AB1400" i="5"/>
  <c r="V1400" i="5"/>
  <c r="Q1400" i="5"/>
  <c r="AB1399" i="5"/>
  <c r="F36" i="3" s="1"/>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F35" i="3" s="1"/>
  <c r="V1391" i="5"/>
  <c r="Q1391" i="5"/>
  <c r="AB1390" i="5"/>
  <c r="V1390" i="5"/>
  <c r="Z41" i="2" s="1"/>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F127" i="3" s="1"/>
  <c r="V1354" i="5"/>
  <c r="Q1354" i="5"/>
  <c r="AB1353" i="5"/>
  <c r="V1353" i="5"/>
  <c r="Q1353" i="5"/>
  <c r="AB1352" i="5"/>
  <c r="V1352" i="5"/>
  <c r="Q1352" i="5"/>
  <c r="AB1351" i="5"/>
  <c r="F126" i="3" s="1"/>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F125" i="3" s="1"/>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F34" i="3" s="1"/>
  <c r="V1299" i="5"/>
  <c r="Q1299" i="5"/>
  <c r="AB1298" i="5"/>
  <c r="F124" i="3" s="1"/>
  <c r="V1298" i="5"/>
  <c r="Q1298" i="5"/>
  <c r="AB1297" i="5"/>
  <c r="V1297" i="5"/>
  <c r="Q1297" i="5"/>
  <c r="AB1296" i="5"/>
  <c r="V1296" i="5"/>
  <c r="Q1296" i="5"/>
  <c r="AB1295" i="5"/>
  <c r="F33" i="3" s="1"/>
  <c r="V1295" i="5"/>
  <c r="Q1295" i="5"/>
  <c r="AB1294" i="5"/>
  <c r="F123" i="3" s="1"/>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F122" i="3" s="1"/>
  <c r="V1281" i="5"/>
  <c r="Q1281" i="5"/>
  <c r="AB1280" i="5"/>
  <c r="V1280" i="5"/>
  <c r="Q1280" i="5"/>
  <c r="AB1279" i="5"/>
  <c r="V1279" i="5"/>
  <c r="Q1279" i="5"/>
  <c r="AB1278" i="5"/>
  <c r="F32" i="3" s="1"/>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F31" i="3" s="1"/>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F121" i="3" s="1"/>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F30" i="3" s="1"/>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Z30" i="2" s="1"/>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F120" i="3" s="1"/>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Z178" i="2" s="1"/>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F119" i="3" s="1"/>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Z20" i="2" s="1"/>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F29" i="3" s="1"/>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F28" i="3" s="1"/>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F117" i="3" s="1"/>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F27" i="3" s="1"/>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F116" i="3" s="1"/>
  <c r="V1048" i="5"/>
  <c r="Q1048" i="5"/>
  <c r="AB1047" i="5"/>
  <c r="V1047" i="5"/>
  <c r="Q1047" i="5"/>
  <c r="AB1046" i="5"/>
  <c r="V1046" i="5"/>
  <c r="Q1046" i="5"/>
  <c r="AB1045" i="5"/>
  <c r="V1045" i="5"/>
  <c r="Q1045" i="5"/>
  <c r="AB1044" i="5"/>
  <c r="V1044" i="5"/>
  <c r="Q1044" i="5"/>
  <c r="AB1043" i="5"/>
  <c r="V1043" i="5"/>
  <c r="Q1043" i="5"/>
  <c r="AB1042" i="5"/>
  <c r="V1042" i="5"/>
  <c r="Z58" i="2" s="1"/>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F115" i="3" s="1"/>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F114" i="3" s="1"/>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Z159" i="2" s="1"/>
  <c r="Q963" i="5"/>
  <c r="AB962" i="5"/>
  <c r="V962" i="5"/>
  <c r="Q962" i="5"/>
  <c r="AB961" i="5"/>
  <c r="V961" i="5"/>
  <c r="Q961" i="5"/>
  <c r="AB960" i="5"/>
  <c r="V960" i="5"/>
  <c r="Q960" i="5"/>
  <c r="AB959" i="5"/>
  <c r="V959" i="5"/>
  <c r="Q959" i="5"/>
  <c r="AB958" i="5"/>
  <c r="V958" i="5"/>
  <c r="Q958" i="5"/>
  <c r="AB957" i="5"/>
  <c r="V957" i="5"/>
  <c r="Q957" i="5"/>
  <c r="AB956" i="5"/>
  <c r="V956" i="5"/>
  <c r="Q956" i="5"/>
  <c r="AB955" i="5"/>
  <c r="F113" i="3" s="1"/>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Z79" i="2" s="1"/>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F112" i="3" s="1"/>
  <c r="V923" i="5"/>
  <c r="Q923" i="5"/>
  <c r="AB922" i="5"/>
  <c r="F111" i="3" s="1"/>
  <c r="V922" i="5"/>
  <c r="Q922" i="5"/>
  <c r="AB921" i="5"/>
  <c r="V921" i="5"/>
  <c r="Q921" i="5"/>
  <c r="AB920" i="5"/>
  <c r="V920" i="5"/>
  <c r="Q920" i="5"/>
  <c r="AB919" i="5"/>
  <c r="V919" i="5"/>
  <c r="Q919" i="5"/>
  <c r="AB918" i="5"/>
  <c r="F184" i="3" s="1"/>
  <c r="V918" i="5"/>
  <c r="Z118" i="2" s="1"/>
  <c r="Q918" i="5"/>
  <c r="AB917" i="5"/>
  <c r="F26" i="3" s="1"/>
  <c r="V917" i="5"/>
  <c r="Q917" i="5"/>
  <c r="AB916" i="5"/>
  <c r="V916" i="5"/>
  <c r="Q916" i="5"/>
  <c r="AB915" i="5"/>
  <c r="V915" i="5"/>
  <c r="Q915" i="5"/>
  <c r="AB914" i="5"/>
  <c r="V914" i="5"/>
  <c r="Q914" i="5"/>
  <c r="AB913" i="5"/>
  <c r="V913" i="5"/>
  <c r="Q913" i="5"/>
  <c r="AB912" i="5"/>
  <c r="F183" i="3" s="1"/>
  <c r="V912" i="5"/>
  <c r="Z146" i="2" s="1"/>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F110" i="3" s="1"/>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F109" i="3" s="1"/>
  <c r="V881" i="5"/>
  <c r="Q881" i="5"/>
  <c r="AB880" i="5"/>
  <c r="V880" i="5"/>
  <c r="Q880" i="5"/>
  <c r="AB879" i="5"/>
  <c r="V879" i="5"/>
  <c r="Q879" i="5"/>
  <c r="AB878" i="5"/>
  <c r="V878" i="5"/>
  <c r="Q878" i="5"/>
  <c r="AB877" i="5"/>
  <c r="V877" i="5"/>
  <c r="Z123" i="2" s="1"/>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F108" i="3" s="1"/>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F107" i="3" s="1"/>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F25" i="3" s="1"/>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F182" i="3" s="1"/>
  <c r="V810" i="5"/>
  <c r="Z150" i="2" s="1"/>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F106" i="3" s="1"/>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Q785" i="5"/>
  <c r="AB784" i="5"/>
  <c r="V784" i="5"/>
  <c r="Q784" i="5"/>
  <c r="AB783" i="5"/>
  <c r="V783" i="5"/>
  <c r="Q783" i="5"/>
  <c r="AB782" i="5"/>
  <c r="V782" i="5"/>
  <c r="Q782" i="5"/>
  <c r="AB781" i="5"/>
  <c r="V781" i="5"/>
  <c r="Q781" i="5"/>
  <c r="AB780" i="5"/>
  <c r="V780" i="5"/>
  <c r="Q780" i="5"/>
  <c r="AB779" i="5"/>
  <c r="V779" i="5"/>
  <c r="Q779" i="5"/>
  <c r="AB778" i="5"/>
  <c r="F24" i="3" s="1"/>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Z23" i="2" s="1"/>
  <c r="Q765" i="5"/>
  <c r="AB764" i="5"/>
  <c r="V764" i="5"/>
  <c r="Q764" i="5"/>
  <c r="AB763" i="5"/>
  <c r="F23" i="3" s="1"/>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F105" i="3" s="1"/>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F104" i="3" s="1"/>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Z170" i="2" s="1"/>
  <c r="Q724" i="5"/>
  <c r="AB723" i="5"/>
  <c r="F22" i="3" s="1"/>
  <c r="V723" i="5"/>
  <c r="Q723" i="5"/>
  <c r="AB722" i="5"/>
  <c r="F21" i="3" s="1"/>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F20" i="3" s="1"/>
  <c r="V711" i="5"/>
  <c r="Q711" i="5"/>
  <c r="AB710" i="5"/>
  <c r="V710" i="5"/>
  <c r="Q710" i="5"/>
  <c r="AB709" i="5"/>
  <c r="V709" i="5"/>
  <c r="Q709" i="5"/>
  <c r="AB708" i="5"/>
  <c r="V708" i="5"/>
  <c r="Q708" i="5"/>
  <c r="AB707" i="5"/>
  <c r="F103" i="3" s="1"/>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F19" i="3" s="1"/>
  <c r="V671" i="5"/>
  <c r="Q671" i="5"/>
  <c r="AB670" i="5"/>
  <c r="F102" i="3" s="1"/>
  <c r="V670" i="5"/>
  <c r="Q670" i="5"/>
  <c r="AB669" i="5"/>
  <c r="V669" i="5"/>
  <c r="Q669" i="5"/>
  <c r="AB668" i="5"/>
  <c r="V668" i="5"/>
  <c r="Q668" i="5"/>
  <c r="AB667" i="5"/>
  <c r="V667" i="5"/>
  <c r="Q667" i="5"/>
  <c r="AB666" i="5"/>
  <c r="V666" i="5"/>
  <c r="Q666" i="5"/>
  <c r="AB665" i="5"/>
  <c r="V665" i="5"/>
  <c r="Q665" i="5"/>
  <c r="AB664" i="5"/>
  <c r="V664" i="5"/>
  <c r="Q664" i="5"/>
  <c r="AB663" i="5"/>
  <c r="V663" i="5"/>
  <c r="Q663" i="5"/>
  <c r="AB662" i="5"/>
  <c r="F101" i="3" s="1"/>
  <c r="V662" i="5"/>
  <c r="Q662" i="5"/>
  <c r="AB661" i="5"/>
  <c r="F100" i="3" s="1"/>
  <c r="V661" i="5"/>
  <c r="Q661" i="5"/>
  <c r="AB660" i="5"/>
  <c r="F99" i="3" s="1"/>
  <c r="V660" i="5"/>
  <c r="Q660" i="5"/>
  <c r="AB659" i="5"/>
  <c r="F181" i="3" s="1"/>
  <c r="V659" i="5"/>
  <c r="Z96" i="2" s="1"/>
  <c r="Q659" i="5"/>
  <c r="AB658" i="5"/>
  <c r="V658" i="5"/>
  <c r="Q658" i="5"/>
  <c r="AB657" i="5"/>
  <c r="V657" i="5"/>
  <c r="Q657" i="5"/>
  <c r="AB656" i="5"/>
  <c r="F18" i="3" s="1"/>
  <c r="V656" i="5"/>
  <c r="Q656" i="5"/>
  <c r="AB655" i="5"/>
  <c r="V655" i="5"/>
  <c r="Q655" i="5"/>
  <c r="AB654" i="5"/>
  <c r="V654" i="5"/>
  <c r="Q654" i="5"/>
  <c r="AB653" i="5"/>
  <c r="V653" i="5"/>
  <c r="Q653" i="5"/>
  <c r="AB652" i="5"/>
  <c r="V652" i="5"/>
  <c r="Q652" i="5"/>
  <c r="AB651" i="5"/>
  <c r="V651" i="5"/>
  <c r="Q651" i="5"/>
  <c r="AB650" i="5"/>
  <c r="V650" i="5"/>
  <c r="Q650" i="5"/>
  <c r="AB649" i="5"/>
  <c r="F17" i="3" s="1"/>
  <c r="V649" i="5"/>
  <c r="Q649" i="5"/>
  <c r="AB648" i="5"/>
  <c r="V648" i="5"/>
  <c r="Q648" i="5"/>
  <c r="AB647" i="5"/>
  <c r="V647" i="5"/>
  <c r="Q647" i="5"/>
  <c r="AB646" i="5"/>
  <c r="V646" i="5"/>
  <c r="Q646" i="5"/>
  <c r="AB645" i="5"/>
  <c r="V645" i="5"/>
  <c r="Q645" i="5"/>
  <c r="AB644" i="5"/>
  <c r="F98" i="3" s="1"/>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F16" i="3" s="1"/>
  <c r="V621" i="5"/>
  <c r="Q621" i="5"/>
  <c r="AB620" i="5"/>
  <c r="V620" i="5"/>
  <c r="Q620" i="5"/>
  <c r="AB619" i="5"/>
  <c r="V619" i="5"/>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Z158" i="2" s="1"/>
  <c r="Q610" i="5"/>
  <c r="AB609" i="5"/>
  <c r="V609" i="5"/>
  <c r="Q609" i="5"/>
  <c r="AB608" i="5"/>
  <c r="V608" i="5"/>
  <c r="Q608" i="5"/>
  <c r="AB607" i="5"/>
  <c r="V607" i="5"/>
  <c r="Q607" i="5"/>
  <c r="AB606" i="5"/>
  <c r="V606" i="5"/>
  <c r="Q606" i="5"/>
  <c r="AB605" i="5"/>
  <c r="F97" i="3" s="1"/>
  <c r="V605" i="5"/>
  <c r="Q605" i="5"/>
  <c r="AB604" i="5"/>
  <c r="V604" i="5"/>
  <c r="Q604" i="5"/>
  <c r="AB603" i="5"/>
  <c r="V603" i="5"/>
  <c r="Q603" i="5"/>
  <c r="AB602" i="5"/>
  <c r="F180" i="3" s="1"/>
  <c r="V602" i="5"/>
  <c r="Z51" i="2" s="1"/>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F96" i="3" s="1"/>
  <c r="V591" i="5"/>
  <c r="Q591" i="5"/>
  <c r="AB590" i="5"/>
  <c r="F95" i="3" s="1"/>
  <c r="V590" i="5"/>
  <c r="Q590" i="5"/>
  <c r="AB589" i="5"/>
  <c r="V589" i="5"/>
  <c r="Q589" i="5"/>
  <c r="AB588" i="5"/>
  <c r="F15" i="3" s="1"/>
  <c r="V588" i="5"/>
  <c r="Q588" i="5"/>
  <c r="AB587" i="5"/>
  <c r="V587" i="5"/>
  <c r="Q587" i="5"/>
  <c r="AB586" i="5"/>
  <c r="F14" i="3" s="1"/>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F179" i="3" s="1"/>
  <c r="V576" i="5"/>
  <c r="Z171" i="2" s="1"/>
  <c r="Q576" i="5"/>
  <c r="AB575" i="5"/>
  <c r="V575" i="5"/>
  <c r="Q575" i="5"/>
  <c r="AB574" i="5"/>
  <c r="V574" i="5"/>
  <c r="Q574" i="5"/>
  <c r="AB573" i="5"/>
  <c r="V573" i="5"/>
  <c r="Q573" i="5"/>
  <c r="AB572" i="5"/>
  <c r="V572" i="5"/>
  <c r="Q572" i="5"/>
  <c r="AB571" i="5"/>
  <c r="V571" i="5"/>
  <c r="Q571" i="5"/>
  <c r="AB570" i="5"/>
  <c r="V570" i="5"/>
  <c r="Q570" i="5"/>
  <c r="AB569" i="5"/>
  <c r="F94" i="3" s="1"/>
  <c r="V569" i="5"/>
  <c r="Q569" i="5"/>
  <c r="AB568" i="5"/>
  <c r="V568" i="5"/>
  <c r="Q568" i="5"/>
  <c r="AB567" i="5"/>
  <c r="V567" i="5"/>
  <c r="Q567" i="5"/>
  <c r="AB566" i="5"/>
  <c r="V566" i="5"/>
  <c r="Q566" i="5"/>
  <c r="AB565" i="5"/>
  <c r="V565" i="5"/>
  <c r="Q565" i="5"/>
  <c r="AB564" i="5"/>
  <c r="V564" i="5"/>
  <c r="Q564" i="5"/>
  <c r="AB563" i="5"/>
  <c r="V563" i="5"/>
  <c r="Q563" i="5"/>
  <c r="AB562" i="5"/>
  <c r="F93" i="3" s="1"/>
  <c r="V562" i="5"/>
  <c r="Q562" i="5"/>
  <c r="AB561" i="5"/>
  <c r="V561" i="5"/>
  <c r="Q561" i="5"/>
  <c r="AB560" i="5"/>
  <c r="V560" i="5"/>
  <c r="Q560" i="5"/>
  <c r="AB559" i="5"/>
  <c r="V559" i="5"/>
  <c r="Q559" i="5"/>
  <c r="AB558" i="5"/>
  <c r="V558" i="5"/>
  <c r="Q558" i="5"/>
  <c r="AB557" i="5"/>
  <c r="V557" i="5"/>
  <c r="Q557" i="5"/>
  <c r="AB556" i="5"/>
  <c r="V556" i="5"/>
  <c r="Q556" i="5"/>
  <c r="AB555" i="5"/>
  <c r="F178" i="3" s="1"/>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F92" i="3" s="1"/>
  <c r="V546" i="5"/>
  <c r="Q546" i="5"/>
  <c r="AB545" i="5"/>
  <c r="V545" i="5"/>
  <c r="Q545" i="5"/>
  <c r="AB544" i="5"/>
  <c r="V544" i="5"/>
  <c r="Q544" i="5"/>
  <c r="AB543" i="5"/>
  <c r="V543" i="5"/>
  <c r="Q543" i="5"/>
  <c r="AB542" i="5"/>
  <c r="F91" i="3" s="1"/>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F90" i="3" s="1"/>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F13" i="3" s="1"/>
  <c r="V512" i="5"/>
  <c r="Q512" i="5"/>
  <c r="AB511" i="5"/>
  <c r="V511" i="5"/>
  <c r="Q511" i="5"/>
  <c r="AB510" i="5"/>
  <c r="V510" i="5"/>
  <c r="Q510" i="5"/>
  <c r="AB509" i="5"/>
  <c r="V509" i="5"/>
  <c r="Q509" i="5"/>
  <c r="AB508" i="5"/>
  <c r="V508" i="5"/>
  <c r="Q508" i="5"/>
  <c r="AB507" i="5"/>
  <c r="V507" i="5"/>
  <c r="Q507" i="5"/>
  <c r="AB506" i="5"/>
  <c r="V506" i="5"/>
  <c r="Q506" i="5"/>
  <c r="AB505" i="5"/>
  <c r="F176" i="3" s="1"/>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Z126" i="2" s="1"/>
  <c r="Q493" i="5"/>
  <c r="AB492" i="5"/>
  <c r="V492" i="5"/>
  <c r="Q492" i="5"/>
  <c r="AB491" i="5"/>
  <c r="V491" i="5"/>
  <c r="Q491" i="5"/>
  <c r="AB490" i="5"/>
  <c r="V490" i="5"/>
  <c r="Q490" i="5"/>
  <c r="AB489" i="5"/>
  <c r="V489" i="5"/>
  <c r="Q489" i="5"/>
  <c r="AB488" i="5"/>
  <c r="V488" i="5"/>
  <c r="Z38" i="2" s="1"/>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F89" i="3" s="1"/>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F88" i="3" s="1"/>
  <c r="V443" i="5"/>
  <c r="Q443" i="5"/>
  <c r="AB442" i="5"/>
  <c r="V442" i="5"/>
  <c r="Q442" i="5"/>
  <c r="AB441" i="5"/>
  <c r="V441" i="5"/>
  <c r="Q441" i="5"/>
  <c r="AB440" i="5"/>
  <c r="V440" i="5"/>
  <c r="Q440" i="5"/>
  <c r="AB439" i="5"/>
  <c r="V439" i="5"/>
  <c r="Q439" i="5"/>
  <c r="AB438" i="5"/>
  <c r="V438" i="5"/>
  <c r="Q438" i="5"/>
  <c r="AB437" i="5"/>
  <c r="V437" i="5"/>
  <c r="Z191" i="2" s="1"/>
  <c r="Q437" i="5"/>
  <c r="AB436" i="5"/>
  <c r="V436" i="5"/>
  <c r="Q436" i="5"/>
  <c r="AB435" i="5"/>
  <c r="V435" i="5"/>
  <c r="Q435" i="5"/>
  <c r="AB434" i="5"/>
  <c r="V434" i="5"/>
  <c r="Q434" i="5"/>
  <c r="AB433" i="5"/>
  <c r="V433" i="5"/>
  <c r="Q433" i="5"/>
  <c r="AB432" i="5"/>
  <c r="F12" i="3" s="1"/>
  <c r="V432" i="5"/>
  <c r="Q432" i="5"/>
  <c r="AB431" i="5"/>
  <c r="V431" i="5"/>
  <c r="Q431" i="5"/>
  <c r="AB430" i="5"/>
  <c r="V430" i="5"/>
  <c r="Q430" i="5"/>
  <c r="AB429" i="5"/>
  <c r="V429" i="5"/>
  <c r="Q429" i="5"/>
  <c r="AB428" i="5"/>
  <c r="V428" i="5"/>
  <c r="Q428" i="5"/>
  <c r="AB427" i="5"/>
  <c r="V427" i="5"/>
  <c r="Q427" i="5"/>
  <c r="AB426" i="5"/>
  <c r="V426" i="5"/>
  <c r="Q426" i="5"/>
  <c r="AB425" i="5"/>
  <c r="V425" i="5"/>
  <c r="Q425" i="5"/>
  <c r="AB424" i="5"/>
  <c r="F175" i="3" s="1"/>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F87" i="3" s="1"/>
  <c r="V413" i="5"/>
  <c r="Q413" i="5"/>
  <c r="AB412" i="5"/>
  <c r="V412" i="5"/>
  <c r="Q412" i="5"/>
  <c r="AB411" i="5"/>
  <c r="F86" i="3" s="1"/>
  <c r="V411" i="5"/>
  <c r="Q411" i="5"/>
  <c r="AB410" i="5"/>
  <c r="V410" i="5"/>
  <c r="Q410" i="5"/>
  <c r="AB409" i="5"/>
  <c r="F85" i="3" s="1"/>
  <c r="V409" i="5"/>
  <c r="Q409" i="5"/>
  <c r="AB408" i="5"/>
  <c r="V408" i="5"/>
  <c r="Q408" i="5"/>
  <c r="AB407" i="5"/>
  <c r="F11" i="3" s="1"/>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F84" i="3" s="1"/>
  <c r="V392" i="5"/>
  <c r="Q392" i="5"/>
  <c r="AB391" i="5"/>
  <c r="V391" i="5"/>
  <c r="Q391" i="5"/>
  <c r="AB390" i="5"/>
  <c r="V390" i="5"/>
  <c r="Q390" i="5"/>
  <c r="AB389" i="5"/>
  <c r="V389" i="5"/>
  <c r="Q389" i="5"/>
  <c r="AB388" i="5"/>
  <c r="V388" i="5"/>
  <c r="Q388" i="5"/>
  <c r="AB387" i="5"/>
  <c r="F10" i="3" s="1"/>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F83" i="3" s="1"/>
  <c r="V377" i="5"/>
  <c r="Q377" i="5"/>
  <c r="AB376" i="5"/>
  <c r="V376" i="5"/>
  <c r="Q376" i="5"/>
  <c r="AB375" i="5"/>
  <c r="V375" i="5"/>
  <c r="Q375" i="5"/>
  <c r="AB374" i="5"/>
  <c r="F82" i="3" s="1"/>
  <c r="V374" i="5"/>
  <c r="Q374" i="5"/>
  <c r="AB373" i="5"/>
  <c r="V373" i="5"/>
  <c r="Q373" i="5"/>
  <c r="AB372" i="5"/>
  <c r="V372" i="5"/>
  <c r="Q372" i="5"/>
  <c r="AB371" i="5"/>
  <c r="V371" i="5"/>
  <c r="Q371" i="5"/>
  <c r="AB370" i="5"/>
  <c r="V370" i="5"/>
  <c r="Q370" i="5"/>
  <c r="AB369" i="5"/>
  <c r="F174" i="3" s="1"/>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F81" i="3" s="1"/>
  <c r="V353" i="5"/>
  <c r="Q353" i="5"/>
  <c r="AB352" i="5"/>
  <c r="V352" i="5"/>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F9" i="3" s="1"/>
  <c r="V319" i="5"/>
  <c r="Q319" i="5"/>
  <c r="AB318" i="5"/>
  <c r="V318" i="5"/>
  <c r="Q318" i="5"/>
  <c r="AB317" i="5"/>
  <c r="V317" i="5"/>
  <c r="Q317" i="5"/>
  <c r="AB316" i="5"/>
  <c r="V316" i="5"/>
  <c r="Q316" i="5"/>
  <c r="AB315" i="5"/>
  <c r="V315" i="5"/>
  <c r="Q315" i="5"/>
  <c r="AB314" i="5"/>
  <c r="F80" i="3" s="1"/>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F79" i="3" s="1"/>
  <c r="V305" i="5"/>
  <c r="Q305" i="5"/>
  <c r="AB304" i="5"/>
  <c r="F78" i="3" s="1"/>
  <c r="V304" i="5"/>
  <c r="Q304" i="5"/>
  <c r="AB303" i="5"/>
  <c r="V303" i="5"/>
  <c r="Q303" i="5"/>
  <c r="AB302" i="5"/>
  <c r="V302" i="5"/>
  <c r="Q302" i="5"/>
  <c r="AB301" i="5"/>
  <c r="V301" i="5"/>
  <c r="Q301" i="5"/>
  <c r="AB300" i="5"/>
  <c r="V300" i="5"/>
  <c r="Q300" i="5"/>
  <c r="AB299" i="5"/>
  <c r="F172" i="3" s="1"/>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F77" i="3" s="1"/>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81" i="2" s="1"/>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F7" i="3" s="1"/>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F76" i="3" s="1"/>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F200" i="3" s="1"/>
  <c r="V207" i="5"/>
  <c r="Q207" i="5"/>
  <c r="AB206" i="5"/>
  <c r="F199" i="3" s="1"/>
  <c r="V206" i="5"/>
  <c r="Q206" i="5"/>
  <c r="AB205" i="5"/>
  <c r="F198" i="3" s="1"/>
  <c r="V205" i="5"/>
  <c r="Q205" i="5"/>
  <c r="AB204" i="5"/>
  <c r="F197" i="3" s="1"/>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Z78" i="2" s="1"/>
  <c r="Q189" i="5"/>
  <c r="AB188" i="5"/>
  <c r="V188" i="5"/>
  <c r="Q188" i="5"/>
  <c r="AB187" i="5"/>
  <c r="V187" i="5"/>
  <c r="Q187" i="5"/>
  <c r="AB186" i="5"/>
  <c r="V186" i="5"/>
  <c r="Q186" i="5"/>
  <c r="AB185" i="5"/>
  <c r="V185" i="5"/>
  <c r="Q185" i="5"/>
  <c r="AB184" i="5"/>
  <c r="V184" i="5"/>
  <c r="Q184" i="5"/>
  <c r="AB183" i="5"/>
  <c r="V183" i="5"/>
  <c r="Q183" i="5"/>
  <c r="AB182" i="5"/>
  <c r="V182" i="5"/>
  <c r="Q182" i="5"/>
  <c r="AB181" i="5"/>
  <c r="V181" i="5"/>
  <c r="Q181" i="5"/>
  <c r="AB180" i="5"/>
  <c r="V180" i="5"/>
  <c r="Q180" i="5"/>
  <c r="AB179" i="5"/>
  <c r="V179" i="5"/>
  <c r="Q179" i="5"/>
  <c r="AB178" i="5"/>
  <c r="V178" i="5"/>
  <c r="Q178" i="5"/>
  <c r="AB177" i="5"/>
  <c r="F6" i="3" s="1"/>
  <c r="V177" i="5"/>
  <c r="Q177" i="5"/>
  <c r="AB176" i="5"/>
  <c r="V176" i="5"/>
  <c r="Q176" i="5"/>
  <c r="AB175" i="5"/>
  <c r="V175" i="5"/>
  <c r="Q175" i="5"/>
  <c r="AB174" i="5"/>
  <c r="V174" i="5"/>
  <c r="Q174" i="5"/>
  <c r="AB173" i="5"/>
  <c r="V173" i="5"/>
  <c r="Q173" i="5"/>
  <c r="AB172" i="5"/>
  <c r="V172" i="5"/>
  <c r="Q172" i="5"/>
  <c r="AB171" i="5"/>
  <c r="V171" i="5"/>
  <c r="Q171" i="5"/>
  <c r="AB170" i="5"/>
  <c r="V170" i="5"/>
  <c r="Q170" i="5"/>
  <c r="AB169" i="5"/>
  <c r="V169" i="5"/>
  <c r="Q169" i="5"/>
  <c r="AB168" i="5"/>
  <c r="V168" i="5"/>
  <c r="Q168" i="5"/>
  <c r="AB167" i="5"/>
  <c r="V167" i="5"/>
  <c r="Q167" i="5"/>
  <c r="AB166" i="5"/>
  <c r="V166" i="5"/>
  <c r="Q166" i="5"/>
  <c r="AB165" i="5"/>
  <c r="V165" i="5"/>
  <c r="Q165" i="5"/>
  <c r="AB164" i="5"/>
  <c r="V164" i="5"/>
  <c r="Q164" i="5"/>
  <c r="AB163" i="5"/>
  <c r="F5" i="3" s="1"/>
  <c r="V163" i="5"/>
  <c r="Q163" i="5"/>
  <c r="AB162" i="5"/>
  <c r="V162" i="5"/>
  <c r="Q162" i="5"/>
  <c r="AB161" i="5"/>
  <c r="V161" i="5"/>
  <c r="Q161" i="5"/>
  <c r="AB160" i="5"/>
  <c r="V160" i="5"/>
  <c r="Q160" i="5"/>
  <c r="AB159" i="5"/>
  <c r="F4" i="3" s="1"/>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F75" i="3" s="1"/>
  <c r="V149" i="5"/>
  <c r="Q149" i="5"/>
  <c r="AB148" i="5"/>
  <c r="V148" i="5"/>
  <c r="Q148" i="5"/>
  <c r="AB147" i="5"/>
  <c r="V147" i="5"/>
  <c r="Q147" i="5"/>
  <c r="AB146" i="5"/>
  <c r="V146" i="5"/>
  <c r="Q146" i="5"/>
  <c r="AB145" i="5"/>
  <c r="V145" i="5"/>
  <c r="Q145" i="5"/>
  <c r="AB144" i="5"/>
  <c r="V144" i="5"/>
  <c r="Q144" i="5"/>
  <c r="AB143" i="5"/>
  <c r="V143" i="5"/>
  <c r="Q143" i="5"/>
  <c r="AB142" i="5"/>
  <c r="V142" i="5"/>
  <c r="Q142" i="5"/>
  <c r="AB141" i="5"/>
  <c r="F170" i="3" s="1"/>
  <c r="V141" i="5"/>
  <c r="Q141" i="5"/>
  <c r="AB140" i="5"/>
  <c r="V140" i="5"/>
  <c r="Q140" i="5"/>
  <c r="AB139" i="5"/>
  <c r="V139" i="5"/>
  <c r="Q139" i="5"/>
  <c r="AB138" i="5"/>
  <c r="V138" i="5"/>
  <c r="Q138" i="5"/>
  <c r="AB137" i="5"/>
  <c r="V137" i="5"/>
  <c r="Q137" i="5"/>
  <c r="AB136" i="5"/>
  <c r="V136" i="5"/>
  <c r="Q136" i="5"/>
  <c r="AB135" i="5"/>
  <c r="V135" i="5"/>
  <c r="Z61"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F74" i="3" s="1"/>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F168" i="3" s="1"/>
  <c r="V83" i="5"/>
  <c r="Q83" i="5"/>
  <c r="AB82" i="5"/>
  <c r="F167" i="3" s="1"/>
  <c r="V82" i="5"/>
  <c r="Q82" i="5"/>
  <c r="AB81" i="5"/>
  <c r="V81" i="5"/>
  <c r="Q81" i="5"/>
  <c r="AB80" i="5"/>
  <c r="V80" i="5"/>
  <c r="Q80" i="5"/>
  <c r="AB79" i="5"/>
  <c r="V79" i="5"/>
  <c r="Q79" i="5"/>
  <c r="AB78" i="5"/>
  <c r="V78" i="5"/>
  <c r="Q78" i="5"/>
  <c r="AB77" i="5"/>
  <c r="F73" i="3" s="1"/>
  <c r="V77" i="5"/>
  <c r="Q77" i="5"/>
  <c r="AB76" i="5"/>
  <c r="V76" i="5"/>
  <c r="Q76" i="5"/>
  <c r="AB75" i="5"/>
  <c r="V75" i="5"/>
  <c r="Q75" i="5"/>
  <c r="AB74" i="5"/>
  <c r="V74" i="5"/>
  <c r="Q74" i="5"/>
  <c r="AB73" i="5"/>
  <c r="V73" i="5"/>
  <c r="Q73" i="5"/>
  <c r="AB72" i="5"/>
  <c r="V72" i="5"/>
  <c r="Q72" i="5"/>
  <c r="AB71" i="5"/>
  <c r="F72" i="3" s="1"/>
  <c r="V71" i="5"/>
  <c r="Q71" i="5"/>
  <c r="AB70" i="5"/>
  <c r="F3" i="3" s="1"/>
  <c r="V70" i="5"/>
  <c r="Q70" i="5"/>
  <c r="AB69" i="5"/>
  <c r="V69" i="5"/>
  <c r="Q69" i="5"/>
  <c r="AB68" i="5"/>
  <c r="V68" i="5"/>
  <c r="Q68" i="5"/>
  <c r="AB67" i="5"/>
  <c r="V67" i="5"/>
  <c r="Q67" i="5"/>
  <c r="AB66" i="5"/>
  <c r="F2" i="3" s="1"/>
  <c r="V66" i="5"/>
  <c r="Q66" i="5"/>
  <c r="AB65" i="5"/>
  <c r="V65" i="5"/>
  <c r="Q65" i="5"/>
  <c r="AB64" i="5"/>
  <c r="V64" i="5"/>
  <c r="Q64" i="5"/>
  <c r="AB63" i="5"/>
  <c r="V63" i="5"/>
  <c r="Q63" i="5"/>
  <c r="AB62" i="5"/>
  <c r="V62" i="5"/>
  <c r="Z196" i="2" s="1"/>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Z133" i="2" s="1"/>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Z110" i="2" s="1"/>
  <c r="Q2" i="5"/>
  <c r="Z192" i="2" l="1"/>
  <c r="Z122" i="2"/>
  <c r="Z136" i="2"/>
  <c r="Z102" i="2"/>
  <c r="Z98" i="2"/>
  <c r="Z5" i="2"/>
  <c r="Z113" i="2"/>
  <c r="Z160" i="2"/>
  <c r="Z14" i="2"/>
  <c r="Z26" i="2"/>
  <c r="Z172" i="2"/>
  <c r="Z11" i="2"/>
  <c r="Z111" i="2"/>
  <c r="Z128" i="2"/>
  <c r="Z173" i="2"/>
  <c r="Z115" i="2"/>
  <c r="Z85" i="2"/>
  <c r="Z68" i="2"/>
  <c r="Z52" i="2"/>
  <c r="Z195" i="2"/>
  <c r="Z7" i="2"/>
  <c r="Z127" i="2"/>
  <c r="Z47" i="2"/>
  <c r="Z193" i="2"/>
  <c r="Z31" i="2"/>
  <c r="Z94" i="2"/>
  <c r="Z139" i="2"/>
  <c r="Z28" i="2"/>
  <c r="Z119" i="2"/>
  <c r="Z124" i="2"/>
  <c r="Z120" i="2"/>
  <c r="Z155" i="2"/>
  <c r="Z174" i="2"/>
  <c r="Z18" i="2"/>
  <c r="Z48" i="2"/>
  <c r="Z57" i="2"/>
  <c r="Z15" i="2"/>
  <c r="Z182" i="2"/>
  <c r="Z153" i="2"/>
  <c r="Z39" i="2"/>
  <c r="Z149" i="2"/>
  <c r="Z183" i="2"/>
  <c r="Z134" i="2"/>
  <c r="Z37" i="2"/>
  <c r="Z169" i="2"/>
  <c r="Z76" i="2"/>
  <c r="Z142" i="2"/>
  <c r="Z36" i="2"/>
  <c r="Z69" i="2"/>
  <c r="Z185" i="2"/>
  <c r="Z70" i="2"/>
  <c r="Z148" i="2"/>
  <c r="Z72" i="2"/>
  <c r="Z63" i="2"/>
  <c r="Z8" i="2"/>
  <c r="Z105" i="2"/>
  <c r="Z21" i="2"/>
  <c r="Z190" i="2"/>
  <c r="Z89" i="2"/>
  <c r="Z95" i="2"/>
  <c r="Z93" i="2"/>
  <c r="Z32" i="2"/>
  <c r="Z140" i="2"/>
  <c r="Z129" i="2"/>
  <c r="Z3" i="2"/>
  <c r="Z100" i="2"/>
  <c r="Z154" i="2"/>
  <c r="Z157" i="2"/>
  <c r="Z64" i="2"/>
  <c r="Z116" i="2"/>
  <c r="Z6" i="2"/>
  <c r="Z55" i="2"/>
  <c r="Z44" i="2"/>
  <c r="Z108" i="2"/>
  <c r="Z77" i="2"/>
  <c r="Z84" i="2"/>
  <c r="Z75" i="2"/>
  <c r="Z54" i="2"/>
  <c r="Z50" i="2"/>
  <c r="Z112" i="2"/>
  <c r="Z67" i="2"/>
  <c r="Z143" i="2"/>
  <c r="Z101" i="2"/>
  <c r="Z181" i="2"/>
  <c r="Z22" i="2"/>
  <c r="Z35" i="2"/>
  <c r="Z197" i="2"/>
  <c r="Z83" i="2"/>
  <c r="Z141" i="2"/>
  <c r="Z187" i="2"/>
  <c r="Z59" i="2"/>
  <c r="Z177" i="2"/>
  <c r="Z62" i="2"/>
  <c r="Z19" i="2"/>
  <c r="Z43" i="2"/>
  <c r="Z104" i="2"/>
  <c r="Z106" i="2"/>
  <c r="Z176" i="2"/>
  <c r="Z33" i="2"/>
  <c r="Z166" i="2"/>
  <c r="Z131" i="2"/>
  <c r="Z117" i="2"/>
  <c r="Z46" i="2"/>
  <c r="Z92" i="2"/>
  <c r="Z53" i="2"/>
  <c r="Z175" i="2"/>
  <c r="Z168" i="2"/>
  <c r="Z114" i="2"/>
  <c r="Z49" i="2"/>
  <c r="Z167" i="2"/>
  <c r="Z165" i="2"/>
  <c r="Z107" i="2"/>
  <c r="Z45" i="2"/>
  <c r="Z188" i="2"/>
  <c r="Z135" i="2"/>
  <c r="Z60" i="2"/>
  <c r="Z29" i="2"/>
  <c r="Z163" i="2"/>
  <c r="Z156" i="2"/>
  <c r="Z73" i="2"/>
  <c r="Z162" i="2"/>
  <c r="Z194" i="2"/>
  <c r="Z80" i="2"/>
  <c r="Z138" i="2"/>
  <c r="Z91" i="2"/>
  <c r="Z74" i="2"/>
  <c r="Z27" i="2"/>
  <c r="Z179" i="2"/>
  <c r="Z99" i="2"/>
  <c r="Z164" i="2"/>
  <c r="Z145" i="2"/>
  <c r="Z34" i="2"/>
  <c r="Z103" i="2"/>
  <c r="Z9" i="2"/>
  <c r="Z130" i="2"/>
  <c r="Z82" i="2"/>
  <c r="Z71" i="2"/>
  <c r="Z184" i="2"/>
  <c r="Z42" i="2"/>
  <c r="Z25" i="2"/>
  <c r="Z56" i="2"/>
  <c r="Z147" i="2"/>
  <c r="Z40" i="2"/>
  <c r="Z13" i="2"/>
  <c r="Z109" i="2"/>
  <c r="W79" i="2" l="1"/>
  <c r="W159" i="2"/>
  <c r="W58" i="2"/>
  <c r="W178" i="2"/>
  <c r="W176" i="2"/>
  <c r="W32" i="2"/>
  <c r="W7" i="2"/>
  <c r="W107" i="2"/>
  <c r="W114" i="2"/>
  <c r="W140" i="2"/>
  <c r="W182" i="2"/>
  <c r="W76" i="2"/>
  <c r="W49" i="2"/>
  <c r="W33" i="2"/>
  <c r="W41" i="2"/>
  <c r="W67" i="2"/>
  <c r="W68" i="2"/>
  <c r="W125" i="2"/>
  <c r="W73" i="2"/>
  <c r="W83" i="2"/>
  <c r="W101" i="2"/>
  <c r="W39" i="2"/>
  <c r="W95" i="2"/>
  <c r="W141" i="2"/>
  <c r="W90" i="2"/>
  <c r="W3" i="2"/>
  <c r="W172" i="2"/>
  <c r="W187" i="2"/>
  <c r="W69" i="2"/>
  <c r="W59" i="2"/>
  <c r="W91" i="2"/>
  <c r="W10" i="2"/>
  <c r="W156" i="2"/>
  <c r="W149" i="2"/>
  <c r="W77" i="2"/>
  <c r="W177" i="2"/>
  <c r="W175" i="2"/>
  <c r="W92" i="2"/>
  <c r="W109" i="2"/>
  <c r="W84" i="2"/>
  <c r="W50" i="2"/>
  <c r="W183" i="2"/>
  <c r="W142" i="2"/>
  <c r="W34" i="2"/>
  <c r="W165" i="2"/>
  <c r="W8" i="2"/>
  <c r="W190" i="2"/>
  <c r="W102" i="2"/>
  <c r="W21" i="2"/>
  <c r="W5" i="2"/>
  <c r="W14" i="2"/>
  <c r="W191" i="2"/>
  <c r="W126" i="2"/>
  <c r="W160" i="2"/>
  <c r="W26" i="2"/>
  <c r="W15" i="2"/>
  <c r="W29" i="2"/>
  <c r="W179" i="2"/>
  <c r="W192" i="2"/>
  <c r="W40" i="2"/>
  <c r="W131" i="2"/>
  <c r="W185" i="2"/>
  <c r="W117" i="2"/>
  <c r="W127" i="2"/>
  <c r="W143" i="2"/>
  <c r="W72" i="2"/>
  <c r="W85" i="2"/>
  <c r="W103" i="2"/>
  <c r="W171" i="2"/>
  <c r="W51" i="2"/>
  <c r="W96" i="2"/>
  <c r="W150" i="2"/>
  <c r="W146" i="2"/>
  <c r="W118" i="2"/>
  <c r="W186" i="2"/>
  <c r="W65" i="2"/>
  <c r="W16" i="2"/>
  <c r="W132" i="2"/>
  <c r="W97" i="2"/>
  <c r="W161" i="2"/>
  <c r="W180" i="2"/>
  <c r="W144" i="2"/>
  <c r="W86" i="2"/>
  <c r="W12" i="2"/>
  <c r="W137" i="2"/>
  <c r="W4" i="2"/>
  <c r="W198" i="2"/>
  <c r="W199" i="2"/>
  <c r="W200" i="2"/>
  <c r="W201" i="2"/>
  <c r="W202" i="2"/>
  <c r="W113" i="2"/>
  <c r="W57" i="2"/>
  <c r="W48" i="2"/>
  <c r="D120" i="2" l="1"/>
  <c r="D133" i="2"/>
  <c r="D188" i="2"/>
  <c r="D173" i="2"/>
  <c r="D11" i="2"/>
  <c r="D181" i="2"/>
  <c r="D184" i="2"/>
  <c r="D157" i="2"/>
  <c r="D42" i="2"/>
  <c r="D43" i="2"/>
  <c r="D52" i="2"/>
  <c r="D111" i="2"/>
  <c r="D162" i="2"/>
  <c r="D93" i="2"/>
  <c r="D27" i="2"/>
  <c r="D134" i="2"/>
  <c r="D135" i="2"/>
  <c r="D168" i="2"/>
  <c r="D104" i="2"/>
  <c r="D158" i="2"/>
  <c r="D122" i="2"/>
  <c r="D60" i="2"/>
  <c r="D23" i="2"/>
  <c r="D35" i="2"/>
  <c r="D123" i="2"/>
  <c r="D44" i="2"/>
  <c r="D19" i="2"/>
  <c r="D45" i="2"/>
  <c r="D197" i="2"/>
  <c r="D37" i="2"/>
  <c r="D194" i="2"/>
  <c r="D20" i="2"/>
  <c r="D147" i="2"/>
  <c r="D128" i="2"/>
  <c r="D195" i="2"/>
  <c r="D169" i="2"/>
  <c r="D30" i="2"/>
  <c r="D80" i="2"/>
  <c r="D28" i="2"/>
  <c r="D98" i="2"/>
  <c r="D36" i="2"/>
  <c r="D108" i="2"/>
  <c r="D99" i="2"/>
  <c r="D53" i="2"/>
  <c r="D166" i="2"/>
  <c r="D129" i="2"/>
  <c r="D163" i="2"/>
  <c r="D151" i="2"/>
  <c r="D31" i="2"/>
  <c r="D121" i="2"/>
  <c r="D138" i="2"/>
  <c r="D152" i="2"/>
  <c r="D153" i="2"/>
  <c r="D87" i="2"/>
  <c r="D88" i="2"/>
  <c r="D70" i="2"/>
  <c r="D17" i="2"/>
  <c r="D148" i="2"/>
  <c r="D24" i="2"/>
  <c r="D164" i="2"/>
  <c r="D167" i="2"/>
  <c r="D119" i="2"/>
  <c r="D145" i="2"/>
  <c r="D46" i="2"/>
  <c r="D13" i="2"/>
  <c r="D66" i="2"/>
  <c r="D136" i="2"/>
  <c r="D189" i="2"/>
  <c r="D62" i="2"/>
  <c r="D75" i="2"/>
  <c r="D54" i="2"/>
  <c r="D63" i="2"/>
  <c r="D47" i="2"/>
  <c r="D112" i="2"/>
  <c r="D89" i="2"/>
  <c r="D193" i="2"/>
  <c r="D94" i="2"/>
  <c r="D105" i="2"/>
  <c r="D100" i="2"/>
  <c r="D6" i="2"/>
  <c r="D9" i="2"/>
  <c r="D196" i="2"/>
  <c r="D61" i="2"/>
  <c r="D78" i="2"/>
  <c r="D71" i="2"/>
  <c r="D81" i="2"/>
  <c r="D115" i="2"/>
  <c r="D124" i="2"/>
  <c r="D55" i="2"/>
  <c r="D154" i="2"/>
  <c r="D64" i="2"/>
  <c r="D38" i="2"/>
  <c r="D139" i="2"/>
  <c r="D116" i="2"/>
  <c r="D25" i="2"/>
  <c r="D155" i="2"/>
  <c r="D170" i="2"/>
  <c r="D174" i="2"/>
  <c r="D130" i="2"/>
  <c r="D18" i="2"/>
  <c r="D22" i="2"/>
  <c r="D56" i="2"/>
  <c r="D106" i="2"/>
  <c r="D82" i="2"/>
  <c r="D48" i="2"/>
  <c r="D113" i="2"/>
  <c r="D57" i="2"/>
  <c r="D79" i="2"/>
  <c r="D159" i="2"/>
  <c r="D58" i="2"/>
  <c r="D178" i="2"/>
  <c r="D176" i="2"/>
  <c r="D32" i="2"/>
  <c r="D7" i="2"/>
  <c r="D107" i="2"/>
  <c r="D114" i="2"/>
  <c r="D140" i="2"/>
  <c r="D182" i="2"/>
  <c r="D76" i="2"/>
  <c r="D49" i="2"/>
  <c r="D33" i="2"/>
  <c r="D41" i="2"/>
  <c r="D67" i="2"/>
  <c r="D68" i="2"/>
  <c r="D125" i="2"/>
  <c r="D73" i="2"/>
  <c r="D83" i="2"/>
  <c r="D101" i="2"/>
  <c r="D39" i="2"/>
  <c r="D95" i="2"/>
  <c r="D141" i="2"/>
  <c r="D90" i="2"/>
  <c r="D3" i="2"/>
  <c r="D172" i="2"/>
  <c r="D187" i="2"/>
  <c r="D69" i="2"/>
  <c r="D59" i="2"/>
  <c r="D91" i="2"/>
  <c r="D10" i="2"/>
  <c r="D156" i="2"/>
  <c r="D149" i="2"/>
  <c r="D77" i="2"/>
  <c r="D177" i="2"/>
  <c r="D175" i="2"/>
  <c r="D92" i="2"/>
  <c r="D109" i="2"/>
  <c r="D84" i="2"/>
  <c r="D50" i="2"/>
  <c r="D183" i="2"/>
  <c r="D142" i="2"/>
  <c r="D34" i="2"/>
  <c r="D165" i="2"/>
  <c r="D8" i="2"/>
  <c r="D190" i="2"/>
  <c r="D102" i="2"/>
  <c r="D21" i="2"/>
  <c r="D5" i="2"/>
  <c r="D14" i="2"/>
  <c r="D191" i="2"/>
  <c r="D126" i="2"/>
  <c r="D160" i="2"/>
  <c r="D26" i="2"/>
  <c r="D15" i="2"/>
  <c r="D29" i="2"/>
  <c r="D179" i="2"/>
  <c r="D192" i="2"/>
  <c r="D40" i="2"/>
  <c r="D131" i="2"/>
  <c r="D185" i="2"/>
  <c r="D117" i="2"/>
  <c r="D127" i="2"/>
  <c r="D143" i="2"/>
  <c r="D72" i="2"/>
  <c r="D85" i="2"/>
  <c r="D103" i="2"/>
  <c r="D171" i="2"/>
  <c r="D51" i="2"/>
  <c r="D96" i="2"/>
  <c r="D150" i="2"/>
  <c r="D146" i="2"/>
  <c r="D118" i="2"/>
  <c r="D186" i="2"/>
  <c r="D65" i="2"/>
  <c r="D16" i="2"/>
  <c r="D132" i="2"/>
  <c r="D97" i="2"/>
  <c r="D161" i="2"/>
  <c r="D180" i="2"/>
  <c r="D144" i="2"/>
  <c r="D86" i="2"/>
  <c r="D12" i="2"/>
  <c r="D137" i="2"/>
  <c r="D4" i="2"/>
  <c r="D198" i="2"/>
  <c r="D199" i="2"/>
  <c r="D200" i="2"/>
  <c r="D201" i="2"/>
  <c r="D202" i="2"/>
  <c r="D110" i="2"/>
  <c r="W120" i="2"/>
  <c r="W133" i="2"/>
  <c r="W188" i="2"/>
  <c r="W173" i="2"/>
  <c r="W11" i="2"/>
  <c r="W181" i="2"/>
  <c r="W184" i="2"/>
  <c r="W157" i="2"/>
  <c r="W42" i="2"/>
  <c r="W74" i="2"/>
  <c r="W43" i="2"/>
  <c r="W52" i="2"/>
  <c r="W111" i="2"/>
  <c r="W162" i="2"/>
  <c r="W93" i="2"/>
  <c r="W27" i="2"/>
  <c r="W134" i="2"/>
  <c r="W135" i="2"/>
  <c r="W168" i="2"/>
  <c r="W104" i="2"/>
  <c r="W158" i="2"/>
  <c r="W122" i="2"/>
  <c r="W60" i="2"/>
  <c r="W23" i="2"/>
  <c r="W35" i="2"/>
  <c r="W123" i="2"/>
  <c r="W44" i="2"/>
  <c r="W19" i="2"/>
  <c r="W45" i="2"/>
  <c r="W197" i="2"/>
  <c r="W37" i="2"/>
  <c r="W194" i="2"/>
  <c r="W20" i="2"/>
  <c r="W147" i="2"/>
  <c r="W128" i="2"/>
  <c r="W195" i="2"/>
  <c r="W169" i="2"/>
  <c r="W30" i="2"/>
  <c r="W80" i="2"/>
  <c r="W28" i="2"/>
  <c r="W98" i="2"/>
  <c r="W36" i="2"/>
  <c r="W108" i="2"/>
  <c r="W99" i="2"/>
  <c r="W53" i="2"/>
  <c r="W166" i="2"/>
  <c r="W129" i="2"/>
  <c r="W163" i="2"/>
  <c r="W151" i="2"/>
  <c r="W31" i="2"/>
  <c r="W121" i="2"/>
  <c r="W138" i="2"/>
  <c r="W152" i="2"/>
  <c r="W153" i="2"/>
  <c r="W87" i="2"/>
  <c r="W88" i="2"/>
  <c r="W70" i="2"/>
  <c r="W17" i="2"/>
  <c r="W148" i="2"/>
  <c r="W24" i="2"/>
  <c r="W164" i="2"/>
  <c r="W167" i="2"/>
  <c r="W119" i="2"/>
  <c r="W145" i="2"/>
  <c r="W46" i="2"/>
  <c r="W13" i="2"/>
  <c r="W66" i="2"/>
  <c r="W136" i="2"/>
  <c r="W189" i="2"/>
  <c r="W62" i="2"/>
  <c r="W75" i="2"/>
  <c r="W54" i="2"/>
  <c r="W63" i="2"/>
  <c r="W47" i="2"/>
  <c r="W112" i="2"/>
  <c r="W89" i="2"/>
  <c r="W193" i="2"/>
  <c r="W94" i="2"/>
  <c r="W105" i="2"/>
  <c r="W100" i="2"/>
  <c r="W6" i="2"/>
  <c r="W9" i="2"/>
  <c r="W196" i="2"/>
  <c r="W61" i="2"/>
  <c r="W78" i="2"/>
  <c r="W71" i="2"/>
  <c r="W81" i="2"/>
  <c r="W115" i="2"/>
  <c r="W124" i="2"/>
  <c r="W55" i="2"/>
  <c r="W154" i="2"/>
  <c r="W64" i="2"/>
  <c r="W38" i="2"/>
  <c r="W139" i="2"/>
  <c r="W116" i="2"/>
  <c r="W25" i="2"/>
  <c r="W155" i="2"/>
  <c r="W170" i="2"/>
  <c r="W174" i="2"/>
  <c r="W130" i="2"/>
  <c r="W18" i="2"/>
  <c r="W22" i="2"/>
  <c r="W56" i="2"/>
  <c r="W106" i="2"/>
  <c r="W82" i="2"/>
  <c r="W110" i="2"/>
  <c r="V2" i="2"/>
  <c r="U2" i="2"/>
  <c r="T2" i="2"/>
  <c r="S2" i="2"/>
  <c r="R2" i="2"/>
  <c r="Q2" i="2"/>
  <c r="Q120" i="2" l="1"/>
  <c r="Q11" i="2"/>
  <c r="Q42" i="2"/>
  <c r="Q111" i="2"/>
  <c r="Q134" i="2"/>
  <c r="Q158" i="2"/>
  <c r="Q35" i="2"/>
  <c r="Q45" i="2"/>
  <c r="Q37" i="2"/>
  <c r="Q128" i="2"/>
  <c r="Q80" i="2"/>
  <c r="Q108" i="2"/>
  <c r="Q129" i="2"/>
  <c r="Q121" i="2"/>
  <c r="Q87" i="2"/>
  <c r="Q148" i="2"/>
  <c r="Q119" i="2"/>
  <c r="Q66" i="2"/>
  <c r="Q75" i="2"/>
  <c r="Q112" i="2"/>
  <c r="Q105" i="2"/>
  <c r="Q196" i="2"/>
  <c r="Q81" i="2"/>
  <c r="Q154" i="2"/>
  <c r="Q116" i="2"/>
  <c r="Q174" i="2"/>
  <c r="Q56" i="2"/>
  <c r="Q113" i="2"/>
  <c r="Q58" i="2"/>
  <c r="Q7" i="2"/>
  <c r="Q182" i="2"/>
  <c r="Q41" i="2"/>
  <c r="Q73" i="2"/>
  <c r="Q95" i="2"/>
  <c r="Q3" i="2"/>
  <c r="Q69" i="2"/>
  <c r="Q156" i="2"/>
  <c r="Q175" i="2"/>
  <c r="Q50" i="2"/>
  <c r="Q165" i="2"/>
  <c r="Q21" i="2"/>
  <c r="Q126" i="2"/>
  <c r="Q29" i="2"/>
  <c r="Q131" i="2"/>
  <c r="Q143" i="2"/>
  <c r="Q171" i="2"/>
  <c r="Q146" i="2"/>
  <c r="Q16" i="2"/>
  <c r="Q180" i="2"/>
  <c r="Q137" i="2"/>
  <c r="Q201" i="2"/>
  <c r="Q24" i="2"/>
  <c r="Q64" i="2"/>
  <c r="Q91" i="2"/>
  <c r="Q102" i="2"/>
  <c r="Q72" i="2"/>
  <c r="Q173" i="2"/>
  <c r="Q43" i="2"/>
  <c r="Q147" i="2"/>
  <c r="Q98" i="2"/>
  <c r="Q13" i="2"/>
  <c r="Q63" i="2"/>
  <c r="Q170" i="2"/>
  <c r="Q82" i="2"/>
  <c r="Q67" i="2"/>
  <c r="Q142" i="2"/>
  <c r="Q40" i="2"/>
  <c r="Q132" i="2"/>
  <c r="Q52" i="2"/>
  <c r="Q168" i="2"/>
  <c r="Q36" i="2"/>
  <c r="Q151" i="2"/>
  <c r="Q47" i="2"/>
  <c r="Q6" i="2"/>
  <c r="Q48" i="2"/>
  <c r="Q176" i="2"/>
  <c r="Q172" i="2"/>
  <c r="Q34" i="2"/>
  <c r="Q185" i="2"/>
  <c r="Q199" i="2"/>
  <c r="Q123" i="2"/>
  <c r="Q88" i="2"/>
  <c r="Q115" i="2"/>
  <c r="Q76" i="2"/>
  <c r="Q109" i="2"/>
  <c r="Q15" i="2"/>
  <c r="Q118" i="2"/>
  <c r="Q184" i="2"/>
  <c r="Q169" i="2"/>
  <c r="Q167" i="2"/>
  <c r="Q189" i="2"/>
  <c r="Q139" i="2"/>
  <c r="Q18" i="2"/>
  <c r="Q141" i="2"/>
  <c r="Q14" i="2"/>
  <c r="Q103" i="2"/>
  <c r="Q4" i="2"/>
  <c r="Q104" i="2"/>
  <c r="Q44" i="2"/>
  <c r="Q31" i="2"/>
  <c r="Q70" i="2"/>
  <c r="Q9" i="2"/>
  <c r="Q124" i="2"/>
  <c r="Q32" i="2"/>
  <c r="Q49" i="2"/>
  <c r="Q187" i="2"/>
  <c r="Q8" i="2"/>
  <c r="Q186" i="2"/>
  <c r="Q133" i="2"/>
  <c r="Q194" i="2"/>
  <c r="Q145" i="2"/>
  <c r="Q25" i="2"/>
  <c r="Q162" i="2"/>
  <c r="Q99" i="2"/>
  <c r="Q89" i="2"/>
  <c r="Q57" i="2"/>
  <c r="Q125" i="2"/>
  <c r="Q149" i="2"/>
  <c r="Q117" i="2"/>
  <c r="Q161" i="2"/>
  <c r="Q157" i="2"/>
  <c r="Q53" i="2"/>
  <c r="Q62" i="2"/>
  <c r="Q84" i="2"/>
  <c r="Q110" i="2"/>
  <c r="Q122" i="2"/>
  <c r="Q61" i="2"/>
  <c r="Q140" i="2"/>
  <c r="Q101" i="2"/>
  <c r="Q59" i="2"/>
  <c r="Q5" i="2"/>
  <c r="Q96" i="2"/>
  <c r="Q144" i="2"/>
  <c r="Q78" i="2"/>
  <c r="Q183" i="2"/>
  <c r="Q200" i="2"/>
  <c r="Q20" i="2"/>
  <c r="Q17" i="2"/>
  <c r="Q155" i="2"/>
  <c r="Q79" i="2"/>
  <c r="Q74" i="2"/>
  <c r="Q54" i="2"/>
  <c r="Q39" i="2"/>
  <c r="Q191" i="2"/>
  <c r="Q150" i="2"/>
  <c r="Q60" i="2"/>
  <c r="Q166" i="2"/>
  <c r="Q86" i="2"/>
  <c r="Q181" i="2"/>
  <c r="Q136" i="2"/>
  <c r="Q114" i="2"/>
  <c r="Q202" i="2"/>
  <c r="Q27" i="2"/>
  <c r="Q152" i="2"/>
  <c r="Q94" i="2"/>
  <c r="Q106" i="2"/>
  <c r="Q107" i="2"/>
  <c r="Q177" i="2"/>
  <c r="Q198" i="2"/>
  <c r="Q163" i="2"/>
  <c r="Q90" i="2"/>
  <c r="Q23" i="2"/>
  <c r="Q164" i="2"/>
  <c r="Q71" i="2"/>
  <c r="Q159" i="2"/>
  <c r="Q33" i="2"/>
  <c r="Q10" i="2"/>
  <c r="Q127" i="2"/>
  <c r="Q12" i="2"/>
  <c r="Q138" i="2"/>
  <c r="Q22" i="2"/>
  <c r="Q65" i="2"/>
  <c r="Q19" i="2"/>
  <c r="Q190" i="2"/>
  <c r="Q85" i="2"/>
  <c r="Q97" i="2"/>
  <c r="Q195" i="2"/>
  <c r="Q130" i="2"/>
  <c r="Q178" i="2"/>
  <c r="Q160" i="2"/>
  <c r="Q93" i="2"/>
  <c r="Q30" i="2"/>
  <c r="Q193" i="2"/>
  <c r="Q77" i="2"/>
  <c r="Q26" i="2"/>
  <c r="Q188" i="2"/>
  <c r="Q46" i="2"/>
  <c r="Q55" i="2"/>
  <c r="Q28" i="2"/>
  <c r="Q68" i="2"/>
  <c r="Q179" i="2"/>
  <c r="Q135" i="2"/>
  <c r="Q100" i="2"/>
  <c r="Q197" i="2"/>
  <c r="Q153" i="2"/>
  <c r="Q38" i="2"/>
  <c r="Q83" i="2"/>
  <c r="Q92" i="2"/>
  <c r="Q192" i="2"/>
  <c r="Q51" i="2"/>
  <c r="R198" i="2"/>
  <c r="R202" i="2"/>
  <c r="R201" i="2"/>
  <c r="R199" i="2"/>
  <c r="R197" i="2"/>
  <c r="R200" i="2"/>
  <c r="R3" i="2"/>
  <c r="T173" i="2"/>
  <c r="T157" i="2"/>
  <c r="T52" i="2"/>
  <c r="T27" i="2"/>
  <c r="T104" i="2"/>
  <c r="T23" i="2"/>
  <c r="T19" i="2"/>
  <c r="T147" i="2"/>
  <c r="T30" i="2"/>
  <c r="T36" i="2"/>
  <c r="T166" i="2"/>
  <c r="T31" i="2"/>
  <c r="T153" i="2"/>
  <c r="T17" i="2"/>
  <c r="T167" i="2"/>
  <c r="T13" i="2"/>
  <c r="T62" i="2"/>
  <c r="T47" i="2"/>
  <c r="T94" i="2"/>
  <c r="T9" i="2"/>
  <c r="T71" i="2"/>
  <c r="T55" i="2"/>
  <c r="T139" i="2"/>
  <c r="T170" i="2"/>
  <c r="T22" i="2"/>
  <c r="T48" i="2"/>
  <c r="T159" i="2"/>
  <c r="T32" i="2"/>
  <c r="T140" i="2"/>
  <c r="T33" i="2"/>
  <c r="T125" i="2"/>
  <c r="T39" i="2"/>
  <c r="T187" i="2"/>
  <c r="T10" i="2"/>
  <c r="T177" i="2"/>
  <c r="T84" i="2"/>
  <c r="T34" i="2"/>
  <c r="T102" i="2"/>
  <c r="T191" i="2"/>
  <c r="T15" i="2"/>
  <c r="T40" i="2"/>
  <c r="T127" i="2"/>
  <c r="T103" i="2"/>
  <c r="T150" i="2"/>
  <c r="T65" i="2"/>
  <c r="T161" i="2"/>
  <c r="T12" i="2"/>
  <c r="T198" i="2"/>
  <c r="T202" i="2"/>
  <c r="T120" i="2"/>
  <c r="T11" i="2"/>
  <c r="T42" i="2"/>
  <c r="T111" i="2"/>
  <c r="T134" i="2"/>
  <c r="T158" i="2"/>
  <c r="T35" i="2"/>
  <c r="T45" i="2"/>
  <c r="T37" i="2"/>
  <c r="T128" i="2"/>
  <c r="T80" i="2"/>
  <c r="T108" i="2"/>
  <c r="T129" i="2"/>
  <c r="T121" i="2"/>
  <c r="T87" i="2"/>
  <c r="T148" i="2"/>
  <c r="T119" i="2"/>
  <c r="T66" i="2"/>
  <c r="T75" i="2"/>
  <c r="T112" i="2"/>
  <c r="T105" i="2"/>
  <c r="T196" i="2"/>
  <c r="T81" i="2"/>
  <c r="T154" i="2"/>
  <c r="T116" i="2"/>
  <c r="T174" i="2"/>
  <c r="T56" i="2"/>
  <c r="T113" i="2"/>
  <c r="T58" i="2"/>
  <c r="T7" i="2"/>
  <c r="T182" i="2"/>
  <c r="T60" i="2"/>
  <c r="T152" i="2"/>
  <c r="T78" i="2"/>
  <c r="T114" i="2"/>
  <c r="T101" i="2"/>
  <c r="T175" i="2"/>
  <c r="T160" i="2"/>
  <c r="T86" i="2"/>
  <c r="T24" i="2"/>
  <c r="T64" i="2"/>
  <c r="T3" i="2"/>
  <c r="T91" i="2"/>
  <c r="T21" i="2"/>
  <c r="T72" i="2"/>
  <c r="T110" i="2"/>
  <c r="T181" i="2"/>
  <c r="T195" i="2"/>
  <c r="T136" i="2"/>
  <c r="T130" i="2"/>
  <c r="T68" i="2"/>
  <c r="T156" i="2"/>
  <c r="T5" i="2"/>
  <c r="T97" i="2"/>
  <c r="T168" i="2"/>
  <c r="T197" i="2"/>
  <c r="T151" i="2"/>
  <c r="T6" i="2"/>
  <c r="T176" i="2"/>
  <c r="T172" i="2"/>
  <c r="T165" i="2"/>
  <c r="T185" i="2"/>
  <c r="T123" i="2"/>
  <c r="T88" i="2"/>
  <c r="T115" i="2"/>
  <c r="T76" i="2"/>
  <c r="T109" i="2"/>
  <c r="T29" i="2"/>
  <c r="T118" i="2"/>
  <c r="T201" i="2"/>
  <c r="T162" i="2"/>
  <c r="T99" i="2"/>
  <c r="T89" i="2"/>
  <c r="T57" i="2"/>
  <c r="T73" i="2"/>
  <c r="T149" i="2"/>
  <c r="T117" i="2"/>
  <c r="T180" i="2"/>
  <c r="T44" i="2"/>
  <c r="T70" i="2"/>
  <c r="T124" i="2"/>
  <c r="T184" i="2"/>
  <c r="T169" i="2"/>
  <c r="T189" i="2"/>
  <c r="T18" i="2"/>
  <c r="T141" i="2"/>
  <c r="T14" i="2"/>
  <c r="T171" i="2"/>
  <c r="T4" i="2"/>
  <c r="T199" i="2"/>
  <c r="T194" i="2"/>
  <c r="T25" i="2"/>
  <c r="T53" i="2"/>
  <c r="T50" i="2"/>
  <c r="T131" i="2"/>
  <c r="T74" i="2"/>
  <c r="T95" i="2"/>
  <c r="T146" i="2"/>
  <c r="T122" i="2"/>
  <c r="T61" i="2"/>
  <c r="T59" i="2"/>
  <c r="T96" i="2"/>
  <c r="T144" i="2"/>
  <c r="T20" i="2"/>
  <c r="T155" i="2"/>
  <c r="T79" i="2"/>
  <c r="T49" i="2"/>
  <c r="T54" i="2"/>
  <c r="T126" i="2"/>
  <c r="T38" i="2"/>
  <c r="T83" i="2"/>
  <c r="T92" i="2"/>
  <c r="T192" i="2"/>
  <c r="T51" i="2"/>
  <c r="T28" i="2"/>
  <c r="T190" i="2"/>
  <c r="T179" i="2"/>
  <c r="T85" i="2"/>
  <c r="T132" i="2"/>
  <c r="T43" i="2"/>
  <c r="T63" i="2"/>
  <c r="T183" i="2"/>
  <c r="T163" i="2"/>
  <c r="T90" i="2"/>
  <c r="T142" i="2"/>
  <c r="T186" i="2"/>
  <c r="T200" i="2"/>
  <c r="T93" i="2"/>
  <c r="T193" i="2"/>
  <c r="T67" i="2"/>
  <c r="T77" i="2"/>
  <c r="T26" i="2"/>
  <c r="T46" i="2"/>
  <c r="T164" i="2"/>
  <c r="T41" i="2"/>
  <c r="T143" i="2"/>
  <c r="T137" i="2"/>
  <c r="T133" i="2"/>
  <c r="T145" i="2"/>
  <c r="T178" i="2"/>
  <c r="T8" i="2"/>
  <c r="T138" i="2"/>
  <c r="T16" i="2"/>
  <c r="T188" i="2"/>
  <c r="T98" i="2"/>
  <c r="T106" i="2"/>
  <c r="T107" i="2"/>
  <c r="T135" i="2"/>
  <c r="T100" i="2"/>
  <c r="T82" i="2"/>
  <c r="T69" i="2"/>
  <c r="S200" i="2"/>
  <c r="S198" i="2"/>
  <c r="S202" i="2"/>
  <c r="S3" i="2"/>
  <c r="S197" i="2"/>
  <c r="S201" i="2"/>
  <c r="S199" i="2"/>
  <c r="U198" i="2"/>
  <c r="U202" i="2"/>
  <c r="U200" i="2"/>
  <c r="U197" i="2"/>
  <c r="U199" i="2"/>
  <c r="U201" i="2"/>
  <c r="U3" i="2"/>
  <c r="V197" i="2"/>
  <c r="V199" i="2"/>
  <c r="V202" i="2"/>
  <c r="V200" i="2"/>
  <c r="V201" i="2"/>
  <c r="V3" i="2"/>
  <c r="V198" i="2"/>
  <c r="D74" i="2"/>
  <c r="H2" i="2" l="1"/>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K188" i="2" l="1"/>
  <c r="K184" i="2"/>
  <c r="K43" i="2"/>
  <c r="K93" i="2"/>
  <c r="K168" i="2"/>
  <c r="K60" i="2"/>
  <c r="K44" i="2"/>
  <c r="K20" i="2"/>
  <c r="K169" i="2"/>
  <c r="K98" i="2"/>
  <c r="K53" i="2"/>
  <c r="K151" i="2"/>
  <c r="K152" i="2"/>
  <c r="K70" i="2"/>
  <c r="K164" i="2"/>
  <c r="K46" i="2"/>
  <c r="K189" i="2"/>
  <c r="K63" i="2"/>
  <c r="K193" i="2"/>
  <c r="K6" i="2"/>
  <c r="K78" i="2"/>
  <c r="K124" i="2"/>
  <c r="K38" i="2"/>
  <c r="K155" i="2"/>
  <c r="K18" i="2"/>
  <c r="K82" i="2"/>
  <c r="K79" i="2"/>
  <c r="K176" i="2"/>
  <c r="K114" i="2"/>
  <c r="K49" i="2"/>
  <c r="K68" i="2"/>
  <c r="K101" i="2"/>
  <c r="K90" i="2"/>
  <c r="K172" i="2"/>
  <c r="K91" i="2"/>
  <c r="K77" i="2"/>
  <c r="K109" i="2"/>
  <c r="K142" i="2"/>
  <c r="K190" i="2"/>
  <c r="K14" i="2"/>
  <c r="K26" i="2"/>
  <c r="K192" i="2"/>
  <c r="K117" i="2"/>
  <c r="K85" i="2"/>
  <c r="K96" i="2"/>
  <c r="K186" i="2"/>
  <c r="K97" i="2"/>
  <c r="K86" i="2"/>
  <c r="K198" i="2"/>
  <c r="K202" i="2"/>
  <c r="K120" i="2"/>
  <c r="K11" i="2"/>
  <c r="K42" i="2"/>
  <c r="K111" i="2"/>
  <c r="K134" i="2"/>
  <c r="K158" i="2"/>
  <c r="K35" i="2"/>
  <c r="K45" i="2"/>
  <c r="K37" i="2"/>
  <c r="K128" i="2"/>
  <c r="K80" i="2"/>
  <c r="K108" i="2"/>
  <c r="K129" i="2"/>
  <c r="K121" i="2"/>
  <c r="K87" i="2"/>
  <c r="K148" i="2"/>
  <c r="K119" i="2"/>
  <c r="K66" i="2"/>
  <c r="K75" i="2"/>
  <c r="K112" i="2"/>
  <c r="K105" i="2"/>
  <c r="K196" i="2"/>
  <c r="K81" i="2"/>
  <c r="K154" i="2"/>
  <c r="K116" i="2"/>
  <c r="K174" i="2"/>
  <c r="K56" i="2"/>
  <c r="K113" i="2"/>
  <c r="K58" i="2"/>
  <c r="K7" i="2"/>
  <c r="K182" i="2"/>
  <c r="K41" i="2"/>
  <c r="K73" i="2"/>
  <c r="K95" i="2"/>
  <c r="K69" i="2"/>
  <c r="K156" i="2"/>
  <c r="K175" i="2"/>
  <c r="K50" i="2"/>
  <c r="K165" i="2"/>
  <c r="K21" i="2"/>
  <c r="K126" i="2"/>
  <c r="K29" i="2"/>
  <c r="K131" i="2"/>
  <c r="K143" i="2"/>
  <c r="K171" i="2"/>
  <c r="K146" i="2"/>
  <c r="K16" i="2"/>
  <c r="K180" i="2"/>
  <c r="K137" i="2"/>
  <c r="K200" i="2"/>
  <c r="K135" i="2"/>
  <c r="K163" i="2"/>
  <c r="K100" i="2"/>
  <c r="K178" i="2"/>
  <c r="K150" i="2"/>
  <c r="K199" i="2"/>
  <c r="K23" i="2"/>
  <c r="K153" i="2"/>
  <c r="K71" i="2"/>
  <c r="K140" i="2"/>
  <c r="K39" i="2"/>
  <c r="K92" i="2"/>
  <c r="K12" i="2"/>
  <c r="K167" i="2"/>
  <c r="K139" i="2"/>
  <c r="K141" i="2"/>
  <c r="K103" i="2"/>
  <c r="K4" i="2"/>
  <c r="K162" i="2"/>
  <c r="K99" i="2"/>
  <c r="K89" i="2"/>
  <c r="K57" i="2"/>
  <c r="K125" i="2"/>
  <c r="K149" i="2"/>
  <c r="K161" i="2"/>
  <c r="K104" i="2"/>
  <c r="K31" i="2"/>
  <c r="K9" i="2"/>
  <c r="K32" i="2"/>
  <c r="K187" i="2"/>
  <c r="K8" i="2"/>
  <c r="K157" i="2"/>
  <c r="K30" i="2"/>
  <c r="K62" i="2"/>
  <c r="K22" i="2"/>
  <c r="K191" i="2"/>
  <c r="K51" i="2"/>
  <c r="K122" i="2"/>
  <c r="K138" i="2"/>
  <c r="K61" i="2"/>
  <c r="K133" i="2"/>
  <c r="K194" i="2"/>
  <c r="K145" i="2"/>
  <c r="K25" i="2"/>
  <c r="K84" i="2"/>
  <c r="K179" i="2"/>
  <c r="K17" i="2"/>
  <c r="K40" i="2"/>
  <c r="K74" i="2"/>
  <c r="K54" i="2"/>
  <c r="K147" i="2"/>
  <c r="K159" i="2"/>
  <c r="K127" i="2"/>
  <c r="K166" i="2"/>
  <c r="K76" i="2"/>
  <c r="K183" i="2"/>
  <c r="K185" i="2"/>
  <c r="K110" i="2"/>
  <c r="K24" i="2"/>
  <c r="K170" i="2"/>
  <c r="K33" i="2"/>
  <c r="K10" i="2"/>
  <c r="K88" i="2"/>
  <c r="K48" i="2"/>
  <c r="K59" i="2"/>
  <c r="K5" i="2"/>
  <c r="K144" i="2"/>
  <c r="K173" i="2"/>
  <c r="K13" i="2"/>
  <c r="K83" i="2"/>
  <c r="K195" i="2"/>
  <c r="K130" i="2"/>
  <c r="K160" i="2"/>
  <c r="K118" i="2"/>
  <c r="K52" i="2"/>
  <c r="K47" i="2"/>
  <c r="K28" i="2"/>
  <c r="K94" i="2"/>
  <c r="K107" i="2"/>
  <c r="K177" i="2"/>
  <c r="K197" i="2"/>
  <c r="K64" i="2"/>
  <c r="K123" i="2"/>
  <c r="K115" i="2"/>
  <c r="K3" i="2"/>
  <c r="K34" i="2"/>
  <c r="K65" i="2"/>
  <c r="K201" i="2"/>
  <c r="K19" i="2"/>
  <c r="K55" i="2"/>
  <c r="K67" i="2"/>
  <c r="K72" i="2"/>
  <c r="K27" i="2"/>
  <c r="K106" i="2"/>
  <c r="K15" i="2"/>
  <c r="K132" i="2"/>
  <c r="K181" i="2"/>
  <c r="K136" i="2"/>
  <c r="K102" i="2"/>
  <c r="K36" i="2"/>
  <c r="N3" i="2"/>
  <c r="N201" i="2"/>
  <c r="N120" i="2"/>
  <c r="N11" i="2"/>
  <c r="N42" i="2"/>
  <c r="N111" i="2"/>
  <c r="N134" i="2"/>
  <c r="N158" i="2"/>
  <c r="N35" i="2"/>
  <c r="N45" i="2"/>
  <c r="N37" i="2"/>
  <c r="N128" i="2"/>
  <c r="N80" i="2"/>
  <c r="N108" i="2"/>
  <c r="N129" i="2"/>
  <c r="N121" i="2"/>
  <c r="N87" i="2"/>
  <c r="N148" i="2"/>
  <c r="N119" i="2"/>
  <c r="N66" i="2"/>
  <c r="N75" i="2"/>
  <c r="N112" i="2"/>
  <c r="N105" i="2"/>
  <c r="N196" i="2"/>
  <c r="N81" i="2"/>
  <c r="N154" i="2"/>
  <c r="N116" i="2"/>
  <c r="N174" i="2"/>
  <c r="N56" i="2"/>
  <c r="N113" i="2"/>
  <c r="N58" i="2"/>
  <c r="N7" i="2"/>
  <c r="N182" i="2"/>
  <c r="N41" i="2"/>
  <c r="N73" i="2"/>
  <c r="N95" i="2"/>
  <c r="N69" i="2"/>
  <c r="N156" i="2"/>
  <c r="N175" i="2"/>
  <c r="N50" i="2"/>
  <c r="N165" i="2"/>
  <c r="N21" i="2"/>
  <c r="N126" i="2"/>
  <c r="N29" i="2"/>
  <c r="N131" i="2"/>
  <c r="N143" i="2"/>
  <c r="N171" i="2"/>
  <c r="N146" i="2"/>
  <c r="N16" i="2"/>
  <c r="N180" i="2"/>
  <c r="N137" i="2"/>
  <c r="N173" i="2"/>
  <c r="N43" i="2"/>
  <c r="N147" i="2"/>
  <c r="N98" i="2"/>
  <c r="N13" i="2"/>
  <c r="N63" i="2"/>
  <c r="N170" i="2"/>
  <c r="N82" i="2"/>
  <c r="N67" i="2"/>
  <c r="N142" i="2"/>
  <c r="N40" i="2"/>
  <c r="N132" i="2"/>
  <c r="N135" i="2"/>
  <c r="N197" i="2"/>
  <c r="N163" i="2"/>
  <c r="N100" i="2"/>
  <c r="N178" i="2"/>
  <c r="N26" i="2"/>
  <c r="N150" i="2"/>
  <c r="N123" i="2"/>
  <c r="N88" i="2"/>
  <c r="N115" i="2"/>
  <c r="N76" i="2"/>
  <c r="N109" i="2"/>
  <c r="N15" i="2"/>
  <c r="N118" i="2"/>
  <c r="N184" i="2"/>
  <c r="N169" i="2"/>
  <c r="N167" i="2"/>
  <c r="N189" i="2"/>
  <c r="N139" i="2"/>
  <c r="N18" i="2"/>
  <c r="N141" i="2"/>
  <c r="N14" i="2"/>
  <c r="N103" i="2"/>
  <c r="N4" i="2"/>
  <c r="N162" i="2"/>
  <c r="N99" i="2"/>
  <c r="N89" i="2"/>
  <c r="N57" i="2"/>
  <c r="N125" i="2"/>
  <c r="N149" i="2"/>
  <c r="N117" i="2"/>
  <c r="N161" i="2"/>
  <c r="N133" i="2"/>
  <c r="N194" i="2"/>
  <c r="N145" i="2"/>
  <c r="N25" i="2"/>
  <c r="N90" i="2"/>
  <c r="N84" i="2"/>
  <c r="N179" i="2"/>
  <c r="N157" i="2"/>
  <c r="N93" i="2"/>
  <c r="N30" i="2"/>
  <c r="N53" i="2"/>
  <c r="N62" i="2"/>
  <c r="N193" i="2"/>
  <c r="N104" i="2"/>
  <c r="N44" i="2"/>
  <c r="N31" i="2"/>
  <c r="N70" i="2"/>
  <c r="N9" i="2"/>
  <c r="N124" i="2"/>
  <c r="N32" i="2"/>
  <c r="N49" i="2"/>
  <c r="N187" i="2"/>
  <c r="N8" i="2"/>
  <c r="N186" i="2"/>
  <c r="N122" i="2"/>
  <c r="N61" i="2"/>
  <c r="N48" i="2"/>
  <c r="N140" i="2"/>
  <c r="N101" i="2"/>
  <c r="N59" i="2"/>
  <c r="N5" i="2"/>
  <c r="N96" i="2"/>
  <c r="N144" i="2"/>
  <c r="N20" i="2"/>
  <c r="N17" i="2"/>
  <c r="N155" i="2"/>
  <c r="N79" i="2"/>
  <c r="N200" i="2"/>
  <c r="N110" i="2"/>
  <c r="N24" i="2"/>
  <c r="N74" i="2"/>
  <c r="N54" i="2"/>
  <c r="N39" i="2"/>
  <c r="N191" i="2"/>
  <c r="N60" i="2"/>
  <c r="N166" i="2"/>
  <c r="N78" i="2"/>
  <c r="N91" i="2"/>
  <c r="N183" i="2"/>
  <c r="N185" i="2"/>
  <c r="N86" i="2"/>
  <c r="N168" i="2"/>
  <c r="N36" i="2"/>
  <c r="N6" i="2"/>
  <c r="N199" i="2"/>
  <c r="N64" i="2"/>
  <c r="N202" i="2"/>
  <c r="N23" i="2"/>
  <c r="N164" i="2"/>
  <c r="N71" i="2"/>
  <c r="N159" i="2"/>
  <c r="N33" i="2"/>
  <c r="N10" i="2"/>
  <c r="N127" i="2"/>
  <c r="N12" i="2"/>
  <c r="N195" i="2"/>
  <c r="N130" i="2"/>
  <c r="N160" i="2"/>
  <c r="N188" i="2"/>
  <c r="N19" i="2"/>
  <c r="N85" i="2"/>
  <c r="N107" i="2"/>
  <c r="N97" i="2"/>
  <c r="N114" i="2"/>
  <c r="N55" i="2"/>
  <c r="N52" i="2"/>
  <c r="N151" i="2"/>
  <c r="N47" i="2"/>
  <c r="N77" i="2"/>
  <c r="N138" i="2"/>
  <c r="N22" i="2"/>
  <c r="N34" i="2"/>
  <c r="N65" i="2"/>
  <c r="N46" i="2"/>
  <c r="N176" i="2"/>
  <c r="N72" i="2"/>
  <c r="N198" i="2"/>
  <c r="N28" i="2"/>
  <c r="N68" i="2"/>
  <c r="N190" i="2"/>
  <c r="N27" i="2"/>
  <c r="N152" i="2"/>
  <c r="N94" i="2"/>
  <c r="N106" i="2"/>
  <c r="N177" i="2"/>
  <c r="N153" i="2"/>
  <c r="N38" i="2"/>
  <c r="N83" i="2"/>
  <c r="N172" i="2"/>
  <c r="N92" i="2"/>
  <c r="N192" i="2"/>
  <c r="N51" i="2"/>
  <c r="N181" i="2"/>
  <c r="N136" i="2"/>
  <c r="N102" i="2"/>
  <c r="H27" i="2"/>
  <c r="H194" i="2"/>
  <c r="H134" i="2"/>
  <c r="H20" i="2"/>
  <c r="H135" i="2"/>
  <c r="H147" i="2"/>
  <c r="H168" i="2"/>
  <c r="H30" i="2"/>
  <c r="H122" i="2"/>
  <c r="H104" i="2"/>
  <c r="H80" i="2"/>
  <c r="H158" i="2"/>
  <c r="H60" i="2"/>
  <c r="H180" i="2"/>
  <c r="H44" i="2"/>
  <c r="H52" i="2"/>
  <c r="H19" i="2"/>
  <c r="H111" i="2"/>
  <c r="H162" i="2"/>
  <c r="H93" i="2"/>
  <c r="H123" i="2"/>
  <c r="H23" i="2"/>
  <c r="H35" i="2"/>
  <c r="H128" i="2"/>
  <c r="H195" i="2"/>
  <c r="H45" i="2"/>
  <c r="H197" i="2"/>
  <c r="H37" i="2"/>
  <c r="H169"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P3" i="2" l="1"/>
  <c r="P201" i="2"/>
  <c r="P199" i="2"/>
  <c r="P200" i="2"/>
  <c r="P198" i="2"/>
  <c r="P197" i="2"/>
  <c r="P202" i="2"/>
  <c r="O197" i="2"/>
  <c r="O199" i="2"/>
  <c r="O3" i="2"/>
  <c r="O201" i="2"/>
  <c r="O200" i="2"/>
  <c r="O198" i="2"/>
  <c r="O202" i="2"/>
  <c r="L200" i="2"/>
  <c r="L199" i="2"/>
  <c r="L198" i="2"/>
  <c r="L197" i="2"/>
  <c r="L3" i="2"/>
  <c r="L201" i="2"/>
  <c r="L202" i="2"/>
  <c r="M200" i="2"/>
  <c r="M197" i="2"/>
  <c r="M201" i="2"/>
  <c r="M198" i="2"/>
  <c r="M3" i="2"/>
  <c r="M202" i="2"/>
  <c r="M199" i="2"/>
  <c r="J2" i="2"/>
  <c r="I2" i="2"/>
  <c r="G199" i="3" l="1"/>
  <c r="L200" i="3"/>
  <c r="M201" i="3"/>
  <c r="L199" i="3"/>
  <c r="M200" i="3"/>
  <c r="L198" i="3"/>
  <c r="G200" i="3"/>
  <c r="L197" i="3"/>
  <c r="G201" i="3"/>
  <c r="K201" i="3"/>
  <c r="L201" i="3"/>
  <c r="K200" i="3"/>
  <c r="K199" i="3"/>
  <c r="K198" i="3"/>
  <c r="K197" i="3"/>
  <c r="M197" i="3"/>
  <c r="G197" i="3"/>
  <c r="M198" i="3"/>
  <c r="G198" i="3"/>
  <c r="M199" i="3"/>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120" i="2" l="1"/>
  <c r="H133" i="2" l="1"/>
  <c r="H188" i="2"/>
  <c r="H173" i="2"/>
  <c r="H11" i="2"/>
  <c r="H181" i="2"/>
  <c r="H184" i="2"/>
  <c r="H157" i="2"/>
  <c r="H42" i="2"/>
  <c r="H74" i="2"/>
  <c r="H43" i="2"/>
  <c r="H28" i="2"/>
  <c r="H98" i="2"/>
  <c r="H36" i="2"/>
  <c r="H108" i="2"/>
  <c r="H99" i="2"/>
  <c r="H53" i="2"/>
  <c r="H166" i="2"/>
  <c r="H129" i="2"/>
  <c r="H163" i="2"/>
  <c r="H151" i="2"/>
  <c r="H31" i="2"/>
  <c r="H121" i="2"/>
  <c r="H138" i="2"/>
  <c r="H152" i="2"/>
  <c r="H153" i="2"/>
  <c r="H87" i="2"/>
  <c r="H88" i="2"/>
  <c r="H70" i="2"/>
  <c r="H17" i="2"/>
  <c r="H148" i="2"/>
  <c r="H24" i="2"/>
  <c r="H164" i="2"/>
  <c r="H167" i="2"/>
  <c r="H119" i="2"/>
  <c r="H145" i="2"/>
  <c r="H46" i="2"/>
  <c r="H13" i="2"/>
  <c r="H66" i="2"/>
  <c r="H136" i="2"/>
  <c r="H189" i="2"/>
  <c r="H62" i="2"/>
  <c r="H75" i="2"/>
  <c r="H54" i="2"/>
  <c r="H63" i="2"/>
  <c r="H47" i="2"/>
  <c r="H112" i="2"/>
  <c r="H89" i="2"/>
  <c r="H193" i="2"/>
  <c r="H94" i="2"/>
  <c r="H105" i="2"/>
  <c r="H100" i="2"/>
  <c r="H6" i="2"/>
  <c r="H9" i="2"/>
  <c r="H196" i="2"/>
  <c r="H61" i="2"/>
  <c r="H78" i="2"/>
  <c r="H71" i="2"/>
  <c r="H81" i="2"/>
  <c r="H115" i="2"/>
  <c r="H124" i="2"/>
  <c r="H55" i="2"/>
  <c r="H154" i="2"/>
  <c r="H64" i="2"/>
  <c r="H38" i="2"/>
  <c r="H139" i="2"/>
  <c r="H116" i="2"/>
  <c r="H25" i="2"/>
  <c r="H155" i="2"/>
  <c r="H170" i="2"/>
  <c r="H174" i="2"/>
  <c r="H130" i="2"/>
  <c r="H18" i="2"/>
  <c r="H22" i="2"/>
  <c r="H56" i="2"/>
  <c r="H106" i="2"/>
  <c r="H82" i="2"/>
  <c r="H48" i="2"/>
  <c r="H113" i="2"/>
  <c r="H57" i="2"/>
  <c r="H79" i="2"/>
  <c r="H159" i="2"/>
  <c r="H58" i="2"/>
  <c r="H178" i="2"/>
  <c r="H176" i="2"/>
  <c r="H32" i="2"/>
  <c r="H7" i="2"/>
  <c r="H107" i="2"/>
  <c r="H114" i="2"/>
  <c r="H140" i="2"/>
  <c r="H182" i="2"/>
  <c r="H76" i="2"/>
  <c r="H49" i="2"/>
  <c r="H33" i="2"/>
  <c r="H41" i="2"/>
  <c r="H67" i="2"/>
  <c r="H68" i="2"/>
  <c r="H125" i="2"/>
  <c r="H73" i="2"/>
  <c r="H83" i="2"/>
  <c r="H101" i="2"/>
  <c r="H39" i="2"/>
  <c r="H95" i="2"/>
  <c r="H141" i="2"/>
  <c r="H90" i="2"/>
  <c r="H3" i="2"/>
  <c r="H172" i="2"/>
  <c r="H187" i="2"/>
  <c r="H69" i="2"/>
  <c r="H59" i="2"/>
  <c r="H91" i="2"/>
  <c r="H10" i="2"/>
  <c r="H156" i="2"/>
  <c r="H149" i="2"/>
  <c r="H77" i="2"/>
  <c r="H177" i="2"/>
  <c r="H175" i="2"/>
  <c r="H92" i="2"/>
  <c r="H109" i="2"/>
  <c r="H84" i="2"/>
  <c r="H50" i="2"/>
  <c r="H183" i="2"/>
  <c r="H142" i="2"/>
  <c r="H34" i="2"/>
  <c r="H165" i="2"/>
  <c r="H8" i="2"/>
  <c r="H190" i="2"/>
  <c r="H102" i="2"/>
  <c r="H21" i="2"/>
  <c r="H5" i="2"/>
  <c r="H14" i="2"/>
  <c r="H191" i="2"/>
  <c r="H126" i="2"/>
  <c r="H160" i="2"/>
  <c r="H26" i="2"/>
  <c r="H15" i="2"/>
  <c r="H29" i="2"/>
  <c r="H179" i="2"/>
  <c r="H192" i="2"/>
  <c r="H40" i="2"/>
  <c r="H131" i="2"/>
  <c r="H185" i="2"/>
  <c r="H117" i="2"/>
  <c r="H127" i="2"/>
  <c r="H143" i="2"/>
  <c r="H72" i="2"/>
  <c r="H85" i="2"/>
  <c r="H103" i="2"/>
  <c r="H171" i="2"/>
  <c r="H51" i="2"/>
  <c r="H96" i="2"/>
  <c r="H150" i="2"/>
  <c r="H146" i="2"/>
  <c r="H118" i="2"/>
  <c r="H186" i="2"/>
  <c r="H65" i="2"/>
  <c r="H16" i="2"/>
  <c r="H132" i="2"/>
  <c r="H97" i="2"/>
  <c r="H161" i="2"/>
  <c r="H144" i="2"/>
  <c r="H86" i="2"/>
  <c r="H12" i="2"/>
  <c r="H137" i="2"/>
  <c r="H4" i="2"/>
  <c r="H198" i="2"/>
  <c r="H199" i="2"/>
  <c r="H200" i="2"/>
  <c r="H201" i="2"/>
  <c r="H202" i="2"/>
  <c r="H110" i="2" l="1"/>
  <c r="I199" i="2" l="1"/>
  <c r="H198" i="3" s="1"/>
  <c r="I200" i="2"/>
  <c r="H199" i="3" s="1"/>
  <c r="I201" i="2"/>
  <c r="H200" i="3" s="1"/>
  <c r="I202" i="2"/>
  <c r="H201" i="3" s="1"/>
  <c r="J198" i="3" l="1"/>
  <c r="J199" i="3"/>
  <c r="J200" i="3"/>
  <c r="J201" i="3"/>
  <c r="I198" i="3" l="1"/>
  <c r="I199" i="3"/>
  <c r="I200" i="3"/>
  <c r="I201" i="3"/>
  <c r="J200" i="2" l="1"/>
  <c r="J201" i="2"/>
  <c r="J202" i="2"/>
  <c r="J199" i="2"/>
  <c r="X200" i="2" l="1"/>
  <c r="X201" i="2"/>
  <c r="X202" i="2"/>
  <c r="X199" i="2"/>
  <c r="Y199" i="2" l="1"/>
  <c r="AA199" i="2" s="1"/>
  <c r="Y201" i="2"/>
  <c r="AA201" i="2" s="1"/>
  <c r="Y200" i="2"/>
  <c r="AA200" i="2" s="1"/>
  <c r="Y202" i="2"/>
  <c r="AA202" i="2" s="1"/>
  <c r="AB201" i="2" l="1"/>
  <c r="P200" i="3" s="1"/>
  <c r="AB200" i="2" l="1"/>
  <c r="P199" i="3" s="1"/>
  <c r="AC200" i="2"/>
  <c r="B199" i="3" s="1"/>
  <c r="O199" i="3"/>
  <c r="AC201" i="2"/>
  <c r="B200" i="3" s="1"/>
  <c r="O200" i="3"/>
  <c r="AB199" i="2"/>
  <c r="P198" i="3" s="1"/>
  <c r="AC199" i="2"/>
  <c r="B198" i="3" s="1"/>
  <c r="O198" i="3"/>
  <c r="AB202" i="2"/>
  <c r="P201" i="3" s="1"/>
  <c r="O201" i="3"/>
  <c r="K32" i="3" l="1"/>
  <c r="K136" i="3"/>
  <c r="J32" i="3" l="1"/>
  <c r="J136" i="3"/>
  <c r="J197" i="3" l="1"/>
  <c r="I32" i="3" l="1"/>
  <c r="I136" i="3"/>
  <c r="I197" i="3" l="1"/>
  <c r="L32" i="3" l="1"/>
  <c r="L136" i="3"/>
  <c r="I198" i="2" l="1"/>
  <c r="J198" i="2" l="1"/>
  <c r="X198" i="2" s="1"/>
  <c r="Y198" i="2" l="1"/>
  <c r="AA198" i="2" s="1"/>
  <c r="AA3" i="2" l="1"/>
  <c r="O136" i="3" s="1"/>
  <c r="AB198" i="2"/>
  <c r="AC202" i="2" l="1"/>
  <c r="B201" i="3" s="1"/>
  <c r="O197" i="3"/>
  <c r="AC198" i="2"/>
  <c r="B197" i="3" l="1"/>
  <c r="P197" i="3"/>
  <c r="I96" i="2" l="1"/>
  <c r="I186" i="2"/>
  <c r="I16" i="2"/>
  <c r="I146" i="2"/>
  <c r="I97" i="2"/>
  <c r="I137" i="2"/>
  <c r="I180" i="2"/>
  <c r="I144" i="2"/>
  <c r="I171" i="2"/>
  <c r="I86" i="2"/>
  <c r="I161" i="2"/>
  <c r="I132" i="2"/>
  <c r="I65" i="2"/>
  <c r="I118" i="2"/>
  <c r="I150" i="2"/>
  <c r="H182" i="3" s="1"/>
  <c r="I4" i="2"/>
  <c r="I12" i="2"/>
  <c r="I51" i="2"/>
  <c r="H184" i="3" l="1"/>
  <c r="H187" i="3"/>
  <c r="H186" i="3"/>
  <c r="H188" i="3"/>
  <c r="H185" i="3"/>
  <c r="H181" i="3"/>
  <c r="H190" i="3"/>
  <c r="H180" i="3"/>
  <c r="H193" i="3"/>
  <c r="H179" i="3"/>
  <c r="H192" i="3"/>
  <c r="H194" i="3"/>
  <c r="H191" i="3"/>
  <c r="H195" i="3"/>
  <c r="H196" i="3"/>
  <c r="H189" i="3"/>
  <c r="H183" i="3"/>
  <c r="I185" i="2" l="1"/>
  <c r="H172" i="3" s="1"/>
  <c r="I72" i="2"/>
  <c r="H176" i="3" s="1"/>
  <c r="I103" i="2"/>
  <c r="H178" i="3" s="1"/>
  <c r="I131" i="2"/>
  <c r="H171" i="3" s="1"/>
  <c r="I85" i="2"/>
  <c r="H177" i="3" s="1"/>
  <c r="I143" i="2"/>
  <c r="H175" i="3" s="1"/>
  <c r="I117" i="2"/>
  <c r="H173" i="3" s="1"/>
  <c r="I36" i="2" l="1"/>
  <c r="H44" i="3" s="1"/>
  <c r="I140" i="2"/>
  <c r="H120" i="3" s="1"/>
  <c r="I14" i="2"/>
  <c r="H161" i="3" s="1"/>
  <c r="I153" i="2"/>
  <c r="H56" i="3" s="1"/>
  <c r="I160" i="2"/>
  <c r="H164" i="3" s="1"/>
  <c r="I120" i="2" l="1"/>
  <c r="H3" i="3" s="1"/>
  <c r="I110" i="2"/>
  <c r="H2" i="3" s="1"/>
  <c r="I20" i="2" l="1"/>
  <c r="H35" i="3" s="1"/>
  <c r="I6" i="2"/>
  <c r="H83" i="3" s="1"/>
  <c r="I175" i="2"/>
  <c r="H147" i="3" s="1"/>
  <c r="I101" i="2"/>
  <c r="H131" i="3" s="1"/>
  <c r="I178" i="2"/>
  <c r="H114" i="3" s="1"/>
  <c r="I25" i="2"/>
  <c r="H98" i="3" s="1"/>
  <c r="I100" i="2"/>
  <c r="H82" i="3" s="1"/>
  <c r="I145" i="2"/>
  <c r="H66" i="3" s="1"/>
  <c r="I129" i="2"/>
  <c r="H49" i="3" s="1"/>
  <c r="I197" i="2"/>
  <c r="H32" i="3" s="1"/>
  <c r="I162" i="2"/>
  <c r="H16" i="3" s="1"/>
  <c r="I196" i="2"/>
  <c r="H85" i="3" s="1"/>
  <c r="I32" i="2"/>
  <c r="H116" i="3" s="1"/>
  <c r="I194" i="2"/>
  <c r="H34" i="3" s="1"/>
  <c r="I93" i="2"/>
  <c r="H17" i="3" s="1"/>
  <c r="I119" i="2"/>
  <c r="H65" i="3" s="1"/>
  <c r="I139" i="2"/>
  <c r="H96" i="3" s="1"/>
  <c r="I149" i="2"/>
  <c r="H144" i="3" s="1"/>
  <c r="I193" i="2"/>
  <c r="H79" i="3" s="1"/>
  <c r="I164" i="2"/>
  <c r="H63" i="3" s="1"/>
  <c r="I99" i="2"/>
  <c r="H46" i="3" s="1"/>
  <c r="I44" i="2"/>
  <c r="H29" i="3" s="1"/>
  <c r="I43" i="2"/>
  <c r="H13" i="3" s="1"/>
  <c r="I134" i="2"/>
  <c r="H19" i="3" s="1"/>
  <c r="I15" i="2"/>
  <c r="H166" i="3" s="1"/>
  <c r="I116" i="2"/>
  <c r="I53" i="2"/>
  <c r="H47" i="3" s="1"/>
  <c r="I24" i="2"/>
  <c r="H62" i="3" s="1"/>
  <c r="I123" i="2"/>
  <c r="H28" i="3" s="1"/>
  <c r="I74" i="2"/>
  <c r="I174" i="2"/>
  <c r="H101" i="3" s="1"/>
  <c r="I9" i="2"/>
  <c r="H84" i="3" s="1"/>
  <c r="I163" i="2"/>
  <c r="H50" i="3" s="1"/>
  <c r="I166" i="2"/>
  <c r="H48" i="3" s="1"/>
  <c r="I167" i="2"/>
  <c r="H64" i="3" s="1"/>
  <c r="I21" i="2"/>
  <c r="H159" i="3" s="1"/>
  <c r="I67" i="2"/>
  <c r="H126" i="3" s="1"/>
  <c r="I113" i="2"/>
  <c r="H109" i="3" s="1"/>
  <c r="I154" i="2"/>
  <c r="H93" i="3" s="1"/>
  <c r="I112" i="2"/>
  <c r="H77" i="3" s="1"/>
  <c r="I148" i="2"/>
  <c r="H61" i="3" s="1"/>
  <c r="I98" i="2"/>
  <c r="H43" i="3" s="1"/>
  <c r="I35" i="2"/>
  <c r="H27" i="3" s="1"/>
  <c r="I42" i="2"/>
  <c r="H11" i="3" s="1"/>
  <c r="I141" i="2"/>
  <c r="H134" i="3" s="1"/>
  <c r="I170" i="2"/>
  <c r="H100" i="3" s="1"/>
  <c r="I46" i="2"/>
  <c r="H67" i="3" s="1"/>
  <c r="I83" i="2"/>
  <c r="H130" i="3" s="1"/>
  <c r="I73" i="2"/>
  <c r="H129" i="3" s="1"/>
  <c r="I38" i="2"/>
  <c r="H95" i="3" s="1"/>
  <c r="I102" i="2"/>
  <c r="H158" i="3" s="1"/>
  <c r="I91" i="2"/>
  <c r="H141" i="3" s="1"/>
  <c r="I41" i="2"/>
  <c r="H125" i="3" s="1"/>
  <c r="I48" i="2"/>
  <c r="H108" i="3" s="1"/>
  <c r="I55" i="2"/>
  <c r="H92" i="3" s="1"/>
  <c r="I47" i="2"/>
  <c r="H76" i="3" s="1"/>
  <c r="I17" i="2"/>
  <c r="H60" i="3" s="1"/>
  <c r="I28" i="2"/>
  <c r="H42" i="3" s="1"/>
  <c r="I23" i="2"/>
  <c r="H26" i="3" s="1"/>
  <c r="I157" i="2"/>
  <c r="H10" i="3" s="1"/>
  <c r="I29" i="2"/>
  <c r="I39" i="2"/>
  <c r="H132" i="3" s="1"/>
  <c r="I105" i="2"/>
  <c r="H81" i="3" s="1"/>
  <c r="I94" i="2"/>
  <c r="H80" i="3" s="1"/>
  <c r="I68" i="2"/>
  <c r="H127" i="3" s="1"/>
  <c r="I59" i="2"/>
  <c r="H140" i="3" s="1"/>
  <c r="I82" i="2"/>
  <c r="I124" i="2"/>
  <c r="H91" i="3" s="1"/>
  <c r="I63" i="2"/>
  <c r="H75" i="3" s="1"/>
  <c r="I70" i="2"/>
  <c r="H59" i="3" s="1"/>
  <c r="I80" i="2"/>
  <c r="H41" i="3" s="1"/>
  <c r="I60" i="2"/>
  <c r="H25" i="3" s="1"/>
  <c r="I184" i="2"/>
  <c r="H9" i="3" s="1"/>
  <c r="I109" i="2"/>
  <c r="H149" i="3" s="1"/>
  <c r="I155" i="2"/>
  <c r="H99" i="3" s="1"/>
  <c r="I58" i="2"/>
  <c r="H113" i="3" s="1"/>
  <c r="I52" i="2"/>
  <c r="H14" i="3" s="1"/>
  <c r="I57" i="2"/>
  <c r="H110" i="3" s="1"/>
  <c r="I190" i="2"/>
  <c r="H157" i="3" s="1"/>
  <c r="I49" i="2"/>
  <c r="H123" i="3" s="1"/>
  <c r="I106" i="2"/>
  <c r="H106" i="3" s="1"/>
  <c r="I115" i="2"/>
  <c r="H90" i="3" s="1"/>
  <c r="I54" i="2"/>
  <c r="H74" i="3" s="1"/>
  <c r="I88" i="2"/>
  <c r="H58" i="3" s="1"/>
  <c r="I30" i="2"/>
  <c r="H40" i="3" s="1"/>
  <c r="I122" i="2"/>
  <c r="H24" i="3" s="1"/>
  <c r="I181" i="2"/>
  <c r="H8" i="3" s="1"/>
  <c r="I7" i="2"/>
  <c r="H117" i="3" s="1"/>
  <c r="I13" i="2"/>
  <c r="H68" i="3" s="1"/>
  <c r="I37" i="2"/>
  <c r="H33" i="3" s="1"/>
  <c r="I45" i="2"/>
  <c r="H31" i="3" s="1"/>
  <c r="I19" i="2"/>
  <c r="H30" i="3" s="1"/>
  <c r="I64" i="2"/>
  <c r="H94" i="3" s="1"/>
  <c r="I8" i="2"/>
  <c r="H156" i="3" s="1"/>
  <c r="I187" i="2"/>
  <c r="H138" i="3" s="1"/>
  <c r="I81" i="2"/>
  <c r="H89" i="3" s="1"/>
  <c r="I75" i="2"/>
  <c r="H73" i="3" s="1"/>
  <c r="I87" i="2"/>
  <c r="H57" i="3" s="1"/>
  <c r="I169" i="2"/>
  <c r="H39" i="3" s="1"/>
  <c r="I158" i="2"/>
  <c r="H23" i="3" s="1"/>
  <c r="I11" i="2"/>
  <c r="H7" i="3" s="1"/>
  <c r="I66" i="2"/>
  <c r="H69" i="3" s="1"/>
  <c r="I27" i="2"/>
  <c r="H18" i="3" s="1"/>
  <c r="I126" i="2"/>
  <c r="H163" i="3" s="1"/>
  <c r="I191" i="2"/>
  <c r="H162" i="3" s="1"/>
  <c r="I5" i="2"/>
  <c r="H160" i="3" s="1"/>
  <c r="I89" i="2"/>
  <c r="H78" i="3" s="1"/>
  <c r="I165" i="2"/>
  <c r="H155" i="3" s="1"/>
  <c r="I127" i="2"/>
  <c r="H174" i="3" s="1"/>
  <c r="I22" i="2"/>
  <c r="H104" i="3" s="1"/>
  <c r="I173" i="2"/>
  <c r="H6" i="3" s="1"/>
  <c r="I179" i="2"/>
  <c r="I31" i="2"/>
  <c r="H52" i="3" s="1"/>
  <c r="I151" i="2"/>
  <c r="H51" i="3" s="1"/>
  <c r="I92" i="2"/>
  <c r="H148" i="3" s="1"/>
  <c r="I26" i="2"/>
  <c r="I111" i="2"/>
  <c r="H15" i="3" s="1"/>
  <c r="I159" i="2"/>
  <c r="H112" i="3" s="1"/>
  <c r="I79" i="2"/>
  <c r="H111" i="3" s="1"/>
  <c r="I156" i="2"/>
  <c r="H143" i="3" s="1"/>
  <c r="I10" i="2"/>
  <c r="H142" i="3" s="1"/>
  <c r="I33" i="2"/>
  <c r="H124" i="3" s="1"/>
  <c r="I34" i="2"/>
  <c r="H154" i="3" s="1"/>
  <c r="I76" i="2"/>
  <c r="H122" i="3" s="1"/>
  <c r="I142" i="2"/>
  <c r="H153" i="3" s="1"/>
  <c r="I172" i="2"/>
  <c r="H137" i="3" s="1"/>
  <c r="I71" i="2"/>
  <c r="I62" i="2"/>
  <c r="H72" i="3" s="1"/>
  <c r="I152" i="2"/>
  <c r="H55" i="3" s="1"/>
  <c r="I195" i="2"/>
  <c r="H38" i="3" s="1"/>
  <c r="I104" i="2"/>
  <c r="H22" i="3" s="1"/>
  <c r="I183" i="2"/>
  <c r="H152" i="3" s="1"/>
  <c r="I3" i="2"/>
  <c r="H136" i="3" s="1"/>
  <c r="I114" i="2"/>
  <c r="H119" i="3" s="1"/>
  <c r="I18" i="2"/>
  <c r="H103" i="3" s="1"/>
  <c r="I78" i="2"/>
  <c r="H87" i="3" s="1"/>
  <c r="I189" i="2"/>
  <c r="H71" i="3" s="1"/>
  <c r="I138" i="2"/>
  <c r="H54" i="3" s="1"/>
  <c r="I128" i="2"/>
  <c r="H37" i="3" s="1"/>
  <c r="I168" i="2"/>
  <c r="H21" i="3" s="1"/>
  <c r="I188" i="2"/>
  <c r="I84" i="2"/>
  <c r="H150" i="3" s="1"/>
  <c r="I95" i="2"/>
  <c r="H133" i="3" s="1"/>
  <c r="I176" i="2"/>
  <c r="H115" i="3" s="1"/>
  <c r="I177" i="2"/>
  <c r="H146" i="3" s="1"/>
  <c r="I77" i="2"/>
  <c r="H145" i="3" s="1"/>
  <c r="I125" i="2"/>
  <c r="H128" i="3" s="1"/>
  <c r="I108" i="2"/>
  <c r="H45" i="3" s="1"/>
  <c r="I69" i="2"/>
  <c r="H139" i="3" s="1"/>
  <c r="I56" i="2"/>
  <c r="H105" i="3" s="1"/>
  <c r="I182" i="2"/>
  <c r="H121" i="3" s="1"/>
  <c r="I40" i="2"/>
  <c r="H170" i="3" s="1"/>
  <c r="I192" i="2"/>
  <c r="H169" i="3" s="1"/>
  <c r="I50" i="2"/>
  <c r="H151" i="3" s="1"/>
  <c r="I90" i="2"/>
  <c r="H135" i="3" s="1"/>
  <c r="I107" i="2"/>
  <c r="H118" i="3" s="1"/>
  <c r="I130" i="2"/>
  <c r="H102" i="3" s="1"/>
  <c r="I61" i="2"/>
  <c r="H86" i="3" s="1"/>
  <c r="I136" i="2"/>
  <c r="H70" i="3" s="1"/>
  <c r="I121" i="2"/>
  <c r="H53" i="3" s="1"/>
  <c r="I147" i="2"/>
  <c r="H36" i="3" s="1"/>
  <c r="I135" i="2"/>
  <c r="H20" i="3" s="1"/>
  <c r="I133" i="2"/>
  <c r="H165" i="3" l="1"/>
  <c r="H4" i="3"/>
  <c r="H197" i="3"/>
  <c r="H88" i="3"/>
  <c r="H107" i="3"/>
  <c r="H12" i="3"/>
  <c r="H5" i="3"/>
  <c r="H168" i="3"/>
  <c r="H97" i="3"/>
  <c r="H167" i="3"/>
  <c r="J188" i="2" l="1"/>
  <c r="J116" i="2"/>
  <c r="J74" i="2"/>
  <c r="J82" i="2"/>
  <c r="J133" i="2"/>
  <c r="J179" i="2"/>
  <c r="J26" i="2"/>
  <c r="J4" i="2"/>
  <c r="J86" i="2"/>
  <c r="J186" i="2"/>
  <c r="J16" i="2"/>
  <c r="J65" i="2"/>
  <c r="J132" i="2"/>
  <c r="J180" i="2"/>
  <c r="J97" i="2"/>
  <c r="J146" i="2"/>
  <c r="J118" i="2"/>
  <c r="J96" i="2"/>
  <c r="J51" i="2"/>
  <c r="J144" i="2"/>
  <c r="J171" i="2"/>
  <c r="J150" i="2"/>
  <c r="J137" i="2"/>
  <c r="J12" i="2"/>
  <c r="J161" i="2"/>
  <c r="J110" i="2"/>
  <c r="J29" i="2"/>
  <c r="J54" i="2"/>
  <c r="J168" i="2"/>
  <c r="J27" i="2"/>
  <c r="J192" i="2"/>
  <c r="J130" i="2"/>
  <c r="J119" i="2"/>
  <c r="J93" i="2"/>
  <c r="J22" i="2"/>
  <c r="J85" i="2"/>
  <c r="J39" i="2"/>
  <c r="J105" i="2"/>
  <c r="J91" i="2"/>
  <c r="J81" i="2"/>
  <c r="J88" i="2"/>
  <c r="J76" i="2"/>
  <c r="J166" i="2"/>
  <c r="J136" i="2"/>
  <c r="J87" i="2"/>
  <c r="J154" i="2"/>
  <c r="J40" i="2"/>
  <c r="J75" i="2"/>
  <c r="J121" i="2"/>
  <c r="J141" i="2"/>
  <c r="J34" i="2"/>
  <c r="J123" i="2"/>
  <c r="J158" i="2"/>
  <c r="J163" i="2"/>
  <c r="J139" i="2"/>
  <c r="J157" i="2"/>
  <c r="J170" i="2"/>
  <c r="J13" i="2"/>
  <c r="J165" i="2"/>
  <c r="J94" i="2"/>
  <c r="J58" i="2"/>
  <c r="J7" i="2"/>
  <c r="J9" i="2"/>
  <c r="J164" i="2"/>
  <c r="J15" i="2"/>
  <c r="J148" i="2"/>
  <c r="J23" i="2"/>
  <c r="J117" i="2"/>
  <c r="J20" i="2"/>
  <c r="J183" i="2"/>
  <c r="J169" i="2"/>
  <c r="J111" i="2"/>
  <c r="J178" i="2"/>
  <c r="J37" i="2"/>
  <c r="J134" i="2"/>
  <c r="J33" i="2"/>
  <c r="J90" i="2"/>
  <c r="J107" i="2"/>
  <c r="J62" i="2"/>
  <c r="J46" i="2"/>
  <c r="J68" i="2"/>
  <c r="J73" i="2"/>
  <c r="J6" i="2"/>
  <c r="J149" i="2"/>
  <c r="J104" i="2"/>
  <c r="J56" i="2"/>
  <c r="J67" i="2"/>
  <c r="J25" i="2"/>
  <c r="J47" i="2"/>
  <c r="J173" i="2"/>
  <c r="J187" i="2"/>
  <c r="J190" i="2"/>
  <c r="J120" i="2"/>
  <c r="J69" i="2"/>
  <c r="J125" i="2"/>
  <c r="J181" i="2"/>
  <c r="J41" i="2"/>
  <c r="J44" i="2"/>
  <c r="J60" i="2"/>
  <c r="J197" i="2"/>
  <c r="X197" i="2" s="1"/>
  <c r="J176" i="2"/>
  <c r="J95" i="2"/>
  <c r="J14" i="2"/>
  <c r="J128" i="2"/>
  <c r="J177" i="2"/>
  <c r="J38" i="2"/>
  <c r="J182" i="2"/>
  <c r="J63" i="2"/>
  <c r="J113" i="2"/>
  <c r="J78" i="2"/>
  <c r="J147" i="2"/>
  <c r="J31" i="2"/>
  <c r="J153" i="2"/>
  <c r="J59" i="2"/>
  <c r="J126" i="2"/>
  <c r="J30" i="2"/>
  <c r="J48" i="2"/>
  <c r="J100" i="2"/>
  <c r="J5" i="2"/>
  <c r="J32" i="2"/>
  <c r="J194" i="2"/>
  <c r="J36" i="2"/>
  <c r="J145" i="2"/>
  <c r="J106" i="2"/>
  <c r="J115" i="2"/>
  <c r="J11" i="2"/>
  <c r="J70" i="2"/>
  <c r="J43" i="2"/>
  <c r="J160" i="2"/>
  <c r="J108" i="2"/>
  <c r="J28" i="2"/>
  <c r="J3" i="2"/>
  <c r="X3" i="2" s="1"/>
  <c r="J122" i="2"/>
  <c r="J162" i="2"/>
  <c r="J196" i="2"/>
  <c r="J83" i="2"/>
  <c r="J140" i="2"/>
  <c r="J151" i="2"/>
  <c r="J138" i="2"/>
  <c r="J55" i="2"/>
  <c r="J66" i="2"/>
  <c r="J53" i="2"/>
  <c r="J24" i="2"/>
  <c r="J52" i="2"/>
  <c r="J8" i="2"/>
  <c r="J131" i="2"/>
  <c r="J61" i="2"/>
  <c r="J195" i="2"/>
  <c r="J79" i="2"/>
  <c r="J159" i="2"/>
  <c r="J189" i="2"/>
  <c r="J35" i="2"/>
  <c r="J42" i="2"/>
  <c r="J64" i="2"/>
  <c r="J172" i="2"/>
  <c r="J49" i="2"/>
  <c r="J72" i="2"/>
  <c r="J71" i="2"/>
  <c r="J84" i="2"/>
  <c r="J77" i="2"/>
  <c r="J114" i="2"/>
  <c r="J109" i="2"/>
  <c r="J129" i="2"/>
  <c r="J127" i="2"/>
  <c r="J143" i="2"/>
  <c r="J99" i="2"/>
  <c r="J135" i="2"/>
  <c r="J175" i="2"/>
  <c r="J10" i="2"/>
  <c r="J80" i="2"/>
  <c r="J155" i="2"/>
  <c r="J142" i="2"/>
  <c r="J185" i="2"/>
  <c r="J174" i="2"/>
  <c r="J112" i="2"/>
  <c r="J21" i="2"/>
  <c r="J193" i="2"/>
  <c r="J98" i="2"/>
  <c r="J18" i="2"/>
  <c r="J45" i="2"/>
  <c r="J19" i="2"/>
  <c r="J152" i="2"/>
  <c r="J191" i="2"/>
  <c r="J92" i="2"/>
  <c r="J167" i="2"/>
  <c r="J101" i="2"/>
  <c r="J50" i="2"/>
  <c r="J156" i="2"/>
  <c r="J17" i="2"/>
  <c r="J89" i="2"/>
  <c r="J57" i="2"/>
  <c r="J103" i="2"/>
  <c r="J124" i="2"/>
  <c r="J102" i="2"/>
  <c r="J184" i="2"/>
  <c r="Y197" i="2" l="1"/>
  <c r="G32" i="3"/>
  <c r="Y3" i="2"/>
  <c r="G136" i="3"/>
  <c r="AB3" i="2" l="1"/>
  <c r="P136" i="3" s="1"/>
  <c r="M136" i="3"/>
  <c r="AB197" i="2"/>
  <c r="P32" i="3" s="1"/>
  <c r="AA197" i="2"/>
  <c r="M32" i="3"/>
  <c r="O32" i="3" l="1"/>
  <c r="AC197" i="2"/>
  <c r="B32" i="3" s="1"/>
  <c r="O96" i="2" l="1"/>
  <c r="J181" i="3" s="1"/>
  <c r="O186" i="2"/>
  <c r="J185" i="3" s="1"/>
  <c r="O16" i="2"/>
  <c r="J187" i="3" s="1"/>
  <c r="O146" i="2"/>
  <c r="J183" i="3" s="1"/>
  <c r="O97" i="2"/>
  <c r="J189" i="3" s="1"/>
  <c r="O137" i="2"/>
  <c r="J195" i="3" s="1"/>
  <c r="O180" i="2"/>
  <c r="J191" i="3" s="1"/>
  <c r="O144" i="2"/>
  <c r="J192" i="3" s="1"/>
  <c r="O171" i="2"/>
  <c r="J179" i="3" s="1"/>
  <c r="O86" i="2"/>
  <c r="J193" i="3" s="1"/>
  <c r="O161" i="2"/>
  <c r="J190" i="3" s="1"/>
  <c r="O132" i="2"/>
  <c r="J188" i="3" s="1"/>
  <c r="O65" i="2"/>
  <c r="J186" i="3" s="1"/>
  <c r="O118" i="2"/>
  <c r="J184" i="3" s="1"/>
  <c r="O150" i="2"/>
  <c r="J182" i="3" s="1"/>
  <c r="O4" i="2"/>
  <c r="J196" i="3" s="1"/>
  <c r="O12" i="2"/>
  <c r="J194" i="3" s="1"/>
  <c r="O51" i="2"/>
  <c r="J180" i="3" s="1"/>
  <c r="O185" i="2" l="1"/>
  <c r="J172" i="3" s="1"/>
  <c r="O72" i="2"/>
  <c r="J176" i="3" s="1"/>
  <c r="O103" i="2"/>
  <c r="J178" i="3" s="1"/>
  <c r="O131" i="2"/>
  <c r="J171" i="3" s="1"/>
  <c r="O85" i="2"/>
  <c r="J177" i="3" s="1"/>
  <c r="O143" i="2"/>
  <c r="J175" i="3" s="1"/>
  <c r="O117" i="2"/>
  <c r="J173" i="3" s="1"/>
  <c r="O36" i="2" l="1"/>
  <c r="J44" i="3" s="1"/>
  <c r="O140" i="2"/>
  <c r="J120" i="3" s="1"/>
  <c r="O14" i="2"/>
  <c r="J161" i="3" s="1"/>
  <c r="O153" i="2"/>
  <c r="J56" i="3" s="1"/>
  <c r="O160" i="2"/>
  <c r="J164" i="3" s="1"/>
  <c r="O120" i="2" l="1"/>
  <c r="J3" i="3" s="1"/>
  <c r="O110" i="2"/>
  <c r="J2" i="3" s="1"/>
  <c r="O20" i="2" l="1"/>
  <c r="J35" i="3" s="1"/>
  <c r="O6" i="2"/>
  <c r="J83" i="3" s="1"/>
  <c r="O175" i="2"/>
  <c r="J147" i="3" s="1"/>
  <c r="O101" i="2"/>
  <c r="J131" i="3" s="1"/>
  <c r="O178" i="2"/>
  <c r="J114" i="3" s="1"/>
  <c r="O25" i="2"/>
  <c r="J98" i="3" s="1"/>
  <c r="O100" i="2"/>
  <c r="J82" i="3" s="1"/>
  <c r="O145" i="2"/>
  <c r="J66" i="3" s="1"/>
  <c r="O129" i="2"/>
  <c r="J49" i="3" s="1"/>
  <c r="O162" i="2"/>
  <c r="J16" i="3" s="1"/>
  <c r="O196" i="2"/>
  <c r="J85" i="3" s="1"/>
  <c r="O32" i="2"/>
  <c r="J116" i="3" s="1"/>
  <c r="O194" i="2"/>
  <c r="J34" i="3" s="1"/>
  <c r="O93" i="2"/>
  <c r="J17" i="3" s="1"/>
  <c r="O119" i="2"/>
  <c r="J65" i="3" s="1"/>
  <c r="O139" i="2"/>
  <c r="J96" i="3" s="1"/>
  <c r="O149" i="2"/>
  <c r="J144" i="3" s="1"/>
  <c r="O193" i="2"/>
  <c r="J79" i="3" s="1"/>
  <c r="O164" i="2"/>
  <c r="J63" i="3" s="1"/>
  <c r="O99" i="2"/>
  <c r="J46" i="3" s="1"/>
  <c r="O44" i="2"/>
  <c r="J29" i="3" s="1"/>
  <c r="O43" i="2"/>
  <c r="J13" i="3" s="1"/>
  <c r="O134" i="2"/>
  <c r="J19" i="3" s="1"/>
  <c r="O15" i="2"/>
  <c r="J166" i="3" s="1"/>
  <c r="O116" i="2"/>
  <c r="J97" i="3" s="1"/>
  <c r="O53" i="2"/>
  <c r="J47" i="3" s="1"/>
  <c r="O24" i="2"/>
  <c r="J62" i="3" s="1"/>
  <c r="O123" i="2"/>
  <c r="J28" i="3" s="1"/>
  <c r="O74" i="2"/>
  <c r="J12" i="3" s="1"/>
  <c r="O174" i="2"/>
  <c r="J101" i="3" s="1"/>
  <c r="O9" i="2"/>
  <c r="J84" i="3" s="1"/>
  <c r="O163" i="2"/>
  <c r="J50" i="3" s="1"/>
  <c r="O166" i="2"/>
  <c r="J48" i="3" s="1"/>
  <c r="O167" i="2"/>
  <c r="J64" i="3" s="1"/>
  <c r="O21" i="2"/>
  <c r="J159" i="3" s="1"/>
  <c r="O67" i="2"/>
  <c r="J126" i="3" s="1"/>
  <c r="O113" i="2"/>
  <c r="J109" i="3" s="1"/>
  <c r="O154" i="2"/>
  <c r="J93" i="3" s="1"/>
  <c r="O112" i="2"/>
  <c r="J77" i="3" s="1"/>
  <c r="O148" i="2"/>
  <c r="J61" i="3" s="1"/>
  <c r="O98" i="2"/>
  <c r="J43" i="3" s="1"/>
  <c r="O35" i="2"/>
  <c r="J27" i="3" s="1"/>
  <c r="O42" i="2"/>
  <c r="J11" i="3" s="1"/>
  <c r="O141" i="2"/>
  <c r="J134" i="3" s="1"/>
  <c r="O170" i="2"/>
  <c r="J100" i="3" s="1"/>
  <c r="O46" i="2"/>
  <c r="J67" i="3" s="1"/>
  <c r="O83" i="2"/>
  <c r="J130" i="3" s="1"/>
  <c r="O73" i="2"/>
  <c r="J129" i="3" s="1"/>
  <c r="O38" i="2"/>
  <c r="J95" i="3" s="1"/>
  <c r="O102" i="2"/>
  <c r="J158" i="3" s="1"/>
  <c r="O91" i="2"/>
  <c r="J141" i="3" s="1"/>
  <c r="O41" i="2"/>
  <c r="J125" i="3" s="1"/>
  <c r="O48" i="2"/>
  <c r="J108" i="3" s="1"/>
  <c r="O55" i="2"/>
  <c r="J92" i="3" s="1"/>
  <c r="O47" i="2"/>
  <c r="J76" i="3" s="1"/>
  <c r="O17" i="2"/>
  <c r="J60" i="3" s="1"/>
  <c r="O28" i="2"/>
  <c r="J42" i="3" s="1"/>
  <c r="O23" i="2"/>
  <c r="J26" i="3" s="1"/>
  <c r="O157" i="2"/>
  <c r="J10" i="3" s="1"/>
  <c r="O29" i="2"/>
  <c r="J167" i="3" s="1"/>
  <c r="O39" i="2"/>
  <c r="J132" i="3" s="1"/>
  <c r="O105" i="2"/>
  <c r="J81" i="3" s="1"/>
  <c r="O94" i="2"/>
  <c r="J80" i="3" s="1"/>
  <c r="O68" i="2"/>
  <c r="J127" i="3" s="1"/>
  <c r="O59" i="2"/>
  <c r="J140" i="3" s="1"/>
  <c r="O82" i="2"/>
  <c r="J107" i="3" s="1"/>
  <c r="O124" i="2"/>
  <c r="J91" i="3" s="1"/>
  <c r="O63" i="2"/>
  <c r="J75" i="3" s="1"/>
  <c r="O70" i="2"/>
  <c r="J59" i="3" s="1"/>
  <c r="O80" i="2"/>
  <c r="J41" i="3" s="1"/>
  <c r="O60" i="2"/>
  <c r="J25" i="3" s="1"/>
  <c r="O184" i="2"/>
  <c r="J9" i="3" s="1"/>
  <c r="O109" i="2"/>
  <c r="J149" i="3" s="1"/>
  <c r="O155" i="2"/>
  <c r="J99" i="3" s="1"/>
  <c r="O58" i="2"/>
  <c r="J113" i="3" s="1"/>
  <c r="O52" i="2"/>
  <c r="J14" i="3" s="1"/>
  <c r="O57" i="2"/>
  <c r="J110" i="3" s="1"/>
  <c r="O190" i="2"/>
  <c r="J157" i="3" s="1"/>
  <c r="O49" i="2"/>
  <c r="J123" i="3" s="1"/>
  <c r="O106" i="2"/>
  <c r="J106" i="3" s="1"/>
  <c r="O115" i="2"/>
  <c r="J90" i="3" s="1"/>
  <c r="O54" i="2"/>
  <c r="J74" i="3" s="1"/>
  <c r="O88" i="2"/>
  <c r="J58" i="3" s="1"/>
  <c r="O30" i="2"/>
  <c r="J40" i="3" s="1"/>
  <c r="O122" i="2"/>
  <c r="J24" i="3" s="1"/>
  <c r="O181" i="2"/>
  <c r="J8" i="3" s="1"/>
  <c r="O7" i="2"/>
  <c r="J117" i="3" s="1"/>
  <c r="O13" i="2"/>
  <c r="J68" i="3" s="1"/>
  <c r="O37" i="2"/>
  <c r="J33" i="3" s="1"/>
  <c r="O45" i="2"/>
  <c r="J31" i="3" s="1"/>
  <c r="O19" i="2"/>
  <c r="J30" i="3" s="1"/>
  <c r="O64" i="2"/>
  <c r="J94" i="3" s="1"/>
  <c r="O8" i="2"/>
  <c r="J156" i="3" s="1"/>
  <c r="O187" i="2"/>
  <c r="J138" i="3" s="1"/>
  <c r="O81" i="2"/>
  <c r="J89" i="3" s="1"/>
  <c r="O75" i="2"/>
  <c r="J73" i="3" s="1"/>
  <c r="O87" i="2"/>
  <c r="J57" i="3" s="1"/>
  <c r="O169" i="2"/>
  <c r="J39" i="3" s="1"/>
  <c r="O158" i="2"/>
  <c r="J23" i="3" s="1"/>
  <c r="O11" i="2"/>
  <c r="J7" i="3" s="1"/>
  <c r="O66" i="2"/>
  <c r="J69" i="3" s="1"/>
  <c r="O27" i="2"/>
  <c r="J18" i="3" s="1"/>
  <c r="O126" i="2"/>
  <c r="J163" i="3" s="1"/>
  <c r="O191" i="2"/>
  <c r="J162" i="3" s="1"/>
  <c r="O5" i="2"/>
  <c r="J160" i="3" s="1"/>
  <c r="O89" i="2"/>
  <c r="J78" i="3" s="1"/>
  <c r="O165" i="2"/>
  <c r="J155" i="3" s="1"/>
  <c r="O127" i="2"/>
  <c r="J174" i="3" s="1"/>
  <c r="O22" i="2"/>
  <c r="J104" i="3" s="1"/>
  <c r="O173" i="2"/>
  <c r="J6" i="3" s="1"/>
  <c r="O179" i="2"/>
  <c r="J168" i="3" s="1"/>
  <c r="O31" i="2"/>
  <c r="J52" i="3" s="1"/>
  <c r="O151" i="2"/>
  <c r="J51" i="3" s="1"/>
  <c r="O92" i="2"/>
  <c r="J148" i="3" s="1"/>
  <c r="O26" i="2"/>
  <c r="J165" i="3" s="1"/>
  <c r="O111" i="2"/>
  <c r="J15" i="3" s="1"/>
  <c r="O159" i="2"/>
  <c r="J112" i="3" s="1"/>
  <c r="O79" i="2"/>
  <c r="J111" i="3" s="1"/>
  <c r="O156" i="2"/>
  <c r="J143" i="3" s="1"/>
  <c r="O10" i="2"/>
  <c r="J142" i="3" s="1"/>
  <c r="O33" i="2"/>
  <c r="J124" i="3" s="1"/>
  <c r="O34" i="2"/>
  <c r="J154" i="3" s="1"/>
  <c r="O76" i="2"/>
  <c r="J122" i="3" s="1"/>
  <c r="O142" i="2"/>
  <c r="J153" i="3" s="1"/>
  <c r="O172" i="2"/>
  <c r="J137" i="3" s="1"/>
  <c r="O71" i="2"/>
  <c r="J88" i="3" s="1"/>
  <c r="O62" i="2"/>
  <c r="J72" i="3" s="1"/>
  <c r="O152" i="2"/>
  <c r="J55" i="3" s="1"/>
  <c r="O195" i="2"/>
  <c r="J38" i="3" s="1"/>
  <c r="O104" i="2"/>
  <c r="J22" i="3" s="1"/>
  <c r="O183" i="2"/>
  <c r="J152" i="3" s="1"/>
  <c r="O114" i="2"/>
  <c r="J119" i="3" s="1"/>
  <c r="O18" i="2"/>
  <c r="J103" i="3" s="1"/>
  <c r="O78" i="2"/>
  <c r="J87" i="3" s="1"/>
  <c r="O189" i="2"/>
  <c r="J71" i="3" s="1"/>
  <c r="O138" i="2"/>
  <c r="J54" i="3" s="1"/>
  <c r="O128" i="2"/>
  <c r="J37" i="3" s="1"/>
  <c r="O168" i="2"/>
  <c r="J21" i="3" s="1"/>
  <c r="O188" i="2"/>
  <c r="J5" i="3" s="1"/>
  <c r="O84" i="2"/>
  <c r="J150" i="3" s="1"/>
  <c r="O95" i="2"/>
  <c r="J133" i="3" s="1"/>
  <c r="O176" i="2"/>
  <c r="J115" i="3" s="1"/>
  <c r="O177" i="2"/>
  <c r="J146" i="3" s="1"/>
  <c r="O77" i="2"/>
  <c r="J145" i="3" s="1"/>
  <c r="O125" i="2"/>
  <c r="J128" i="3" s="1"/>
  <c r="O108" i="2"/>
  <c r="J45" i="3" s="1"/>
  <c r="O69" i="2"/>
  <c r="J139" i="3" s="1"/>
  <c r="O56" i="2"/>
  <c r="J105" i="3" s="1"/>
  <c r="O182" i="2"/>
  <c r="J121" i="3" s="1"/>
  <c r="O40" i="2"/>
  <c r="J170" i="3" s="1"/>
  <c r="O192" i="2"/>
  <c r="J169" i="3" s="1"/>
  <c r="O50" i="2"/>
  <c r="J151" i="3" s="1"/>
  <c r="O90" i="2"/>
  <c r="J135" i="3" s="1"/>
  <c r="O107" i="2"/>
  <c r="J118" i="3" s="1"/>
  <c r="O130" i="2"/>
  <c r="J102" i="3" s="1"/>
  <c r="O61" i="2"/>
  <c r="J86" i="3" s="1"/>
  <c r="O136" i="2"/>
  <c r="J70" i="3" s="1"/>
  <c r="O121" i="2"/>
  <c r="J53" i="3" s="1"/>
  <c r="O147" i="2"/>
  <c r="J36" i="3" s="1"/>
  <c r="O135" i="2"/>
  <c r="J20" i="3" s="1"/>
  <c r="O133" i="2"/>
  <c r="J4" i="3" s="1"/>
  <c r="P188" i="2" l="1"/>
  <c r="P116" i="2"/>
  <c r="P74" i="2"/>
  <c r="P26" i="2"/>
  <c r="P82" i="2"/>
  <c r="P133" i="2"/>
  <c r="P179" i="2"/>
  <c r="P180" i="2"/>
  <c r="P144" i="2"/>
  <c r="P150" i="2"/>
  <c r="P161" i="2"/>
  <c r="P16" i="2"/>
  <c r="P137" i="2"/>
  <c r="P12" i="2"/>
  <c r="P86" i="2"/>
  <c r="P186" i="2"/>
  <c r="P132" i="2"/>
  <c r="P4" i="2"/>
  <c r="P118" i="2"/>
  <c r="P51" i="2"/>
  <c r="P96" i="2"/>
  <c r="P65" i="2"/>
  <c r="P171" i="2"/>
  <c r="P146" i="2"/>
  <c r="P97" i="2"/>
  <c r="P110" i="2"/>
  <c r="P29" i="2"/>
  <c r="P54" i="2"/>
  <c r="P168" i="2"/>
  <c r="P27" i="2"/>
  <c r="P192" i="2"/>
  <c r="P130" i="2"/>
  <c r="P119" i="2"/>
  <c r="P93" i="2"/>
  <c r="P22" i="2"/>
  <c r="P85" i="2"/>
  <c r="P39" i="2"/>
  <c r="P105" i="2"/>
  <c r="P91" i="2"/>
  <c r="P81" i="2"/>
  <c r="P88" i="2"/>
  <c r="P76" i="2"/>
  <c r="P166" i="2"/>
  <c r="P136" i="2"/>
  <c r="P87" i="2"/>
  <c r="P154" i="2"/>
  <c r="P40" i="2"/>
  <c r="P75" i="2"/>
  <c r="P121" i="2"/>
  <c r="P141" i="2"/>
  <c r="P34" i="2"/>
  <c r="P123" i="2"/>
  <c r="P158" i="2"/>
  <c r="P163" i="2"/>
  <c r="P139" i="2"/>
  <c r="P157" i="2"/>
  <c r="P170" i="2"/>
  <c r="P13" i="2"/>
  <c r="P165" i="2"/>
  <c r="P94" i="2"/>
  <c r="P58" i="2"/>
  <c r="P7" i="2"/>
  <c r="P9" i="2"/>
  <c r="P164" i="2"/>
  <c r="P15" i="2"/>
  <c r="P148" i="2"/>
  <c r="P23" i="2"/>
  <c r="P117" i="2"/>
  <c r="P20" i="2"/>
  <c r="P183" i="2"/>
  <c r="P169" i="2"/>
  <c r="P111" i="2"/>
  <c r="P178" i="2"/>
  <c r="P37" i="2"/>
  <c r="P134" i="2"/>
  <c r="P33" i="2"/>
  <c r="P90" i="2"/>
  <c r="P107" i="2"/>
  <c r="P62" i="2"/>
  <c r="P46" i="2"/>
  <c r="P68" i="2"/>
  <c r="P73" i="2"/>
  <c r="P6" i="2"/>
  <c r="P149" i="2"/>
  <c r="P104" i="2"/>
  <c r="P56" i="2"/>
  <c r="P67" i="2"/>
  <c r="P25" i="2"/>
  <c r="P47" i="2"/>
  <c r="P173" i="2"/>
  <c r="P187" i="2"/>
  <c r="P190" i="2"/>
  <c r="P120" i="2"/>
  <c r="P69" i="2"/>
  <c r="P125" i="2"/>
  <c r="P181" i="2"/>
  <c r="P41" i="2"/>
  <c r="P44" i="2"/>
  <c r="P60" i="2"/>
  <c r="P176" i="2"/>
  <c r="P95" i="2"/>
  <c r="P14" i="2"/>
  <c r="P128" i="2"/>
  <c r="P177" i="2"/>
  <c r="P38" i="2"/>
  <c r="P182" i="2"/>
  <c r="P63" i="2"/>
  <c r="P113" i="2"/>
  <c r="P78" i="2"/>
  <c r="P147" i="2"/>
  <c r="P31" i="2"/>
  <c r="P153" i="2"/>
  <c r="P59" i="2"/>
  <c r="P126" i="2"/>
  <c r="P30" i="2"/>
  <c r="P48" i="2"/>
  <c r="P100" i="2"/>
  <c r="P5" i="2"/>
  <c r="P32" i="2"/>
  <c r="P194" i="2"/>
  <c r="P36" i="2"/>
  <c r="P145" i="2"/>
  <c r="P106" i="2"/>
  <c r="P115" i="2"/>
  <c r="P11" i="2"/>
  <c r="P70" i="2"/>
  <c r="P43" i="2"/>
  <c r="P160" i="2"/>
  <c r="P108" i="2"/>
  <c r="P28" i="2"/>
  <c r="P122" i="2"/>
  <c r="P162" i="2"/>
  <c r="P196" i="2"/>
  <c r="P83" i="2"/>
  <c r="P140" i="2"/>
  <c r="P151" i="2"/>
  <c r="P138" i="2"/>
  <c r="P55" i="2"/>
  <c r="P66" i="2"/>
  <c r="P53" i="2"/>
  <c r="P24" i="2"/>
  <c r="P52" i="2"/>
  <c r="P8" i="2"/>
  <c r="P131" i="2"/>
  <c r="P61" i="2"/>
  <c r="P195" i="2"/>
  <c r="P79" i="2"/>
  <c r="P159" i="2"/>
  <c r="P189" i="2"/>
  <c r="P35" i="2"/>
  <c r="P42" i="2"/>
  <c r="P64" i="2"/>
  <c r="P172" i="2"/>
  <c r="P49" i="2"/>
  <c r="P72" i="2"/>
  <c r="P71" i="2"/>
  <c r="P84" i="2"/>
  <c r="P77" i="2"/>
  <c r="P114" i="2"/>
  <c r="P109" i="2"/>
  <c r="P129" i="2"/>
  <c r="P127" i="2"/>
  <c r="P143" i="2"/>
  <c r="P99" i="2"/>
  <c r="P135" i="2"/>
  <c r="P175" i="2"/>
  <c r="P10" i="2"/>
  <c r="P80" i="2"/>
  <c r="P155" i="2"/>
  <c r="P142" i="2"/>
  <c r="P185" i="2"/>
  <c r="P174" i="2"/>
  <c r="P112" i="2"/>
  <c r="P21" i="2"/>
  <c r="P193" i="2"/>
  <c r="P98" i="2"/>
  <c r="P18" i="2"/>
  <c r="P45" i="2"/>
  <c r="P19" i="2"/>
  <c r="P152" i="2"/>
  <c r="P191" i="2"/>
  <c r="P92" i="2"/>
  <c r="P167" i="2"/>
  <c r="P101" i="2"/>
  <c r="P50" i="2"/>
  <c r="P156" i="2"/>
  <c r="P17" i="2"/>
  <c r="P89" i="2"/>
  <c r="P57" i="2"/>
  <c r="P103" i="2"/>
  <c r="P124" i="2"/>
  <c r="P102" i="2"/>
  <c r="P184" i="2"/>
  <c r="L96" i="2" l="1"/>
  <c r="L186" i="2"/>
  <c r="L16" i="2"/>
  <c r="L146" i="2"/>
  <c r="L97" i="2"/>
  <c r="L137" i="2"/>
  <c r="L180" i="2"/>
  <c r="L144" i="2"/>
  <c r="L171" i="2"/>
  <c r="L86" i="2"/>
  <c r="L161" i="2"/>
  <c r="L132" i="2"/>
  <c r="L65" i="2"/>
  <c r="L118" i="2"/>
  <c r="L150" i="2"/>
  <c r="L4" i="2"/>
  <c r="L12" i="2"/>
  <c r="L51" i="2"/>
  <c r="I187" i="3" l="1"/>
  <c r="I186" i="3"/>
  <c r="I185" i="3"/>
  <c r="I181" i="3"/>
  <c r="I190" i="3"/>
  <c r="I193" i="3"/>
  <c r="I184" i="3"/>
  <c r="I180" i="3"/>
  <c r="I179" i="3"/>
  <c r="I194" i="3"/>
  <c r="I192" i="3"/>
  <c r="I188" i="3"/>
  <c r="I191" i="3"/>
  <c r="I196" i="3"/>
  <c r="I195" i="3"/>
  <c r="I189" i="3"/>
  <c r="I182" i="3"/>
  <c r="I183" i="3"/>
  <c r="L185" i="2" l="1"/>
  <c r="L72" i="2"/>
  <c r="L103" i="2"/>
  <c r="L131" i="2"/>
  <c r="L85" i="2"/>
  <c r="L143" i="2"/>
  <c r="L117" i="2"/>
  <c r="I173" i="3" l="1"/>
  <c r="I175" i="3"/>
  <c r="I177" i="3"/>
  <c r="I171" i="3"/>
  <c r="I178" i="3"/>
  <c r="I176" i="3"/>
  <c r="I172" i="3"/>
  <c r="L36" i="2" l="1"/>
  <c r="L140" i="2"/>
  <c r="L14" i="2"/>
  <c r="L153" i="2"/>
  <c r="L160" i="2"/>
  <c r="I120" i="3" l="1"/>
  <c r="I164" i="3"/>
  <c r="I56" i="3"/>
  <c r="I161" i="3"/>
  <c r="I44" i="3"/>
  <c r="L120" i="2"/>
  <c r="L110" i="2"/>
  <c r="I3" i="3" l="1"/>
  <c r="I2" i="3"/>
  <c r="L20" i="2" l="1"/>
  <c r="L6" i="2"/>
  <c r="L175" i="2"/>
  <c r="L101" i="2"/>
  <c r="L178" i="2"/>
  <c r="L25" i="2"/>
  <c r="L100" i="2"/>
  <c r="L145" i="2"/>
  <c r="L129" i="2"/>
  <c r="L162" i="2"/>
  <c r="L196" i="2"/>
  <c r="L32" i="2"/>
  <c r="L194" i="2"/>
  <c r="L93" i="2"/>
  <c r="L119" i="2"/>
  <c r="L139" i="2"/>
  <c r="L149" i="2"/>
  <c r="L193" i="2"/>
  <c r="L164" i="2"/>
  <c r="L99" i="2"/>
  <c r="L44" i="2"/>
  <c r="L43" i="2"/>
  <c r="L134" i="2"/>
  <c r="L15" i="2"/>
  <c r="L116" i="2"/>
  <c r="L53" i="2"/>
  <c r="L24" i="2"/>
  <c r="L123" i="2"/>
  <c r="L74" i="2"/>
  <c r="L174" i="2"/>
  <c r="L9" i="2"/>
  <c r="L163" i="2"/>
  <c r="L166" i="2"/>
  <c r="L167" i="2"/>
  <c r="L21" i="2"/>
  <c r="L67" i="2"/>
  <c r="L113" i="2"/>
  <c r="L154" i="2"/>
  <c r="L112" i="2"/>
  <c r="L148" i="2"/>
  <c r="L98" i="2"/>
  <c r="L35" i="2"/>
  <c r="L42" i="2"/>
  <c r="L141" i="2"/>
  <c r="L170" i="2"/>
  <c r="L46" i="2"/>
  <c r="L83" i="2"/>
  <c r="L73" i="2"/>
  <c r="L38" i="2"/>
  <c r="L102" i="2"/>
  <c r="L91" i="2"/>
  <c r="L41" i="2"/>
  <c r="L48" i="2"/>
  <c r="L55" i="2"/>
  <c r="L47" i="2"/>
  <c r="L17" i="2"/>
  <c r="L28" i="2"/>
  <c r="L23" i="2"/>
  <c r="L157" i="2"/>
  <c r="L29" i="2"/>
  <c r="L39" i="2"/>
  <c r="L105" i="2"/>
  <c r="L94" i="2"/>
  <c r="L68" i="2"/>
  <c r="L59" i="2"/>
  <c r="L82" i="2"/>
  <c r="L124" i="2"/>
  <c r="L63" i="2"/>
  <c r="L70" i="2"/>
  <c r="L80" i="2"/>
  <c r="L60" i="2"/>
  <c r="L184" i="2"/>
  <c r="L109" i="2"/>
  <c r="L155" i="2"/>
  <c r="L58" i="2"/>
  <c r="L52" i="2"/>
  <c r="L57" i="2"/>
  <c r="L190" i="2"/>
  <c r="L49" i="2"/>
  <c r="L106" i="2"/>
  <c r="L115" i="2"/>
  <c r="L54" i="2"/>
  <c r="L88" i="2"/>
  <c r="L30" i="2"/>
  <c r="L122" i="2"/>
  <c r="L181" i="2"/>
  <c r="L7" i="2"/>
  <c r="L13" i="2"/>
  <c r="L37" i="2"/>
  <c r="L45" i="2"/>
  <c r="L19" i="2"/>
  <c r="L64" i="2"/>
  <c r="L8" i="2"/>
  <c r="L187" i="2"/>
  <c r="L81" i="2"/>
  <c r="L75" i="2"/>
  <c r="L87" i="2"/>
  <c r="L169" i="2"/>
  <c r="L158" i="2"/>
  <c r="L11" i="2"/>
  <c r="L66" i="2"/>
  <c r="L27" i="2"/>
  <c r="L126" i="2"/>
  <c r="L191" i="2"/>
  <c r="L5" i="2"/>
  <c r="L89" i="2"/>
  <c r="L165" i="2"/>
  <c r="L127" i="2"/>
  <c r="L22" i="2"/>
  <c r="L173" i="2"/>
  <c r="L179" i="2"/>
  <c r="L31" i="2"/>
  <c r="L151" i="2"/>
  <c r="L92" i="2"/>
  <c r="L26" i="2"/>
  <c r="L111" i="2"/>
  <c r="L159" i="2"/>
  <c r="L79" i="2"/>
  <c r="L156" i="2"/>
  <c r="L10" i="2"/>
  <c r="L33" i="2"/>
  <c r="L34" i="2"/>
  <c r="L76" i="2"/>
  <c r="L142" i="2"/>
  <c r="L172" i="2"/>
  <c r="L71" i="2"/>
  <c r="L62" i="2"/>
  <c r="L152" i="2"/>
  <c r="L195" i="2"/>
  <c r="L104" i="2"/>
  <c r="L183" i="2"/>
  <c r="L114" i="2"/>
  <c r="L18" i="2"/>
  <c r="L78" i="2"/>
  <c r="L189" i="2"/>
  <c r="L138" i="2"/>
  <c r="L128" i="2"/>
  <c r="L168" i="2"/>
  <c r="L188" i="2"/>
  <c r="L84" i="2"/>
  <c r="L95" i="2"/>
  <c r="L176" i="2"/>
  <c r="L177" i="2"/>
  <c r="L77" i="2"/>
  <c r="L125" i="2"/>
  <c r="L108" i="2"/>
  <c r="L69" i="2"/>
  <c r="L56" i="2"/>
  <c r="L182" i="2"/>
  <c r="L40" i="2"/>
  <c r="L192" i="2"/>
  <c r="L50" i="2"/>
  <c r="L90" i="2"/>
  <c r="L107" i="2"/>
  <c r="L130" i="2"/>
  <c r="L61" i="2"/>
  <c r="L136" i="2"/>
  <c r="L121" i="2"/>
  <c r="L147" i="2"/>
  <c r="L135" i="2"/>
  <c r="L133" i="2"/>
  <c r="I118" i="3" l="1"/>
  <c r="I115" i="3"/>
  <c r="I152" i="3"/>
  <c r="I143" i="3"/>
  <c r="I155" i="3"/>
  <c r="I89" i="3"/>
  <c r="I58" i="3"/>
  <c r="I25" i="3"/>
  <c r="I10" i="3"/>
  <c r="I130" i="3"/>
  <c r="I159" i="3"/>
  <c r="I19" i="3"/>
  <c r="I85" i="3"/>
  <c r="I133" i="3"/>
  <c r="I22" i="3"/>
  <c r="I111" i="3"/>
  <c r="I78" i="3"/>
  <c r="I138" i="3"/>
  <c r="I74" i="3"/>
  <c r="I41" i="3"/>
  <c r="I26" i="3"/>
  <c r="I67" i="3"/>
  <c r="I64" i="3"/>
  <c r="I13" i="3"/>
  <c r="I16" i="3"/>
  <c r="I135" i="3"/>
  <c r="I150" i="3"/>
  <c r="I38" i="3"/>
  <c r="I112" i="3"/>
  <c r="I160" i="3"/>
  <c r="I156" i="3"/>
  <c r="I90" i="3"/>
  <c r="I59" i="3"/>
  <c r="I42" i="3"/>
  <c r="I100" i="3"/>
  <c r="I48" i="3"/>
  <c r="I29" i="3"/>
  <c r="I94" i="3"/>
  <c r="I106" i="3"/>
  <c r="I75" i="3"/>
  <c r="I60" i="3"/>
  <c r="I134" i="3"/>
  <c r="I50" i="3"/>
  <c r="I46" i="3"/>
  <c r="I49" i="3"/>
  <c r="I151" i="3"/>
  <c r="I21" i="3"/>
  <c r="I72" i="3"/>
  <c r="I165" i="3"/>
  <c r="I163" i="3"/>
  <c r="I30" i="3"/>
  <c r="I123" i="3"/>
  <c r="I91" i="3"/>
  <c r="I76" i="3"/>
  <c r="I11" i="3"/>
  <c r="I84" i="3"/>
  <c r="I63" i="3"/>
  <c r="I66" i="3"/>
  <c r="I170" i="3"/>
  <c r="I37" i="3"/>
  <c r="I88" i="3"/>
  <c r="I148" i="3"/>
  <c r="I18" i="3"/>
  <c r="I31" i="3"/>
  <c r="I157" i="3"/>
  <c r="I107" i="3"/>
  <c r="I92" i="3"/>
  <c r="I27" i="3"/>
  <c r="I101" i="3"/>
  <c r="I79" i="3"/>
  <c r="I82" i="3"/>
  <c r="I162" i="3"/>
  <c r="I20" i="3"/>
  <c r="I105" i="3"/>
  <c r="I54" i="3"/>
  <c r="I137" i="3"/>
  <c r="I51" i="3"/>
  <c r="I69" i="3"/>
  <c r="I33" i="3"/>
  <c r="I110" i="3"/>
  <c r="I140" i="3"/>
  <c r="I108" i="3"/>
  <c r="I43" i="3"/>
  <c r="I12" i="3"/>
  <c r="I144" i="3"/>
  <c r="I98" i="3"/>
  <c r="I169" i="3"/>
  <c r="I121" i="3"/>
  <c r="I36" i="3"/>
  <c r="I139" i="3"/>
  <c r="I71" i="3"/>
  <c r="I153" i="3"/>
  <c r="I52" i="3"/>
  <c r="I7" i="3"/>
  <c r="I68" i="3"/>
  <c r="I14" i="3"/>
  <c r="I127" i="3"/>
  <c r="I125" i="3"/>
  <c r="I61" i="3"/>
  <c r="I28" i="3"/>
  <c r="I96" i="3"/>
  <c r="I114" i="3"/>
  <c r="I55" i="3"/>
  <c r="I53" i="3"/>
  <c r="I45" i="3"/>
  <c r="I87" i="3"/>
  <c r="I122" i="3"/>
  <c r="I168" i="3"/>
  <c r="I23" i="3"/>
  <c r="I117" i="3"/>
  <c r="I113" i="3"/>
  <c r="I80" i="3"/>
  <c r="I141" i="3"/>
  <c r="I77" i="3"/>
  <c r="I62" i="3"/>
  <c r="I65" i="3"/>
  <c r="I131" i="3"/>
  <c r="I4" i="3"/>
  <c r="I70" i="3"/>
  <c r="I128" i="3"/>
  <c r="I103" i="3"/>
  <c r="I154" i="3"/>
  <c r="I6" i="3"/>
  <c r="I39" i="3"/>
  <c r="I8" i="3"/>
  <c r="I99" i="3"/>
  <c r="I81" i="3"/>
  <c r="I158" i="3"/>
  <c r="I93" i="3"/>
  <c r="I47" i="3"/>
  <c r="I17" i="3"/>
  <c r="I147" i="3"/>
  <c r="I5" i="3"/>
  <c r="I86" i="3"/>
  <c r="I145" i="3"/>
  <c r="I124" i="3"/>
  <c r="I104" i="3"/>
  <c r="I57" i="3"/>
  <c r="I24" i="3"/>
  <c r="I149" i="3"/>
  <c r="I132" i="3"/>
  <c r="I95" i="3"/>
  <c r="I109" i="3"/>
  <c r="I97" i="3"/>
  <c r="I34" i="3"/>
  <c r="I83" i="3"/>
  <c r="I15" i="3"/>
  <c r="I119" i="3"/>
  <c r="I102" i="3"/>
  <c r="I146" i="3"/>
  <c r="I142" i="3"/>
  <c r="I174" i="3"/>
  <c r="I73" i="3"/>
  <c r="I40" i="3"/>
  <c r="I9" i="3"/>
  <c r="I167" i="3"/>
  <c r="I129" i="3"/>
  <c r="I126" i="3"/>
  <c r="I166" i="3"/>
  <c r="I116" i="3"/>
  <c r="I35" i="3"/>
  <c r="M179" i="2" l="1"/>
  <c r="M188" i="2"/>
  <c r="M74" i="2"/>
  <c r="M116" i="2"/>
  <c r="M26" i="2"/>
  <c r="M82" i="2"/>
  <c r="M133" i="2"/>
  <c r="M96" i="2"/>
  <c r="M161" i="2"/>
  <c r="M118" i="2"/>
  <c r="M146" i="2"/>
  <c r="M4" i="2"/>
  <c r="M144" i="2"/>
  <c r="M51" i="2"/>
  <c r="M137" i="2"/>
  <c r="M150" i="2"/>
  <c r="M97" i="2"/>
  <c r="M16" i="2"/>
  <c r="M12" i="2"/>
  <c r="M132" i="2"/>
  <c r="M180" i="2"/>
  <c r="M186" i="2"/>
  <c r="M86" i="2"/>
  <c r="M171" i="2"/>
  <c r="M65" i="2"/>
  <c r="M110" i="2"/>
  <c r="M29" i="2"/>
  <c r="M54" i="2"/>
  <c r="M168" i="2"/>
  <c r="M27" i="2"/>
  <c r="M192" i="2"/>
  <c r="M130" i="2"/>
  <c r="M119" i="2"/>
  <c r="M93" i="2"/>
  <c r="M22" i="2"/>
  <c r="M85" i="2"/>
  <c r="M39" i="2"/>
  <c r="M105" i="2"/>
  <c r="M91" i="2"/>
  <c r="M81" i="2"/>
  <c r="M88" i="2"/>
  <c r="M76" i="2"/>
  <c r="M166" i="2"/>
  <c r="M136" i="2"/>
  <c r="M87" i="2"/>
  <c r="M154" i="2"/>
  <c r="M40" i="2"/>
  <c r="M75" i="2"/>
  <c r="M121" i="2"/>
  <c r="M141" i="2"/>
  <c r="M34" i="2"/>
  <c r="M123" i="2"/>
  <c r="M158" i="2"/>
  <c r="M163" i="2"/>
  <c r="M139" i="2"/>
  <c r="M157" i="2"/>
  <c r="M170" i="2"/>
  <c r="M13" i="2"/>
  <c r="M165" i="2"/>
  <c r="M94" i="2"/>
  <c r="M58" i="2"/>
  <c r="M7" i="2"/>
  <c r="M9" i="2"/>
  <c r="M164" i="2"/>
  <c r="M15" i="2"/>
  <c r="M148" i="2"/>
  <c r="M23" i="2"/>
  <c r="M117" i="2"/>
  <c r="M20" i="2"/>
  <c r="M183" i="2"/>
  <c r="M169" i="2"/>
  <c r="M111" i="2"/>
  <c r="M178" i="2"/>
  <c r="M37" i="2"/>
  <c r="M134" i="2"/>
  <c r="M33" i="2"/>
  <c r="M90" i="2"/>
  <c r="M107" i="2"/>
  <c r="M62" i="2"/>
  <c r="M46" i="2"/>
  <c r="M68" i="2"/>
  <c r="M73" i="2"/>
  <c r="M6" i="2"/>
  <c r="M149" i="2"/>
  <c r="M104" i="2"/>
  <c r="M56" i="2"/>
  <c r="M67" i="2"/>
  <c r="M25" i="2"/>
  <c r="M47" i="2"/>
  <c r="M173" i="2"/>
  <c r="M187" i="2"/>
  <c r="M190" i="2"/>
  <c r="M120" i="2"/>
  <c r="M69" i="2"/>
  <c r="M125" i="2"/>
  <c r="M181" i="2"/>
  <c r="M41" i="2"/>
  <c r="M44" i="2"/>
  <c r="M60" i="2"/>
  <c r="M176" i="2"/>
  <c r="M95" i="2"/>
  <c r="M14" i="2"/>
  <c r="M128" i="2"/>
  <c r="M177" i="2"/>
  <c r="M38" i="2"/>
  <c r="M182" i="2"/>
  <c r="M63" i="2"/>
  <c r="M113" i="2"/>
  <c r="M78" i="2"/>
  <c r="M147" i="2"/>
  <c r="M31" i="2"/>
  <c r="M153" i="2"/>
  <c r="M59" i="2"/>
  <c r="M126" i="2"/>
  <c r="M30" i="2"/>
  <c r="M48" i="2"/>
  <c r="M100" i="2"/>
  <c r="M5" i="2"/>
  <c r="M32" i="2"/>
  <c r="M194" i="2"/>
  <c r="M36" i="2"/>
  <c r="M145" i="2"/>
  <c r="M106" i="2"/>
  <c r="M115" i="2"/>
  <c r="M11" i="2"/>
  <c r="M70" i="2"/>
  <c r="M43" i="2"/>
  <c r="M160" i="2"/>
  <c r="M108" i="2"/>
  <c r="M28" i="2"/>
  <c r="M122" i="2"/>
  <c r="M162" i="2"/>
  <c r="M196" i="2"/>
  <c r="M83" i="2"/>
  <c r="M140" i="2"/>
  <c r="M151" i="2"/>
  <c r="M138" i="2"/>
  <c r="M55" i="2"/>
  <c r="M66" i="2"/>
  <c r="M53" i="2"/>
  <c r="M24" i="2"/>
  <c r="M52" i="2"/>
  <c r="M8" i="2"/>
  <c r="M131" i="2"/>
  <c r="M61" i="2"/>
  <c r="M195" i="2"/>
  <c r="M79" i="2"/>
  <c r="M159" i="2"/>
  <c r="M189" i="2"/>
  <c r="M35" i="2"/>
  <c r="M42" i="2"/>
  <c r="M64" i="2"/>
  <c r="M172" i="2"/>
  <c r="M49" i="2"/>
  <c r="M72" i="2"/>
  <c r="M71" i="2"/>
  <c r="M84" i="2"/>
  <c r="M77" i="2"/>
  <c r="M114" i="2"/>
  <c r="M109" i="2"/>
  <c r="M129" i="2"/>
  <c r="M127" i="2"/>
  <c r="M143" i="2"/>
  <c r="M99" i="2"/>
  <c r="M135" i="2"/>
  <c r="M175" i="2"/>
  <c r="M10" i="2"/>
  <c r="M80" i="2"/>
  <c r="M155" i="2"/>
  <c r="M142" i="2"/>
  <c r="M185" i="2"/>
  <c r="M174" i="2"/>
  <c r="M112" i="2"/>
  <c r="M21" i="2"/>
  <c r="M193" i="2"/>
  <c r="M98" i="2"/>
  <c r="M18" i="2"/>
  <c r="M45" i="2"/>
  <c r="M19" i="2"/>
  <c r="M152" i="2"/>
  <c r="M191" i="2"/>
  <c r="M92" i="2"/>
  <c r="M167" i="2"/>
  <c r="M101" i="2"/>
  <c r="M50" i="2"/>
  <c r="M156" i="2"/>
  <c r="M17" i="2"/>
  <c r="M89" i="2"/>
  <c r="M57" i="2"/>
  <c r="M103" i="2"/>
  <c r="M124" i="2"/>
  <c r="M102" i="2"/>
  <c r="M184" i="2"/>
  <c r="U96" i="2" l="1"/>
  <c r="L181" i="3" s="1"/>
  <c r="U186" i="2"/>
  <c r="L185" i="3" s="1"/>
  <c r="U16" i="2"/>
  <c r="L187" i="3" s="1"/>
  <c r="U146" i="2"/>
  <c r="L183" i="3" s="1"/>
  <c r="U97" i="2"/>
  <c r="L189" i="3" s="1"/>
  <c r="U137" i="2"/>
  <c r="L195" i="3" s="1"/>
  <c r="U180" i="2"/>
  <c r="L191" i="3" s="1"/>
  <c r="U144" i="2"/>
  <c r="L192" i="3" s="1"/>
  <c r="U171" i="2"/>
  <c r="L179" i="3" s="1"/>
  <c r="U86" i="2"/>
  <c r="L193" i="3" s="1"/>
  <c r="U161" i="2"/>
  <c r="L190" i="3" s="1"/>
  <c r="U132" i="2"/>
  <c r="L188" i="3" s="1"/>
  <c r="U65" i="2"/>
  <c r="L186" i="3" s="1"/>
  <c r="U118" i="2"/>
  <c r="L184" i="3" s="1"/>
  <c r="U150" i="2"/>
  <c r="L182" i="3" s="1"/>
  <c r="U4" i="2"/>
  <c r="L196" i="3" s="1"/>
  <c r="U12" i="2"/>
  <c r="L194" i="3" s="1"/>
  <c r="U51" i="2"/>
  <c r="L180" i="3" s="1"/>
  <c r="U185" i="2" l="1"/>
  <c r="L172" i="3" s="1"/>
  <c r="U72" i="2"/>
  <c r="L176" i="3" s="1"/>
  <c r="U103" i="2"/>
  <c r="L178" i="3" s="1"/>
  <c r="U131" i="2"/>
  <c r="L171" i="3" s="1"/>
  <c r="U85" i="2"/>
  <c r="L177" i="3" s="1"/>
  <c r="U143" i="2"/>
  <c r="L175" i="3" s="1"/>
  <c r="U117" i="2"/>
  <c r="L173" i="3" s="1"/>
  <c r="U36" i="2" l="1"/>
  <c r="L44" i="3" s="1"/>
  <c r="U140" i="2"/>
  <c r="L120" i="3" s="1"/>
  <c r="U14" i="2"/>
  <c r="L161" i="3" s="1"/>
  <c r="U153" i="2"/>
  <c r="L56" i="3" s="1"/>
  <c r="U160" i="2"/>
  <c r="L164" i="3" s="1"/>
  <c r="U120" i="2" l="1"/>
  <c r="L3" i="3" s="1"/>
  <c r="U110" i="2"/>
  <c r="L2" i="3" s="1"/>
  <c r="U20" i="2" l="1"/>
  <c r="L35" i="3" s="1"/>
  <c r="U6" i="2"/>
  <c r="L83" i="3" s="1"/>
  <c r="U175" i="2"/>
  <c r="L147" i="3" s="1"/>
  <c r="U101" i="2"/>
  <c r="L131" i="3" s="1"/>
  <c r="U178" i="2"/>
  <c r="L114" i="3" s="1"/>
  <c r="U25" i="2"/>
  <c r="L98" i="3" s="1"/>
  <c r="U100" i="2"/>
  <c r="L82" i="3" s="1"/>
  <c r="U145" i="2"/>
  <c r="L66" i="3" s="1"/>
  <c r="U129" i="2"/>
  <c r="L49" i="3" s="1"/>
  <c r="U162" i="2"/>
  <c r="L16" i="3" s="1"/>
  <c r="U196" i="2"/>
  <c r="L85" i="3" s="1"/>
  <c r="U32" i="2"/>
  <c r="L116" i="3" s="1"/>
  <c r="U194" i="2"/>
  <c r="L34" i="3" s="1"/>
  <c r="U93" i="2"/>
  <c r="L17" i="3" s="1"/>
  <c r="U119" i="2"/>
  <c r="L65" i="3" s="1"/>
  <c r="U139" i="2"/>
  <c r="L96" i="3" s="1"/>
  <c r="U149" i="2"/>
  <c r="L144" i="3" s="1"/>
  <c r="U193" i="2"/>
  <c r="L79" i="3" s="1"/>
  <c r="U164" i="2"/>
  <c r="L63" i="3" s="1"/>
  <c r="U99" i="2"/>
  <c r="L46" i="3" s="1"/>
  <c r="U44" i="2"/>
  <c r="L29" i="3" s="1"/>
  <c r="U43" i="2"/>
  <c r="L13" i="3" s="1"/>
  <c r="U134" i="2"/>
  <c r="L19" i="3" s="1"/>
  <c r="U15" i="2"/>
  <c r="L166" i="3" s="1"/>
  <c r="U116" i="2"/>
  <c r="L97" i="3" s="1"/>
  <c r="U53" i="2"/>
  <c r="L47" i="3" s="1"/>
  <c r="U24" i="2"/>
  <c r="L62" i="3" s="1"/>
  <c r="U123" i="2"/>
  <c r="L28" i="3" s="1"/>
  <c r="U74" i="2"/>
  <c r="L12" i="3" s="1"/>
  <c r="U174" i="2"/>
  <c r="L101" i="3" s="1"/>
  <c r="U9" i="2"/>
  <c r="L84" i="3" s="1"/>
  <c r="U163" i="2"/>
  <c r="L50" i="3" s="1"/>
  <c r="U166" i="2"/>
  <c r="L48" i="3" s="1"/>
  <c r="U167" i="2"/>
  <c r="L64" i="3" s="1"/>
  <c r="U21" i="2"/>
  <c r="L159" i="3" s="1"/>
  <c r="U67" i="2"/>
  <c r="L126" i="3" s="1"/>
  <c r="U113" i="2"/>
  <c r="L109" i="3" s="1"/>
  <c r="U154" i="2"/>
  <c r="L93" i="3" s="1"/>
  <c r="U112" i="2"/>
  <c r="L77" i="3" s="1"/>
  <c r="U148" i="2"/>
  <c r="L61" i="3" s="1"/>
  <c r="U98" i="2"/>
  <c r="L43" i="3" s="1"/>
  <c r="U35" i="2"/>
  <c r="L27" i="3" s="1"/>
  <c r="U42" i="2"/>
  <c r="L11" i="3" s="1"/>
  <c r="U141" i="2"/>
  <c r="L134" i="3" s="1"/>
  <c r="U170" i="2"/>
  <c r="L100" i="3" s="1"/>
  <c r="U46" i="2"/>
  <c r="L67" i="3" s="1"/>
  <c r="U83" i="2"/>
  <c r="L130" i="3" s="1"/>
  <c r="U73" i="2"/>
  <c r="L129" i="3" s="1"/>
  <c r="U38" i="2"/>
  <c r="L95" i="3" s="1"/>
  <c r="U102" i="2"/>
  <c r="L158" i="3" s="1"/>
  <c r="U91" i="2"/>
  <c r="L141" i="3" s="1"/>
  <c r="U41" i="2"/>
  <c r="L125" i="3" s="1"/>
  <c r="U48" i="2"/>
  <c r="L108" i="3" s="1"/>
  <c r="U55" i="2"/>
  <c r="L92" i="3" s="1"/>
  <c r="U47" i="2"/>
  <c r="L76" i="3" s="1"/>
  <c r="U17" i="2"/>
  <c r="L60" i="3" s="1"/>
  <c r="U28" i="2"/>
  <c r="L42" i="3" s="1"/>
  <c r="U23" i="2"/>
  <c r="L26" i="3" s="1"/>
  <c r="U157" i="2"/>
  <c r="L10" i="3" s="1"/>
  <c r="U29" i="2"/>
  <c r="L167" i="3" s="1"/>
  <c r="U39" i="2"/>
  <c r="L132" i="3" s="1"/>
  <c r="U105" i="2"/>
  <c r="L81" i="3" s="1"/>
  <c r="U94" i="2"/>
  <c r="L80" i="3" s="1"/>
  <c r="U68" i="2"/>
  <c r="L127" i="3" s="1"/>
  <c r="U59" i="2"/>
  <c r="L140" i="3" s="1"/>
  <c r="U82" i="2"/>
  <c r="L107" i="3" s="1"/>
  <c r="U124" i="2"/>
  <c r="L91" i="3" s="1"/>
  <c r="U63" i="2"/>
  <c r="L75" i="3" s="1"/>
  <c r="U70" i="2"/>
  <c r="L59" i="3" s="1"/>
  <c r="U80" i="2"/>
  <c r="L41" i="3" s="1"/>
  <c r="U60" i="2"/>
  <c r="L25" i="3" s="1"/>
  <c r="U184" i="2"/>
  <c r="L9" i="3" s="1"/>
  <c r="U109" i="2"/>
  <c r="L149" i="3" s="1"/>
  <c r="U155" i="2"/>
  <c r="L99" i="3" s="1"/>
  <c r="U58" i="2"/>
  <c r="L113" i="3" s="1"/>
  <c r="U52" i="2"/>
  <c r="L14" i="3" s="1"/>
  <c r="U57" i="2"/>
  <c r="L110" i="3" s="1"/>
  <c r="U190" i="2"/>
  <c r="L157" i="3" s="1"/>
  <c r="U49" i="2"/>
  <c r="L123" i="3" s="1"/>
  <c r="U106" i="2"/>
  <c r="L106" i="3" s="1"/>
  <c r="U115" i="2"/>
  <c r="L90" i="3" s="1"/>
  <c r="U54" i="2"/>
  <c r="L74" i="3" s="1"/>
  <c r="U88" i="2"/>
  <c r="L58" i="3" s="1"/>
  <c r="U30" i="2"/>
  <c r="L40" i="3" s="1"/>
  <c r="U122" i="2"/>
  <c r="L24" i="3" s="1"/>
  <c r="U181" i="2"/>
  <c r="L8" i="3" s="1"/>
  <c r="U7" i="2"/>
  <c r="L117" i="3" s="1"/>
  <c r="U13" i="2"/>
  <c r="L68" i="3" s="1"/>
  <c r="U37" i="2"/>
  <c r="L33" i="3" s="1"/>
  <c r="U45" i="2"/>
  <c r="L31" i="3" s="1"/>
  <c r="U19" i="2"/>
  <c r="L30" i="3" s="1"/>
  <c r="U64" i="2"/>
  <c r="L94" i="3" s="1"/>
  <c r="U8" i="2"/>
  <c r="L156" i="3" s="1"/>
  <c r="U187" i="2"/>
  <c r="L138" i="3" s="1"/>
  <c r="U81" i="2"/>
  <c r="L89" i="3" s="1"/>
  <c r="U75" i="2"/>
  <c r="L73" i="3" s="1"/>
  <c r="U87" i="2"/>
  <c r="L57" i="3" s="1"/>
  <c r="U169" i="2"/>
  <c r="L39" i="3" s="1"/>
  <c r="U158" i="2"/>
  <c r="L23" i="3" s="1"/>
  <c r="U11" i="2"/>
  <c r="L7" i="3" s="1"/>
  <c r="U66" i="2"/>
  <c r="L69" i="3" s="1"/>
  <c r="U27" i="2"/>
  <c r="L18" i="3" s="1"/>
  <c r="U126" i="2"/>
  <c r="L163" i="3" s="1"/>
  <c r="U191" i="2"/>
  <c r="L162" i="3" s="1"/>
  <c r="U5" i="2"/>
  <c r="L160" i="3" s="1"/>
  <c r="U89" i="2"/>
  <c r="L78" i="3" s="1"/>
  <c r="U165" i="2"/>
  <c r="L155" i="3" s="1"/>
  <c r="U127" i="2"/>
  <c r="L174" i="3" s="1"/>
  <c r="U22" i="2"/>
  <c r="L104" i="3" s="1"/>
  <c r="U173" i="2"/>
  <c r="L6" i="3" s="1"/>
  <c r="U179" i="2"/>
  <c r="L168" i="3" s="1"/>
  <c r="U31" i="2"/>
  <c r="L52" i="3" s="1"/>
  <c r="U151" i="2"/>
  <c r="L51" i="3" s="1"/>
  <c r="U92" i="2"/>
  <c r="L148" i="3" s="1"/>
  <c r="U26" i="2"/>
  <c r="L165" i="3" s="1"/>
  <c r="U111" i="2"/>
  <c r="L15" i="3" s="1"/>
  <c r="U159" i="2"/>
  <c r="L112" i="3" s="1"/>
  <c r="U79" i="2"/>
  <c r="L111" i="3" s="1"/>
  <c r="U156" i="2"/>
  <c r="L143" i="3" s="1"/>
  <c r="U10" i="2"/>
  <c r="L142" i="3" s="1"/>
  <c r="U33" i="2"/>
  <c r="L124" i="3" s="1"/>
  <c r="U34" i="2"/>
  <c r="L154" i="3" s="1"/>
  <c r="U76" i="2"/>
  <c r="L122" i="3" s="1"/>
  <c r="U142" i="2"/>
  <c r="L153" i="3" s="1"/>
  <c r="U172" i="2"/>
  <c r="L137" i="3" s="1"/>
  <c r="U71" i="2"/>
  <c r="L88" i="3" s="1"/>
  <c r="U62" i="2"/>
  <c r="L72" i="3" s="1"/>
  <c r="U152" i="2"/>
  <c r="L55" i="3" s="1"/>
  <c r="U195" i="2"/>
  <c r="L38" i="3" s="1"/>
  <c r="U104" i="2"/>
  <c r="L22" i="3" s="1"/>
  <c r="U183" i="2"/>
  <c r="L152" i="3" s="1"/>
  <c r="U114" i="2"/>
  <c r="L119" i="3" s="1"/>
  <c r="U18" i="2"/>
  <c r="L103" i="3" s="1"/>
  <c r="U78" i="2"/>
  <c r="L87" i="3" s="1"/>
  <c r="U189" i="2"/>
  <c r="L71" i="3" s="1"/>
  <c r="U138" i="2"/>
  <c r="L54" i="3" s="1"/>
  <c r="U128" i="2"/>
  <c r="L37" i="3" s="1"/>
  <c r="U168" i="2"/>
  <c r="L21" i="3" s="1"/>
  <c r="U188" i="2"/>
  <c r="L5" i="3" s="1"/>
  <c r="U84" i="2"/>
  <c r="L150" i="3" s="1"/>
  <c r="U95" i="2"/>
  <c r="L133" i="3" s="1"/>
  <c r="U176" i="2"/>
  <c r="L115" i="3" s="1"/>
  <c r="U177" i="2"/>
  <c r="L146" i="3" s="1"/>
  <c r="U77" i="2"/>
  <c r="L145" i="3" s="1"/>
  <c r="U125" i="2"/>
  <c r="L128" i="3" s="1"/>
  <c r="U108" i="2"/>
  <c r="L45" i="3" s="1"/>
  <c r="U69" i="2"/>
  <c r="L139" i="3" s="1"/>
  <c r="U56" i="2"/>
  <c r="L105" i="3" s="1"/>
  <c r="U182" i="2"/>
  <c r="L121" i="3" s="1"/>
  <c r="U40" i="2"/>
  <c r="L170" i="3" s="1"/>
  <c r="U192" i="2"/>
  <c r="L169" i="3" s="1"/>
  <c r="U50" i="2"/>
  <c r="L151" i="3" s="1"/>
  <c r="U90" i="2"/>
  <c r="L135" i="3" s="1"/>
  <c r="U107" i="2"/>
  <c r="L118" i="3" s="1"/>
  <c r="U130" i="2"/>
  <c r="L102" i="3" s="1"/>
  <c r="U61" i="2"/>
  <c r="L86" i="3" s="1"/>
  <c r="U136" i="2"/>
  <c r="L70" i="3" s="1"/>
  <c r="U121" i="2"/>
  <c r="L53" i="3" s="1"/>
  <c r="U147" i="2"/>
  <c r="L36" i="3" s="1"/>
  <c r="U135" i="2"/>
  <c r="L20" i="3" s="1"/>
  <c r="U133" i="2"/>
  <c r="L4" i="3" s="1"/>
  <c r="V188" i="2" l="1"/>
  <c r="V116" i="2"/>
  <c r="V74" i="2"/>
  <c r="V26" i="2"/>
  <c r="V82" i="2"/>
  <c r="V133" i="2"/>
  <c r="V179" i="2"/>
  <c r="V4" i="2"/>
  <c r="V16" i="2"/>
  <c r="V186" i="2"/>
  <c r="V132" i="2"/>
  <c r="V180" i="2"/>
  <c r="V118" i="2"/>
  <c r="V96" i="2"/>
  <c r="V86" i="2"/>
  <c r="V12" i="2"/>
  <c r="V150" i="2"/>
  <c r="V171" i="2"/>
  <c r="V97" i="2"/>
  <c r="V144" i="2"/>
  <c r="V65" i="2"/>
  <c r="V137" i="2"/>
  <c r="V146" i="2"/>
  <c r="V51" i="2"/>
  <c r="V161" i="2"/>
  <c r="V110" i="2"/>
  <c r="V29" i="2"/>
  <c r="V54" i="2"/>
  <c r="V168" i="2"/>
  <c r="V27" i="2"/>
  <c r="V192" i="2"/>
  <c r="V130" i="2"/>
  <c r="V119" i="2"/>
  <c r="V93" i="2"/>
  <c r="V22" i="2"/>
  <c r="V85" i="2"/>
  <c r="V39" i="2"/>
  <c r="V105" i="2"/>
  <c r="V91" i="2"/>
  <c r="V81" i="2"/>
  <c r="V88" i="2"/>
  <c r="V76" i="2"/>
  <c r="V166" i="2"/>
  <c r="V136" i="2"/>
  <c r="V87" i="2"/>
  <c r="V154" i="2"/>
  <c r="V40" i="2"/>
  <c r="V75" i="2"/>
  <c r="V121" i="2"/>
  <c r="V141" i="2"/>
  <c r="V34" i="2"/>
  <c r="V123" i="2"/>
  <c r="V158" i="2"/>
  <c r="V163" i="2"/>
  <c r="V139" i="2"/>
  <c r="V157" i="2"/>
  <c r="V170" i="2"/>
  <c r="V13" i="2"/>
  <c r="V165" i="2"/>
  <c r="V94" i="2"/>
  <c r="V58" i="2"/>
  <c r="V7" i="2"/>
  <c r="V9" i="2"/>
  <c r="V164" i="2"/>
  <c r="V15" i="2"/>
  <c r="V148" i="2"/>
  <c r="V23" i="2"/>
  <c r="V117" i="2"/>
  <c r="V20" i="2"/>
  <c r="V183" i="2"/>
  <c r="V169" i="2"/>
  <c r="V111" i="2"/>
  <c r="V178" i="2"/>
  <c r="V37" i="2"/>
  <c r="V134" i="2"/>
  <c r="V33" i="2"/>
  <c r="V90" i="2"/>
  <c r="V107" i="2"/>
  <c r="V62" i="2"/>
  <c r="V46" i="2"/>
  <c r="V68" i="2"/>
  <c r="V73" i="2"/>
  <c r="V6" i="2"/>
  <c r="V149" i="2"/>
  <c r="V104" i="2"/>
  <c r="V56" i="2"/>
  <c r="V67" i="2"/>
  <c r="V25" i="2"/>
  <c r="V47" i="2"/>
  <c r="V173" i="2"/>
  <c r="V187" i="2"/>
  <c r="V190" i="2"/>
  <c r="V120" i="2"/>
  <c r="V69" i="2"/>
  <c r="V125" i="2"/>
  <c r="V181" i="2"/>
  <c r="V41" i="2"/>
  <c r="V44" i="2"/>
  <c r="V60" i="2"/>
  <c r="V176" i="2"/>
  <c r="V95" i="2"/>
  <c r="V14" i="2"/>
  <c r="V128" i="2"/>
  <c r="V177" i="2"/>
  <c r="V38" i="2"/>
  <c r="V182" i="2"/>
  <c r="V63" i="2"/>
  <c r="V113" i="2"/>
  <c r="V78" i="2"/>
  <c r="V147" i="2"/>
  <c r="V31" i="2"/>
  <c r="V153" i="2"/>
  <c r="V59" i="2"/>
  <c r="V126" i="2"/>
  <c r="V30" i="2"/>
  <c r="V48" i="2"/>
  <c r="V100" i="2"/>
  <c r="V5" i="2"/>
  <c r="V32" i="2"/>
  <c r="V194" i="2"/>
  <c r="V36" i="2"/>
  <c r="V145" i="2"/>
  <c r="V106" i="2"/>
  <c r="V115" i="2"/>
  <c r="V11" i="2"/>
  <c r="V70" i="2"/>
  <c r="V43" i="2"/>
  <c r="V160" i="2"/>
  <c r="V108" i="2"/>
  <c r="V28" i="2"/>
  <c r="V122" i="2"/>
  <c r="V162" i="2"/>
  <c r="V196" i="2"/>
  <c r="V83" i="2"/>
  <c r="V140" i="2"/>
  <c r="V151" i="2"/>
  <c r="V138" i="2"/>
  <c r="V55" i="2"/>
  <c r="V66" i="2"/>
  <c r="V53" i="2"/>
  <c r="V24" i="2"/>
  <c r="V52" i="2"/>
  <c r="V8" i="2"/>
  <c r="V131" i="2"/>
  <c r="V61" i="2"/>
  <c r="V195" i="2"/>
  <c r="V79" i="2"/>
  <c r="V159" i="2"/>
  <c r="V189" i="2"/>
  <c r="V35" i="2"/>
  <c r="V42" i="2"/>
  <c r="V64" i="2"/>
  <c r="V172" i="2"/>
  <c r="V49" i="2"/>
  <c r="V72" i="2"/>
  <c r="V71" i="2"/>
  <c r="V84" i="2"/>
  <c r="V77" i="2"/>
  <c r="V114" i="2"/>
  <c r="V109" i="2"/>
  <c r="V129" i="2"/>
  <c r="V127" i="2"/>
  <c r="V143" i="2"/>
  <c r="V99" i="2"/>
  <c r="V135" i="2"/>
  <c r="V175" i="2"/>
  <c r="V10" i="2"/>
  <c r="V80" i="2"/>
  <c r="V155" i="2"/>
  <c r="V142" i="2"/>
  <c r="V185" i="2"/>
  <c r="V174" i="2"/>
  <c r="V112" i="2"/>
  <c r="V21" i="2"/>
  <c r="V193" i="2"/>
  <c r="V98" i="2"/>
  <c r="V18" i="2"/>
  <c r="V45" i="2"/>
  <c r="V19" i="2"/>
  <c r="V152" i="2"/>
  <c r="V191" i="2"/>
  <c r="V92" i="2"/>
  <c r="V167" i="2"/>
  <c r="V101" i="2"/>
  <c r="V50" i="2"/>
  <c r="V156" i="2"/>
  <c r="V17" i="2"/>
  <c r="V89" i="2"/>
  <c r="V57" i="2"/>
  <c r="V103" i="2"/>
  <c r="V124" i="2"/>
  <c r="V102" i="2"/>
  <c r="V184" i="2"/>
  <c r="R96" i="2" l="1"/>
  <c r="R186" i="2"/>
  <c r="R16" i="2"/>
  <c r="R146" i="2"/>
  <c r="R97" i="2"/>
  <c r="R137" i="2"/>
  <c r="R180" i="2"/>
  <c r="R144" i="2"/>
  <c r="R171" i="2"/>
  <c r="R86" i="2"/>
  <c r="R161" i="2"/>
  <c r="R132" i="2"/>
  <c r="R65" i="2"/>
  <c r="R118" i="2"/>
  <c r="R150" i="2"/>
  <c r="R4" i="2"/>
  <c r="R12" i="2"/>
  <c r="R51" i="2"/>
  <c r="K196" i="3" l="1"/>
  <c r="K184" i="3"/>
  <c r="K187" i="3"/>
  <c r="K182" i="3"/>
  <c r="K186" i="3"/>
  <c r="K188" i="3"/>
  <c r="K185" i="3"/>
  <c r="K181" i="3"/>
  <c r="K190" i="3"/>
  <c r="K193" i="3"/>
  <c r="K180" i="3"/>
  <c r="K179" i="3"/>
  <c r="K194" i="3"/>
  <c r="K192" i="3"/>
  <c r="K191" i="3"/>
  <c r="K195" i="3"/>
  <c r="K189" i="3"/>
  <c r="K183" i="3"/>
  <c r="R185" i="2" l="1"/>
  <c r="R72" i="2"/>
  <c r="R103" i="2"/>
  <c r="R131" i="2"/>
  <c r="R85" i="2"/>
  <c r="R143" i="2"/>
  <c r="R117" i="2"/>
  <c r="K173" i="3" l="1"/>
  <c r="K172" i="3"/>
  <c r="K175" i="3"/>
  <c r="K177" i="3"/>
  <c r="K171" i="3"/>
  <c r="K178" i="3"/>
  <c r="K176" i="3"/>
  <c r="R36" i="2" l="1"/>
  <c r="R140" i="2"/>
  <c r="R14" i="2"/>
  <c r="R153" i="2"/>
  <c r="R160" i="2"/>
  <c r="K164" i="3" l="1"/>
  <c r="K44" i="3"/>
  <c r="K56" i="3"/>
  <c r="K161" i="3"/>
  <c r="K120" i="3"/>
  <c r="R120" i="2"/>
  <c r="R110" i="2"/>
  <c r="K3" i="3" l="1"/>
  <c r="K2" i="3"/>
  <c r="R20" i="2" l="1"/>
  <c r="R6" i="2"/>
  <c r="R175" i="2"/>
  <c r="R101" i="2"/>
  <c r="R178" i="2"/>
  <c r="R25" i="2"/>
  <c r="R100" i="2"/>
  <c r="R145" i="2"/>
  <c r="R129" i="2"/>
  <c r="R162" i="2"/>
  <c r="R196" i="2"/>
  <c r="R32" i="2"/>
  <c r="R194" i="2"/>
  <c r="R93" i="2"/>
  <c r="R119" i="2"/>
  <c r="R139" i="2"/>
  <c r="R149" i="2"/>
  <c r="R193" i="2"/>
  <c r="R164" i="2"/>
  <c r="R99" i="2"/>
  <c r="R44" i="2"/>
  <c r="R43" i="2"/>
  <c r="R134" i="2"/>
  <c r="R15" i="2"/>
  <c r="R116" i="2"/>
  <c r="R53" i="2"/>
  <c r="R24" i="2"/>
  <c r="R123" i="2"/>
  <c r="R74" i="2"/>
  <c r="R174" i="2"/>
  <c r="R9" i="2"/>
  <c r="R163" i="2"/>
  <c r="R166" i="2"/>
  <c r="R167" i="2"/>
  <c r="R21" i="2"/>
  <c r="R67" i="2"/>
  <c r="R113" i="2"/>
  <c r="R154" i="2"/>
  <c r="R112" i="2"/>
  <c r="R148" i="2"/>
  <c r="R98" i="2"/>
  <c r="R35" i="2"/>
  <c r="R42" i="2"/>
  <c r="R141" i="2"/>
  <c r="R170" i="2"/>
  <c r="R46" i="2"/>
  <c r="R83" i="2"/>
  <c r="R73" i="2"/>
  <c r="R38" i="2"/>
  <c r="R102" i="2"/>
  <c r="R91" i="2"/>
  <c r="R41" i="2"/>
  <c r="R48" i="2"/>
  <c r="R55" i="2"/>
  <c r="R47" i="2"/>
  <c r="R17" i="2"/>
  <c r="R28" i="2"/>
  <c r="R23" i="2"/>
  <c r="R157" i="2"/>
  <c r="R29" i="2"/>
  <c r="R39" i="2"/>
  <c r="R105" i="2"/>
  <c r="R94" i="2"/>
  <c r="R68" i="2"/>
  <c r="R59" i="2"/>
  <c r="R82" i="2"/>
  <c r="R124" i="2"/>
  <c r="R63" i="2"/>
  <c r="R70" i="2"/>
  <c r="R80" i="2"/>
  <c r="R60" i="2"/>
  <c r="R184" i="2"/>
  <c r="R109" i="2"/>
  <c r="R155" i="2"/>
  <c r="R58" i="2"/>
  <c r="R52" i="2"/>
  <c r="R57" i="2"/>
  <c r="R190" i="2"/>
  <c r="R49" i="2"/>
  <c r="R106" i="2"/>
  <c r="R115" i="2"/>
  <c r="R54" i="2"/>
  <c r="R88" i="2"/>
  <c r="R30" i="2"/>
  <c r="R122" i="2"/>
  <c r="R181" i="2"/>
  <c r="R7" i="2"/>
  <c r="R13" i="2"/>
  <c r="R37" i="2"/>
  <c r="R45" i="2"/>
  <c r="R19" i="2"/>
  <c r="R64" i="2"/>
  <c r="R8" i="2"/>
  <c r="R187" i="2"/>
  <c r="R81" i="2"/>
  <c r="R75" i="2"/>
  <c r="R87" i="2"/>
  <c r="R169" i="2"/>
  <c r="R158" i="2"/>
  <c r="R11" i="2"/>
  <c r="R66" i="2"/>
  <c r="R27" i="2"/>
  <c r="R126" i="2"/>
  <c r="R191" i="2"/>
  <c r="R5" i="2"/>
  <c r="R89" i="2"/>
  <c r="R165" i="2"/>
  <c r="R127" i="2"/>
  <c r="R22" i="2"/>
  <c r="R173" i="2"/>
  <c r="R179" i="2"/>
  <c r="R31" i="2"/>
  <c r="R151" i="2"/>
  <c r="R92" i="2"/>
  <c r="R26" i="2"/>
  <c r="R111" i="2"/>
  <c r="R159" i="2"/>
  <c r="R79" i="2"/>
  <c r="R156" i="2"/>
  <c r="R10" i="2"/>
  <c r="R33" i="2"/>
  <c r="R34" i="2"/>
  <c r="R76" i="2"/>
  <c r="R142" i="2"/>
  <c r="R172" i="2"/>
  <c r="R71" i="2"/>
  <c r="R62" i="2"/>
  <c r="R152" i="2"/>
  <c r="R195" i="2"/>
  <c r="R104" i="2"/>
  <c r="R183" i="2"/>
  <c r="R114" i="2"/>
  <c r="R18" i="2"/>
  <c r="R78" i="2"/>
  <c r="R189" i="2"/>
  <c r="R138" i="2"/>
  <c r="R128" i="2"/>
  <c r="R168" i="2"/>
  <c r="R188" i="2"/>
  <c r="R84" i="2"/>
  <c r="R95" i="2"/>
  <c r="R176" i="2"/>
  <c r="R177" i="2"/>
  <c r="R77" i="2"/>
  <c r="R125" i="2"/>
  <c r="R108" i="2"/>
  <c r="R69" i="2"/>
  <c r="R56" i="2"/>
  <c r="R182" i="2"/>
  <c r="R40" i="2"/>
  <c r="R192" i="2"/>
  <c r="R50" i="2"/>
  <c r="R90" i="2"/>
  <c r="R107" i="2"/>
  <c r="R130" i="2"/>
  <c r="R61" i="2"/>
  <c r="R136" i="2"/>
  <c r="R121" i="2"/>
  <c r="R147" i="2"/>
  <c r="R135" i="2"/>
  <c r="R133" i="2"/>
  <c r="K102" i="3" l="1"/>
  <c r="K142" i="3"/>
  <c r="K118" i="3"/>
  <c r="K115" i="3"/>
  <c r="K152" i="3"/>
  <c r="K143" i="3"/>
  <c r="K155" i="3"/>
  <c r="K89" i="3"/>
  <c r="K58" i="3"/>
  <c r="K25" i="3"/>
  <c r="K10" i="3"/>
  <c r="K130" i="3"/>
  <c r="K159" i="3"/>
  <c r="K19" i="3"/>
  <c r="K85" i="3"/>
  <c r="K133" i="3"/>
  <c r="K78" i="3"/>
  <c r="K41" i="3"/>
  <c r="K26" i="3"/>
  <c r="K67" i="3"/>
  <c r="K64" i="3"/>
  <c r="K13" i="3"/>
  <c r="K16" i="3"/>
  <c r="K111" i="3"/>
  <c r="K138" i="3"/>
  <c r="K74" i="3"/>
  <c r="K151" i="3"/>
  <c r="K150" i="3"/>
  <c r="K38" i="3"/>
  <c r="K112" i="3"/>
  <c r="K160" i="3"/>
  <c r="K156" i="3"/>
  <c r="K90" i="3"/>
  <c r="K59" i="3"/>
  <c r="K42" i="3"/>
  <c r="K100" i="3"/>
  <c r="K48" i="3"/>
  <c r="K29" i="3"/>
  <c r="K55" i="3"/>
  <c r="K15" i="3"/>
  <c r="K162" i="3"/>
  <c r="K94" i="3"/>
  <c r="K106" i="3"/>
  <c r="K75" i="3"/>
  <c r="K60" i="3"/>
  <c r="K134" i="3"/>
  <c r="K50" i="3"/>
  <c r="K46" i="3"/>
  <c r="K49" i="3"/>
  <c r="K169" i="3"/>
  <c r="K5" i="3"/>
  <c r="K170" i="3"/>
  <c r="K21" i="3"/>
  <c r="K72" i="3"/>
  <c r="K165" i="3"/>
  <c r="K163" i="3"/>
  <c r="K30" i="3"/>
  <c r="K123" i="3"/>
  <c r="K91" i="3"/>
  <c r="K76" i="3"/>
  <c r="K11" i="3"/>
  <c r="K84" i="3"/>
  <c r="K63" i="3"/>
  <c r="K66" i="3"/>
  <c r="K4" i="3"/>
  <c r="K148" i="3"/>
  <c r="K18" i="3"/>
  <c r="K31" i="3"/>
  <c r="K157" i="3"/>
  <c r="K107" i="3"/>
  <c r="K92" i="3"/>
  <c r="K27" i="3"/>
  <c r="K101" i="3"/>
  <c r="K79" i="3"/>
  <c r="K82" i="3"/>
  <c r="K22" i="3"/>
  <c r="K20" i="3"/>
  <c r="K105" i="3"/>
  <c r="K54" i="3"/>
  <c r="K137" i="3"/>
  <c r="K51" i="3"/>
  <c r="K69" i="3"/>
  <c r="K33" i="3"/>
  <c r="K110" i="3"/>
  <c r="K140" i="3"/>
  <c r="K108" i="3"/>
  <c r="K43" i="3"/>
  <c r="K12" i="3"/>
  <c r="K144" i="3"/>
  <c r="K98" i="3"/>
  <c r="K135" i="3"/>
  <c r="K36" i="3"/>
  <c r="K153" i="3"/>
  <c r="K52" i="3"/>
  <c r="K7" i="3"/>
  <c r="K68" i="3"/>
  <c r="K14" i="3"/>
  <c r="K127" i="3"/>
  <c r="K125" i="3"/>
  <c r="K61" i="3"/>
  <c r="K28" i="3"/>
  <c r="K96" i="3"/>
  <c r="K114" i="3"/>
  <c r="K88" i="3"/>
  <c r="K53" i="3"/>
  <c r="K87" i="3"/>
  <c r="K122" i="3"/>
  <c r="K168" i="3"/>
  <c r="K23" i="3"/>
  <c r="K117" i="3"/>
  <c r="K113" i="3"/>
  <c r="K80" i="3"/>
  <c r="K141" i="3"/>
  <c r="K77" i="3"/>
  <c r="K62" i="3"/>
  <c r="K65" i="3"/>
  <c r="K131" i="3"/>
  <c r="K37" i="3"/>
  <c r="K139" i="3"/>
  <c r="K45" i="3"/>
  <c r="K70" i="3"/>
  <c r="K128" i="3"/>
  <c r="K103" i="3"/>
  <c r="K154" i="3"/>
  <c r="K6" i="3"/>
  <c r="K39" i="3"/>
  <c r="K8" i="3"/>
  <c r="K99" i="3"/>
  <c r="K81" i="3"/>
  <c r="K158" i="3"/>
  <c r="K93" i="3"/>
  <c r="K47" i="3"/>
  <c r="K17" i="3"/>
  <c r="K147" i="3"/>
  <c r="K121" i="3"/>
  <c r="K71" i="3"/>
  <c r="K86" i="3"/>
  <c r="K145" i="3"/>
  <c r="K119" i="3"/>
  <c r="K124" i="3"/>
  <c r="K104" i="3"/>
  <c r="K57" i="3"/>
  <c r="K24" i="3"/>
  <c r="K149" i="3"/>
  <c r="K132" i="3"/>
  <c r="K95" i="3"/>
  <c r="K109" i="3"/>
  <c r="K97" i="3"/>
  <c r="K34" i="3"/>
  <c r="K83" i="3"/>
  <c r="K146" i="3"/>
  <c r="K174" i="3"/>
  <c r="K73" i="3"/>
  <c r="K40" i="3"/>
  <c r="K9" i="3"/>
  <c r="K167" i="3"/>
  <c r="K129" i="3"/>
  <c r="K126" i="3"/>
  <c r="K166" i="3"/>
  <c r="K116" i="3"/>
  <c r="K35" i="3"/>
  <c r="S188" i="2" l="1"/>
  <c r="X188" i="2" s="1"/>
  <c r="S116" i="2"/>
  <c r="X116" i="2" s="1"/>
  <c r="S26" i="2"/>
  <c r="X26" i="2" s="1"/>
  <c r="S74" i="2"/>
  <c r="X74" i="2" s="1"/>
  <c r="S133" i="2"/>
  <c r="X133" i="2" s="1"/>
  <c r="S82" i="2"/>
  <c r="X82" i="2" s="1"/>
  <c r="S179" i="2"/>
  <c r="X179" i="2" s="1"/>
  <c r="S4" i="2"/>
  <c r="X4" i="2" s="1"/>
  <c r="S161" i="2"/>
  <c r="X161" i="2" s="1"/>
  <c r="S118" i="2"/>
  <c r="X118" i="2" s="1"/>
  <c r="S16" i="2"/>
  <c r="X16" i="2" s="1"/>
  <c r="S171" i="2"/>
  <c r="X171" i="2" s="1"/>
  <c r="S180" i="2"/>
  <c r="X180" i="2" s="1"/>
  <c r="S146" i="2"/>
  <c r="X146" i="2" s="1"/>
  <c r="S150" i="2"/>
  <c r="X150" i="2" s="1"/>
  <c r="S137" i="2"/>
  <c r="X137" i="2" s="1"/>
  <c r="S12" i="2"/>
  <c r="X12" i="2" s="1"/>
  <c r="S97" i="2"/>
  <c r="X97" i="2" s="1"/>
  <c r="S186" i="2"/>
  <c r="X186" i="2" s="1"/>
  <c r="S132" i="2"/>
  <c r="X132" i="2" s="1"/>
  <c r="S144" i="2"/>
  <c r="X144" i="2" s="1"/>
  <c r="S51" i="2"/>
  <c r="X51" i="2" s="1"/>
  <c r="S96" i="2"/>
  <c r="X96" i="2" s="1"/>
  <c r="S86" i="2"/>
  <c r="X86" i="2" s="1"/>
  <c r="S65" i="2"/>
  <c r="X65" i="2" s="1"/>
  <c r="S29" i="2"/>
  <c r="X29" i="2" s="1"/>
  <c r="S54" i="2"/>
  <c r="X54" i="2" s="1"/>
  <c r="S168" i="2"/>
  <c r="X168" i="2" s="1"/>
  <c r="S27" i="2"/>
  <c r="X27" i="2" s="1"/>
  <c r="S192" i="2"/>
  <c r="X192" i="2" s="1"/>
  <c r="S130" i="2"/>
  <c r="X130" i="2" s="1"/>
  <c r="S119" i="2"/>
  <c r="X119" i="2" s="1"/>
  <c r="S93" i="2"/>
  <c r="X93" i="2" s="1"/>
  <c r="S22" i="2"/>
  <c r="X22" i="2" s="1"/>
  <c r="S85" i="2"/>
  <c r="X85" i="2" s="1"/>
  <c r="S39" i="2"/>
  <c r="X39" i="2" s="1"/>
  <c r="S105" i="2"/>
  <c r="X105" i="2" s="1"/>
  <c r="S91" i="2"/>
  <c r="X91" i="2" s="1"/>
  <c r="S81" i="2"/>
  <c r="X81" i="2" s="1"/>
  <c r="S88" i="2"/>
  <c r="X88" i="2" s="1"/>
  <c r="S76" i="2"/>
  <c r="X76" i="2" s="1"/>
  <c r="S166" i="2"/>
  <c r="X166" i="2" s="1"/>
  <c r="S136" i="2"/>
  <c r="X136" i="2" s="1"/>
  <c r="S87" i="2"/>
  <c r="X87" i="2" s="1"/>
  <c r="S154" i="2"/>
  <c r="X154" i="2" s="1"/>
  <c r="S40" i="2"/>
  <c r="X40" i="2" s="1"/>
  <c r="S75" i="2"/>
  <c r="X75" i="2" s="1"/>
  <c r="S121" i="2"/>
  <c r="X121" i="2" s="1"/>
  <c r="S141" i="2"/>
  <c r="X141" i="2" s="1"/>
  <c r="S34" i="2"/>
  <c r="X34" i="2" s="1"/>
  <c r="S123" i="2"/>
  <c r="X123" i="2" s="1"/>
  <c r="S158" i="2"/>
  <c r="X158" i="2" s="1"/>
  <c r="S163" i="2"/>
  <c r="X163" i="2" s="1"/>
  <c r="S139" i="2"/>
  <c r="X139" i="2" s="1"/>
  <c r="S157" i="2"/>
  <c r="X157" i="2" s="1"/>
  <c r="S170" i="2"/>
  <c r="X170" i="2" s="1"/>
  <c r="S13" i="2"/>
  <c r="X13" i="2" s="1"/>
  <c r="S165" i="2"/>
  <c r="X165" i="2" s="1"/>
  <c r="S94" i="2"/>
  <c r="X94" i="2" s="1"/>
  <c r="S58" i="2"/>
  <c r="X58" i="2" s="1"/>
  <c r="S7" i="2"/>
  <c r="X7" i="2" s="1"/>
  <c r="S9" i="2"/>
  <c r="X9" i="2" s="1"/>
  <c r="S164" i="2"/>
  <c r="X164" i="2" s="1"/>
  <c r="S15" i="2"/>
  <c r="X15" i="2" s="1"/>
  <c r="S148" i="2"/>
  <c r="X148" i="2" s="1"/>
  <c r="S23" i="2"/>
  <c r="X23" i="2" s="1"/>
  <c r="S117" i="2"/>
  <c r="X117" i="2" s="1"/>
  <c r="S20" i="2"/>
  <c r="X20" i="2" s="1"/>
  <c r="S183" i="2"/>
  <c r="X183" i="2" s="1"/>
  <c r="S169" i="2"/>
  <c r="X169" i="2" s="1"/>
  <c r="S111" i="2"/>
  <c r="X111" i="2" s="1"/>
  <c r="S178" i="2"/>
  <c r="X178" i="2" s="1"/>
  <c r="S37" i="2"/>
  <c r="X37" i="2" s="1"/>
  <c r="S134" i="2"/>
  <c r="X134" i="2" s="1"/>
  <c r="S33" i="2"/>
  <c r="X33" i="2" s="1"/>
  <c r="S90" i="2"/>
  <c r="X90" i="2" s="1"/>
  <c r="S107" i="2"/>
  <c r="X107" i="2" s="1"/>
  <c r="S62" i="2"/>
  <c r="X62" i="2" s="1"/>
  <c r="S46" i="2"/>
  <c r="X46" i="2" s="1"/>
  <c r="S68" i="2"/>
  <c r="X68" i="2" s="1"/>
  <c r="S73" i="2"/>
  <c r="X73" i="2" s="1"/>
  <c r="S6" i="2"/>
  <c r="X6" i="2" s="1"/>
  <c r="S149" i="2"/>
  <c r="X149" i="2" s="1"/>
  <c r="S104" i="2"/>
  <c r="X104" i="2" s="1"/>
  <c r="S56" i="2"/>
  <c r="X56" i="2" s="1"/>
  <c r="S67" i="2"/>
  <c r="X67" i="2" s="1"/>
  <c r="S25" i="2"/>
  <c r="X25" i="2" s="1"/>
  <c r="S47" i="2"/>
  <c r="X47" i="2" s="1"/>
  <c r="S173" i="2"/>
  <c r="X173" i="2" s="1"/>
  <c r="S187" i="2"/>
  <c r="X187" i="2" s="1"/>
  <c r="S190" i="2"/>
  <c r="X190" i="2" s="1"/>
  <c r="S120" i="2"/>
  <c r="X120" i="2" s="1"/>
  <c r="S69" i="2"/>
  <c r="X69" i="2" s="1"/>
  <c r="S125" i="2"/>
  <c r="X125" i="2" s="1"/>
  <c r="S181" i="2"/>
  <c r="X181" i="2" s="1"/>
  <c r="S41" i="2"/>
  <c r="X41" i="2" s="1"/>
  <c r="S44" i="2"/>
  <c r="X44" i="2" s="1"/>
  <c r="S60" i="2"/>
  <c r="X60" i="2" s="1"/>
  <c r="S176" i="2"/>
  <c r="X176" i="2" s="1"/>
  <c r="S95" i="2"/>
  <c r="X95" i="2" s="1"/>
  <c r="S14" i="2"/>
  <c r="X14" i="2" s="1"/>
  <c r="S128" i="2"/>
  <c r="X128" i="2" s="1"/>
  <c r="S177" i="2"/>
  <c r="X177" i="2" s="1"/>
  <c r="S38" i="2"/>
  <c r="X38" i="2" s="1"/>
  <c r="S182" i="2"/>
  <c r="X182" i="2" s="1"/>
  <c r="S63" i="2"/>
  <c r="X63" i="2" s="1"/>
  <c r="S113" i="2"/>
  <c r="X113" i="2" s="1"/>
  <c r="S78" i="2"/>
  <c r="X78" i="2" s="1"/>
  <c r="S147" i="2"/>
  <c r="X147" i="2" s="1"/>
  <c r="S31" i="2"/>
  <c r="X31" i="2" s="1"/>
  <c r="S153" i="2"/>
  <c r="X153" i="2" s="1"/>
  <c r="S59" i="2"/>
  <c r="X59" i="2" s="1"/>
  <c r="S126" i="2"/>
  <c r="X126" i="2" s="1"/>
  <c r="S30" i="2"/>
  <c r="X30" i="2" s="1"/>
  <c r="S48" i="2"/>
  <c r="X48" i="2" s="1"/>
  <c r="S100" i="2"/>
  <c r="X100" i="2" s="1"/>
  <c r="S5" i="2"/>
  <c r="X5" i="2" s="1"/>
  <c r="S32" i="2"/>
  <c r="X32" i="2" s="1"/>
  <c r="S194" i="2"/>
  <c r="X194" i="2" s="1"/>
  <c r="S36" i="2"/>
  <c r="X36" i="2" s="1"/>
  <c r="S145" i="2"/>
  <c r="X145" i="2" s="1"/>
  <c r="S106" i="2"/>
  <c r="X106" i="2" s="1"/>
  <c r="S115" i="2"/>
  <c r="X115" i="2" s="1"/>
  <c r="S11" i="2"/>
  <c r="X11" i="2" s="1"/>
  <c r="S70" i="2"/>
  <c r="X70" i="2" s="1"/>
  <c r="S43" i="2"/>
  <c r="X43" i="2" s="1"/>
  <c r="S160" i="2"/>
  <c r="X160" i="2" s="1"/>
  <c r="S108" i="2"/>
  <c r="X108" i="2" s="1"/>
  <c r="S28" i="2"/>
  <c r="X28" i="2" s="1"/>
  <c r="S122" i="2"/>
  <c r="X122" i="2" s="1"/>
  <c r="S162" i="2"/>
  <c r="X162" i="2" s="1"/>
  <c r="S196" i="2"/>
  <c r="X196" i="2" s="1"/>
  <c r="S83" i="2"/>
  <c r="X83" i="2" s="1"/>
  <c r="S140" i="2"/>
  <c r="X140" i="2" s="1"/>
  <c r="S151" i="2"/>
  <c r="X151" i="2" s="1"/>
  <c r="S138" i="2"/>
  <c r="X138" i="2" s="1"/>
  <c r="S55" i="2"/>
  <c r="X55" i="2" s="1"/>
  <c r="S66" i="2"/>
  <c r="X66" i="2" s="1"/>
  <c r="S53" i="2"/>
  <c r="X53" i="2" s="1"/>
  <c r="S24" i="2"/>
  <c r="X24" i="2" s="1"/>
  <c r="S52" i="2"/>
  <c r="X52" i="2" s="1"/>
  <c r="S8" i="2"/>
  <c r="X8" i="2" s="1"/>
  <c r="S131" i="2"/>
  <c r="X131" i="2" s="1"/>
  <c r="S61" i="2"/>
  <c r="X61" i="2" s="1"/>
  <c r="S195" i="2"/>
  <c r="X195" i="2" s="1"/>
  <c r="S79" i="2"/>
  <c r="X79" i="2" s="1"/>
  <c r="S159" i="2"/>
  <c r="X159" i="2" s="1"/>
  <c r="S189" i="2"/>
  <c r="X189" i="2" s="1"/>
  <c r="S35" i="2"/>
  <c r="X35" i="2" s="1"/>
  <c r="S42" i="2"/>
  <c r="X42" i="2" s="1"/>
  <c r="S64" i="2"/>
  <c r="X64" i="2" s="1"/>
  <c r="S172" i="2"/>
  <c r="X172" i="2" s="1"/>
  <c r="S49" i="2"/>
  <c r="X49" i="2" s="1"/>
  <c r="S72" i="2"/>
  <c r="X72" i="2" s="1"/>
  <c r="S71" i="2"/>
  <c r="X71" i="2" s="1"/>
  <c r="S84" i="2"/>
  <c r="X84" i="2" s="1"/>
  <c r="S77" i="2"/>
  <c r="X77" i="2" s="1"/>
  <c r="S114" i="2"/>
  <c r="X114" i="2" s="1"/>
  <c r="S109" i="2"/>
  <c r="X109" i="2" s="1"/>
  <c r="S129" i="2"/>
  <c r="X129" i="2" s="1"/>
  <c r="S127" i="2"/>
  <c r="X127" i="2" s="1"/>
  <c r="S143" i="2"/>
  <c r="X143" i="2" s="1"/>
  <c r="S99" i="2"/>
  <c r="X99" i="2" s="1"/>
  <c r="S135" i="2"/>
  <c r="X135" i="2" s="1"/>
  <c r="S175" i="2"/>
  <c r="X175" i="2" s="1"/>
  <c r="S10" i="2"/>
  <c r="X10" i="2" s="1"/>
  <c r="S80" i="2"/>
  <c r="X80" i="2" s="1"/>
  <c r="S155" i="2"/>
  <c r="X155" i="2" s="1"/>
  <c r="S142" i="2"/>
  <c r="X142" i="2" s="1"/>
  <c r="S185" i="2"/>
  <c r="X185" i="2" s="1"/>
  <c r="S174" i="2"/>
  <c r="X174" i="2" s="1"/>
  <c r="S112" i="2"/>
  <c r="X112" i="2" s="1"/>
  <c r="S21" i="2"/>
  <c r="X21" i="2" s="1"/>
  <c r="S193" i="2"/>
  <c r="X193" i="2" s="1"/>
  <c r="S98" i="2"/>
  <c r="X98" i="2" s="1"/>
  <c r="S18" i="2"/>
  <c r="X18" i="2" s="1"/>
  <c r="S45" i="2"/>
  <c r="X45" i="2" s="1"/>
  <c r="S19" i="2"/>
  <c r="X19" i="2" s="1"/>
  <c r="S152" i="2"/>
  <c r="X152" i="2" s="1"/>
  <c r="S191" i="2"/>
  <c r="X191" i="2" s="1"/>
  <c r="S92" i="2"/>
  <c r="X92" i="2" s="1"/>
  <c r="S167" i="2"/>
  <c r="X167" i="2" s="1"/>
  <c r="S101" i="2"/>
  <c r="X101" i="2" s="1"/>
  <c r="S50" i="2"/>
  <c r="X50" i="2" s="1"/>
  <c r="S156" i="2"/>
  <c r="X156" i="2" s="1"/>
  <c r="S17" i="2"/>
  <c r="X17" i="2" s="1"/>
  <c r="S89" i="2"/>
  <c r="X89" i="2" s="1"/>
  <c r="S57" i="2"/>
  <c r="X57" i="2" s="1"/>
  <c r="S103" i="2"/>
  <c r="X103" i="2" s="1"/>
  <c r="S124" i="2"/>
  <c r="X124" i="2" s="1"/>
  <c r="S102" i="2"/>
  <c r="X102" i="2" s="1"/>
  <c r="S184" i="2"/>
  <c r="X184" i="2" s="1"/>
  <c r="G85" i="3" l="1"/>
  <c r="Y196" i="2"/>
  <c r="Y102" i="2"/>
  <c r="G158" i="3"/>
  <c r="Y37" i="2"/>
  <c r="G33" i="3"/>
  <c r="Y18" i="2"/>
  <c r="G103" i="3"/>
  <c r="Y98" i="2"/>
  <c r="G43" i="3"/>
  <c r="Y99" i="2"/>
  <c r="G46" i="3"/>
  <c r="Y64" i="2"/>
  <c r="G94" i="3"/>
  <c r="Y53" i="2"/>
  <c r="G47" i="3"/>
  <c r="Y108" i="2"/>
  <c r="G45" i="3"/>
  <c r="Y100" i="2"/>
  <c r="G82" i="3"/>
  <c r="Y38" i="2"/>
  <c r="G95" i="3"/>
  <c r="G139" i="3"/>
  <c r="Y69" i="2"/>
  <c r="Y73" i="2"/>
  <c r="G129" i="3"/>
  <c r="Y183" i="2"/>
  <c r="G152" i="3"/>
  <c r="Y13" i="2"/>
  <c r="G68" i="3"/>
  <c r="Y154" i="2"/>
  <c r="G93" i="3"/>
  <c r="Y93" i="2"/>
  <c r="G17" i="3"/>
  <c r="Y86" i="2"/>
  <c r="G193" i="3"/>
  <c r="G179" i="3"/>
  <c r="Y171" i="2"/>
  <c r="Y155" i="2"/>
  <c r="G99" i="3"/>
  <c r="Y34" i="2"/>
  <c r="G154" i="3"/>
  <c r="Y36" i="2"/>
  <c r="G44" i="3"/>
  <c r="Y141" i="2"/>
  <c r="G134" i="3"/>
  <c r="Y57" i="2"/>
  <c r="G110" i="3"/>
  <c r="Y89" i="2"/>
  <c r="G78" i="3"/>
  <c r="Y193" i="2"/>
  <c r="G79" i="3"/>
  <c r="Y143" i="2"/>
  <c r="G175" i="3"/>
  <c r="Y42" i="2"/>
  <c r="G11" i="3"/>
  <c r="Y66" i="2"/>
  <c r="G69" i="3"/>
  <c r="Y160" i="2"/>
  <c r="G164" i="3"/>
  <c r="Y48" i="2"/>
  <c r="G108" i="3"/>
  <c r="G146" i="3"/>
  <c r="Y177" i="2"/>
  <c r="G3" i="3"/>
  <c r="Y120" i="2"/>
  <c r="Y68" i="2"/>
  <c r="G127" i="3"/>
  <c r="Y20" i="2"/>
  <c r="G35" i="3"/>
  <c r="Y170" i="2"/>
  <c r="G100" i="3"/>
  <c r="Y87" i="2"/>
  <c r="G57" i="3"/>
  <c r="G65" i="3"/>
  <c r="Y119" i="2"/>
  <c r="G181" i="3"/>
  <c r="Y96" i="2"/>
  <c r="G187" i="3"/>
  <c r="Y16" i="2"/>
  <c r="Y145" i="2"/>
  <c r="G66" i="3"/>
  <c r="Y152" i="2"/>
  <c r="G55" i="3"/>
  <c r="Y56" i="2"/>
  <c r="G105" i="3"/>
  <c r="Y124" i="2"/>
  <c r="G91" i="3"/>
  <c r="Y172" i="2"/>
  <c r="G137" i="3"/>
  <c r="G60" i="3"/>
  <c r="Y17" i="2"/>
  <c r="Y156" i="2"/>
  <c r="G143" i="3"/>
  <c r="Y21" i="2"/>
  <c r="G159" i="3"/>
  <c r="Y127" i="2"/>
  <c r="G174" i="3"/>
  <c r="G27" i="3"/>
  <c r="Y35" i="2"/>
  <c r="Y55" i="2"/>
  <c r="G92" i="3"/>
  <c r="Y43" i="2"/>
  <c r="G13" i="3"/>
  <c r="Y30" i="2"/>
  <c r="G40" i="3"/>
  <c r="Y128" i="2"/>
  <c r="G37" i="3"/>
  <c r="Y190" i="2"/>
  <c r="G157" i="3"/>
  <c r="Y46" i="2"/>
  <c r="G67" i="3"/>
  <c r="Y117" i="2"/>
  <c r="G173" i="3"/>
  <c r="Y157" i="2"/>
  <c r="G10" i="3"/>
  <c r="Y136" i="2"/>
  <c r="G70" i="3"/>
  <c r="Y130" i="2"/>
  <c r="G102" i="3"/>
  <c r="G180" i="3"/>
  <c r="Y51" i="2"/>
  <c r="G184" i="3"/>
  <c r="Y118" i="2"/>
  <c r="Y191" i="2"/>
  <c r="G162" i="3"/>
  <c r="Y134" i="2"/>
  <c r="G19" i="3"/>
  <c r="Y78" i="2"/>
  <c r="G87" i="3"/>
  <c r="Y50" i="2"/>
  <c r="G151" i="3"/>
  <c r="Y112" i="2"/>
  <c r="G77" i="3"/>
  <c r="Y129" i="2"/>
  <c r="G49" i="3"/>
  <c r="G71" i="3"/>
  <c r="Y189" i="2"/>
  <c r="Y138" i="2"/>
  <c r="G54" i="3"/>
  <c r="Y70" i="2"/>
  <c r="G59" i="3"/>
  <c r="Y126" i="2"/>
  <c r="G163" i="3"/>
  <c r="Y14" i="2"/>
  <c r="G161" i="3"/>
  <c r="Y187" i="2"/>
  <c r="G138" i="3"/>
  <c r="Y62" i="2"/>
  <c r="G72" i="3"/>
  <c r="Y23" i="2"/>
  <c r="G26" i="3"/>
  <c r="Y139" i="2"/>
  <c r="G96" i="3"/>
  <c r="Y166" i="2"/>
  <c r="G48" i="3"/>
  <c r="G169" i="3"/>
  <c r="Y192" i="2"/>
  <c r="G192" i="3"/>
  <c r="Y144" i="2"/>
  <c r="G190" i="3"/>
  <c r="Y161" i="2"/>
  <c r="Y147" i="2"/>
  <c r="G36" i="3"/>
  <c r="Y162" i="2"/>
  <c r="G16" i="3"/>
  <c r="Y101" i="2"/>
  <c r="G131" i="3"/>
  <c r="Y174" i="2"/>
  <c r="G101" i="3"/>
  <c r="Y109" i="2"/>
  <c r="G149" i="3"/>
  <c r="G112" i="3"/>
  <c r="Y159" i="2"/>
  <c r="Y151" i="2"/>
  <c r="G51" i="3"/>
  <c r="Y11" i="2"/>
  <c r="G7" i="3"/>
  <c r="Y59" i="2"/>
  <c r="G140" i="3"/>
  <c r="Y95" i="2"/>
  <c r="G133" i="3"/>
  <c r="G6" i="3"/>
  <c r="Y173" i="2"/>
  <c r="G118" i="3"/>
  <c r="Y107" i="2"/>
  <c r="Y148" i="2"/>
  <c r="G61" i="3"/>
  <c r="Y163" i="2"/>
  <c r="G50" i="3"/>
  <c r="Y76" i="2"/>
  <c r="G122" i="3"/>
  <c r="Y27" i="2"/>
  <c r="G18" i="3"/>
  <c r="G188" i="3"/>
  <c r="Y132" i="2"/>
  <c r="Y4" i="2"/>
  <c r="G196" i="3"/>
  <c r="Y67" i="2"/>
  <c r="G126" i="3"/>
  <c r="Y71" i="2"/>
  <c r="G88" i="3"/>
  <c r="Y167" i="2"/>
  <c r="G64" i="3"/>
  <c r="Y114" i="2"/>
  <c r="G119" i="3"/>
  <c r="G111" i="3"/>
  <c r="Y79" i="2"/>
  <c r="Y140" i="2"/>
  <c r="G120" i="3"/>
  <c r="Y115" i="2"/>
  <c r="G90" i="3"/>
  <c r="Y153" i="2"/>
  <c r="G56" i="3"/>
  <c r="Y176" i="2"/>
  <c r="G115" i="3"/>
  <c r="Y47" i="2"/>
  <c r="G76" i="3"/>
  <c r="G135" i="3"/>
  <c r="Y90" i="2"/>
  <c r="Y15" i="2"/>
  <c r="G166" i="3"/>
  <c r="Y158" i="2"/>
  <c r="G23" i="3"/>
  <c r="Y88" i="2"/>
  <c r="G58" i="3"/>
  <c r="Y168" i="2"/>
  <c r="G21" i="3"/>
  <c r="Y186" i="2"/>
  <c r="G185" i="3"/>
  <c r="G168" i="3"/>
  <c r="Y179" i="2"/>
  <c r="Y84" i="2"/>
  <c r="G150" i="3"/>
  <c r="Y91" i="2"/>
  <c r="G141" i="3"/>
  <c r="Y185" i="2"/>
  <c r="G172" i="3"/>
  <c r="G148" i="3"/>
  <c r="Y92" i="2"/>
  <c r="Y142" i="2"/>
  <c r="G153" i="3"/>
  <c r="Y77" i="2"/>
  <c r="G145" i="3"/>
  <c r="Y195" i="2"/>
  <c r="G38" i="3"/>
  <c r="Y83" i="2"/>
  <c r="G130" i="3"/>
  <c r="Y106" i="2"/>
  <c r="G106" i="3"/>
  <c r="Y31" i="2"/>
  <c r="G52" i="3"/>
  <c r="Y25" i="2"/>
  <c r="G98" i="3"/>
  <c r="Y33" i="2"/>
  <c r="G124" i="3"/>
  <c r="Y164" i="2"/>
  <c r="G63" i="3"/>
  <c r="Y123" i="2"/>
  <c r="G28" i="3"/>
  <c r="Y81" i="2"/>
  <c r="G89" i="3"/>
  <c r="Y54" i="2"/>
  <c r="G74" i="3"/>
  <c r="G189" i="3"/>
  <c r="Y97" i="2"/>
  <c r="G107" i="3"/>
  <c r="Y82" i="2"/>
  <c r="Y12" i="2"/>
  <c r="G194" i="3"/>
  <c r="G4" i="3"/>
  <c r="Y133" i="2"/>
  <c r="G195" i="3"/>
  <c r="Y137" i="2"/>
  <c r="G12" i="3"/>
  <c r="Y74" i="2"/>
  <c r="Y184" i="2"/>
  <c r="G9" i="3"/>
  <c r="G84" i="3"/>
  <c r="Y9" i="2"/>
  <c r="Y44" i="2"/>
  <c r="G29" i="3"/>
  <c r="Y19" i="2"/>
  <c r="G30" i="3"/>
  <c r="Y10" i="2"/>
  <c r="G142" i="3"/>
  <c r="Y72" i="2"/>
  <c r="G176" i="3"/>
  <c r="G156" i="3"/>
  <c r="Y8" i="2"/>
  <c r="Y122" i="2"/>
  <c r="G24" i="3"/>
  <c r="Y194" i="2"/>
  <c r="G34" i="3"/>
  <c r="Y113" i="2"/>
  <c r="G109" i="3"/>
  <c r="Y41" i="2"/>
  <c r="G125" i="3"/>
  <c r="Y104" i="2"/>
  <c r="G22" i="3"/>
  <c r="G114" i="3"/>
  <c r="Y178" i="2"/>
  <c r="Y58" i="2"/>
  <c r="G113" i="3"/>
  <c r="Y121" i="2"/>
  <c r="G53" i="3"/>
  <c r="Y39" i="2"/>
  <c r="G132" i="3"/>
  <c r="G167" i="3"/>
  <c r="Y29" i="2"/>
  <c r="Y150" i="2"/>
  <c r="G182" i="3"/>
  <c r="G165" i="3"/>
  <c r="Y26" i="2"/>
  <c r="Y61" i="2"/>
  <c r="G86" i="3"/>
  <c r="Y80" i="2"/>
  <c r="G41" i="3"/>
  <c r="G117" i="3"/>
  <c r="Y7" i="2"/>
  <c r="Y103" i="2"/>
  <c r="G178" i="3"/>
  <c r="Y45" i="2"/>
  <c r="G31" i="3"/>
  <c r="Y175" i="2"/>
  <c r="G147" i="3"/>
  <c r="G123" i="3"/>
  <c r="Y49" i="2"/>
  <c r="Y52" i="2"/>
  <c r="G14" i="3"/>
  <c r="Y32" i="2"/>
  <c r="G116" i="3"/>
  <c r="G75" i="3"/>
  <c r="Y63" i="2"/>
  <c r="Y181" i="2"/>
  <c r="G8" i="3"/>
  <c r="Y149" i="2"/>
  <c r="G144" i="3"/>
  <c r="G15" i="3"/>
  <c r="Y111" i="2"/>
  <c r="Y94" i="2"/>
  <c r="G80" i="3"/>
  <c r="G73" i="3"/>
  <c r="Y75" i="2"/>
  <c r="Y85" i="2"/>
  <c r="G177" i="3"/>
  <c r="G183" i="3"/>
  <c r="Y146" i="2"/>
  <c r="Y116" i="2"/>
  <c r="G97" i="3"/>
  <c r="Y60" i="2"/>
  <c r="G25" i="3"/>
  <c r="Y131" i="2"/>
  <c r="G171" i="3"/>
  <c r="Y105" i="2"/>
  <c r="G81" i="3"/>
  <c r="Y135" i="2"/>
  <c r="G20" i="3"/>
  <c r="G62" i="3"/>
  <c r="Y24" i="2"/>
  <c r="Y28" i="2"/>
  <c r="G42" i="3"/>
  <c r="Y5" i="2"/>
  <c r="G160" i="3"/>
  <c r="Y182" i="2"/>
  <c r="G121" i="3"/>
  <c r="Y125" i="2"/>
  <c r="G128" i="3"/>
  <c r="Y6" i="2"/>
  <c r="G83" i="3"/>
  <c r="G39" i="3"/>
  <c r="Y169" i="2"/>
  <c r="Y165" i="2"/>
  <c r="G155" i="3"/>
  <c r="Y40" i="2"/>
  <c r="G170" i="3"/>
  <c r="Y22" i="2"/>
  <c r="G104" i="3"/>
  <c r="G186" i="3"/>
  <c r="Y65" i="2"/>
  <c r="G191" i="3"/>
  <c r="Y180" i="2"/>
  <c r="G5" i="3"/>
  <c r="Y188" i="2"/>
  <c r="S110" i="2"/>
  <c r="X110" i="2" s="1"/>
  <c r="AA26" i="2" l="1"/>
  <c r="M165" i="3"/>
  <c r="AA97" i="2"/>
  <c r="M189" i="3"/>
  <c r="M155" i="3"/>
  <c r="AA165" i="2"/>
  <c r="M5" i="3"/>
  <c r="AA188" i="2"/>
  <c r="AA169" i="2"/>
  <c r="M39" i="3"/>
  <c r="M183" i="3"/>
  <c r="AA146" i="2"/>
  <c r="AA74" i="2"/>
  <c r="O12" i="3" s="1"/>
  <c r="M12" i="3"/>
  <c r="AA92" i="2"/>
  <c r="O148" i="3" s="1"/>
  <c r="M148" i="3"/>
  <c r="AA69" i="2"/>
  <c r="M139" i="3"/>
  <c r="AA149" i="2"/>
  <c r="O144" i="3" s="1"/>
  <c r="M144" i="3"/>
  <c r="AA24" i="2"/>
  <c r="M62" i="3"/>
  <c r="AA181" i="2"/>
  <c r="M8" i="3"/>
  <c r="M31" i="3"/>
  <c r="AA45" i="2"/>
  <c r="AA150" i="2"/>
  <c r="O182" i="3" s="1"/>
  <c r="M182" i="3"/>
  <c r="AA104" i="2"/>
  <c r="M22" i="3"/>
  <c r="AA72" i="2"/>
  <c r="M176" i="3"/>
  <c r="M74" i="3"/>
  <c r="AA54" i="2"/>
  <c r="O74" i="3" s="1"/>
  <c r="AA31" i="2"/>
  <c r="O52" i="3" s="1"/>
  <c r="M52" i="3"/>
  <c r="M21" i="3"/>
  <c r="AA168" i="2"/>
  <c r="AA176" i="2"/>
  <c r="O115" i="3" s="1"/>
  <c r="M115" i="3"/>
  <c r="AA167" i="2"/>
  <c r="M64" i="3"/>
  <c r="AA76" i="2"/>
  <c r="M122" i="3"/>
  <c r="AA59" i="2"/>
  <c r="M140" i="3"/>
  <c r="AA101" i="2"/>
  <c r="O131" i="3" s="1"/>
  <c r="M131" i="3"/>
  <c r="M48" i="3"/>
  <c r="AA166" i="2"/>
  <c r="AA126" i="2"/>
  <c r="M163" i="3"/>
  <c r="AA50" i="2"/>
  <c r="M151" i="3"/>
  <c r="AA130" i="2"/>
  <c r="M102" i="3"/>
  <c r="AA128" i="2"/>
  <c r="O37" i="3" s="1"/>
  <c r="M37" i="3"/>
  <c r="AA21" i="2"/>
  <c r="M159" i="3"/>
  <c r="AA152" i="2"/>
  <c r="M55" i="3"/>
  <c r="M100" i="3"/>
  <c r="AA170" i="2"/>
  <c r="AA160" i="2"/>
  <c r="O164" i="3" s="1"/>
  <c r="M164" i="3"/>
  <c r="AA57" i="2"/>
  <c r="M110" i="3"/>
  <c r="AA86" i="2"/>
  <c r="M193" i="3"/>
  <c r="AA99" i="2"/>
  <c r="O46" i="3" s="1"/>
  <c r="M46" i="3"/>
  <c r="AA175" i="2"/>
  <c r="O147" i="3" s="1"/>
  <c r="M147" i="3"/>
  <c r="AA180" i="2"/>
  <c r="O191" i="3" s="1"/>
  <c r="M191" i="3"/>
  <c r="AA137" i="2"/>
  <c r="O195" i="3" s="1"/>
  <c r="M195" i="3"/>
  <c r="AA178" i="2"/>
  <c r="O114" i="3" s="1"/>
  <c r="M114" i="3"/>
  <c r="AA116" i="2"/>
  <c r="M97" i="3"/>
  <c r="AA63" i="2"/>
  <c r="M75" i="3"/>
  <c r="AA29" i="2"/>
  <c r="O167" i="3" s="1"/>
  <c r="M167" i="3"/>
  <c r="AA6" i="2"/>
  <c r="M83" i="3"/>
  <c r="AA135" i="2"/>
  <c r="M20" i="3"/>
  <c r="AA85" i="2"/>
  <c r="M177" i="3"/>
  <c r="AA103" i="2"/>
  <c r="M178" i="3"/>
  <c r="AA41" i="2"/>
  <c r="M125" i="3"/>
  <c r="AA10" i="2"/>
  <c r="M142" i="3"/>
  <c r="M89" i="3"/>
  <c r="AA81" i="2"/>
  <c r="O89" i="3" s="1"/>
  <c r="AA106" i="2"/>
  <c r="O106" i="3" s="1"/>
  <c r="M106" i="3"/>
  <c r="AA185" i="2"/>
  <c r="O172" i="3" s="1"/>
  <c r="M172" i="3"/>
  <c r="M58" i="3"/>
  <c r="AA88" i="2"/>
  <c r="AA153" i="2"/>
  <c r="M56" i="3"/>
  <c r="AA71" i="2"/>
  <c r="M88" i="3"/>
  <c r="AA163" i="2"/>
  <c r="M50" i="3"/>
  <c r="AA11" i="2"/>
  <c r="M7" i="3"/>
  <c r="AA162" i="2"/>
  <c r="M16" i="3"/>
  <c r="AA139" i="2"/>
  <c r="M96" i="3"/>
  <c r="M59" i="3"/>
  <c r="AA70" i="2"/>
  <c r="M87" i="3"/>
  <c r="AA78" i="2"/>
  <c r="AA136" i="2"/>
  <c r="M70" i="3"/>
  <c r="AA30" i="2"/>
  <c r="M40" i="3"/>
  <c r="AA156" i="2"/>
  <c r="M143" i="3"/>
  <c r="AA145" i="2"/>
  <c r="M66" i="3"/>
  <c r="AA20" i="2"/>
  <c r="M35" i="3"/>
  <c r="AA66" i="2"/>
  <c r="M69" i="3"/>
  <c r="AA141" i="2"/>
  <c r="M134" i="3"/>
  <c r="AA93" i="2"/>
  <c r="M17" i="3"/>
  <c r="AA38" i="2"/>
  <c r="O95" i="3" s="1"/>
  <c r="M95" i="3"/>
  <c r="AA98" i="2"/>
  <c r="O43" i="3" s="1"/>
  <c r="M43" i="3"/>
  <c r="M117" i="3"/>
  <c r="AA7" i="2"/>
  <c r="AA17" i="2"/>
  <c r="O60" i="3" s="1"/>
  <c r="M60" i="3"/>
  <c r="AA16" i="2"/>
  <c r="M187" i="3"/>
  <c r="M128" i="3"/>
  <c r="AA125" i="2"/>
  <c r="AA105" i="2"/>
  <c r="M81" i="3"/>
  <c r="AA32" i="2"/>
  <c r="M116" i="3"/>
  <c r="M132" i="3"/>
  <c r="AA39" i="2"/>
  <c r="AA113" i="2"/>
  <c r="M109" i="3"/>
  <c r="AA19" i="2"/>
  <c r="M30" i="3"/>
  <c r="AA123" i="2"/>
  <c r="M28" i="3"/>
  <c r="AA83" i="2"/>
  <c r="M130" i="3"/>
  <c r="AA91" i="2"/>
  <c r="M141" i="3"/>
  <c r="AA158" i="2"/>
  <c r="M23" i="3"/>
  <c r="M90" i="3"/>
  <c r="AA115" i="2"/>
  <c r="AA67" i="2"/>
  <c r="M126" i="3"/>
  <c r="AA148" i="2"/>
  <c r="M61" i="3"/>
  <c r="AA151" i="2"/>
  <c r="M51" i="3"/>
  <c r="AA147" i="2"/>
  <c r="M36" i="3"/>
  <c r="M26" i="3"/>
  <c r="AA23" i="2"/>
  <c r="O26" i="3" s="1"/>
  <c r="AA138" i="2"/>
  <c r="M54" i="3"/>
  <c r="AA134" i="2"/>
  <c r="M19" i="3"/>
  <c r="AA157" i="2"/>
  <c r="M10" i="3"/>
  <c r="AA43" i="2"/>
  <c r="M13" i="3"/>
  <c r="AA68" i="2"/>
  <c r="M127" i="3"/>
  <c r="AA42" i="2"/>
  <c r="M11" i="3"/>
  <c r="AA36" i="2"/>
  <c r="M44" i="3"/>
  <c r="AA154" i="2"/>
  <c r="M93" i="3"/>
  <c r="AA100" i="2"/>
  <c r="M82" i="3"/>
  <c r="AA18" i="2"/>
  <c r="M103" i="3"/>
  <c r="AA107" i="2"/>
  <c r="O118" i="3" s="1"/>
  <c r="M118" i="3"/>
  <c r="AA159" i="2"/>
  <c r="M112" i="3"/>
  <c r="AA161" i="2"/>
  <c r="M190" i="3"/>
  <c r="AA189" i="2"/>
  <c r="O71" i="3" s="1"/>
  <c r="M71" i="3"/>
  <c r="AA96" i="2"/>
  <c r="M181" i="3"/>
  <c r="M3" i="3"/>
  <c r="AA120" i="2"/>
  <c r="AA22" i="2"/>
  <c r="M104" i="3"/>
  <c r="AA182" i="2"/>
  <c r="M121" i="3"/>
  <c r="AA131" i="2"/>
  <c r="M171" i="3"/>
  <c r="AA94" i="2"/>
  <c r="M80" i="3"/>
  <c r="AA52" i="2"/>
  <c r="M14" i="3"/>
  <c r="AA80" i="2"/>
  <c r="M41" i="3"/>
  <c r="AA121" i="2"/>
  <c r="M53" i="3"/>
  <c r="AA194" i="2"/>
  <c r="M34" i="3"/>
  <c r="AA44" i="2"/>
  <c r="M29" i="3"/>
  <c r="M194" i="3"/>
  <c r="AA12" i="2"/>
  <c r="AA164" i="2"/>
  <c r="M63" i="3"/>
  <c r="AA195" i="2"/>
  <c r="M38" i="3"/>
  <c r="AA84" i="2"/>
  <c r="M150" i="3"/>
  <c r="AA15" i="2"/>
  <c r="M166" i="3"/>
  <c r="AA140" i="2"/>
  <c r="M120" i="3"/>
  <c r="AA4" i="2"/>
  <c r="O196" i="3" s="1"/>
  <c r="M196" i="3"/>
  <c r="M72" i="3"/>
  <c r="AA62" i="2"/>
  <c r="O72" i="3" s="1"/>
  <c r="M162" i="3"/>
  <c r="AA191" i="2"/>
  <c r="M173" i="3"/>
  <c r="AA117" i="2"/>
  <c r="AA55" i="2"/>
  <c r="O92" i="3" s="1"/>
  <c r="M92" i="3"/>
  <c r="AA172" i="2"/>
  <c r="O137" i="3" s="1"/>
  <c r="M137" i="3"/>
  <c r="M175" i="3"/>
  <c r="AA143" i="2"/>
  <c r="AA34" i="2"/>
  <c r="M154" i="3"/>
  <c r="AA13" i="2"/>
  <c r="M68" i="3"/>
  <c r="AA108" i="2"/>
  <c r="M45" i="3"/>
  <c r="AA37" i="2"/>
  <c r="M33" i="3"/>
  <c r="AA111" i="2"/>
  <c r="M15" i="3"/>
  <c r="AA49" i="2"/>
  <c r="O123" i="3" s="1"/>
  <c r="M123" i="3"/>
  <c r="AA9" i="2"/>
  <c r="M84" i="3"/>
  <c r="AA82" i="2"/>
  <c r="O107" i="3" s="1"/>
  <c r="M107" i="3"/>
  <c r="M168" i="3"/>
  <c r="AA179" i="2"/>
  <c r="AA90" i="2"/>
  <c r="O135" i="3" s="1"/>
  <c r="M135" i="3"/>
  <c r="M111" i="3"/>
  <c r="AA79" i="2"/>
  <c r="O111" i="3" s="1"/>
  <c r="M188" i="3"/>
  <c r="AA132" i="2"/>
  <c r="M6" i="3"/>
  <c r="AA173" i="2"/>
  <c r="O6" i="3" s="1"/>
  <c r="M192" i="3"/>
  <c r="AA144" i="2"/>
  <c r="AA118" i="2"/>
  <c r="M184" i="3"/>
  <c r="AA35" i="2"/>
  <c r="O27" i="3" s="1"/>
  <c r="M27" i="3"/>
  <c r="AA119" i="2"/>
  <c r="O65" i="3" s="1"/>
  <c r="M65" i="3"/>
  <c r="AA177" i="2"/>
  <c r="O146" i="3" s="1"/>
  <c r="M146" i="3"/>
  <c r="M186" i="3"/>
  <c r="AA65" i="2"/>
  <c r="M73" i="3"/>
  <c r="AA75" i="2"/>
  <c r="O73" i="3" s="1"/>
  <c r="M4" i="3"/>
  <c r="AA133" i="2"/>
  <c r="O4" i="3" s="1"/>
  <c r="M170" i="3"/>
  <c r="AA40" i="2"/>
  <c r="O170" i="3" s="1"/>
  <c r="AA5" i="2"/>
  <c r="M160" i="3"/>
  <c r="AA60" i="2"/>
  <c r="M25" i="3"/>
  <c r="M86" i="3"/>
  <c r="AA61" i="2"/>
  <c r="O86" i="3" s="1"/>
  <c r="AA58" i="2"/>
  <c r="O113" i="3" s="1"/>
  <c r="M113" i="3"/>
  <c r="AA122" i="2"/>
  <c r="M24" i="3"/>
  <c r="AA33" i="2"/>
  <c r="M124" i="3"/>
  <c r="AA77" i="2"/>
  <c r="M145" i="3"/>
  <c r="AA109" i="2"/>
  <c r="O149" i="3" s="1"/>
  <c r="M149" i="3"/>
  <c r="M138" i="3"/>
  <c r="AA187" i="2"/>
  <c r="AA129" i="2"/>
  <c r="M49" i="3"/>
  <c r="AA46" i="2"/>
  <c r="O67" i="3" s="1"/>
  <c r="M67" i="3"/>
  <c r="AA124" i="2"/>
  <c r="M91" i="3"/>
  <c r="AA193" i="2"/>
  <c r="M79" i="3"/>
  <c r="M99" i="3"/>
  <c r="AA155" i="2"/>
  <c r="AA183" i="2"/>
  <c r="M152" i="3"/>
  <c r="AA53" i="2"/>
  <c r="O47" i="3" s="1"/>
  <c r="M47" i="3"/>
  <c r="AA102" i="2"/>
  <c r="M158" i="3"/>
  <c r="M169" i="3"/>
  <c r="AA192" i="2"/>
  <c r="O169" i="3" s="1"/>
  <c r="M180" i="3"/>
  <c r="AA51" i="2"/>
  <c r="AA171" i="2"/>
  <c r="O179" i="3" s="1"/>
  <c r="M179" i="3"/>
  <c r="AA196" i="2"/>
  <c r="O85" i="3" s="1"/>
  <c r="M85" i="3"/>
  <c r="M156" i="3"/>
  <c r="AA8" i="2"/>
  <c r="AA28" i="2"/>
  <c r="M42" i="3"/>
  <c r="AA184" i="2"/>
  <c r="M9" i="3"/>
  <c r="AA25" i="2"/>
  <c r="M98" i="3"/>
  <c r="AA142" i="2"/>
  <c r="O153" i="3" s="1"/>
  <c r="M153" i="3"/>
  <c r="AA186" i="2"/>
  <c r="M185" i="3"/>
  <c r="AA47" i="2"/>
  <c r="M76" i="3"/>
  <c r="AA114" i="2"/>
  <c r="M119" i="3"/>
  <c r="AA27" i="2"/>
  <c r="M18" i="3"/>
  <c r="AA95" i="2"/>
  <c r="M133" i="3"/>
  <c r="AA174" i="2"/>
  <c r="M101" i="3"/>
  <c r="M161" i="3"/>
  <c r="AA14" i="2"/>
  <c r="AA112" i="2"/>
  <c r="M77" i="3"/>
  <c r="AA190" i="2"/>
  <c r="O157" i="3" s="1"/>
  <c r="M157" i="3"/>
  <c r="AA127" i="2"/>
  <c r="M174" i="3"/>
  <c r="AA56" i="2"/>
  <c r="M105" i="3"/>
  <c r="M57" i="3"/>
  <c r="AA87" i="2"/>
  <c r="O57" i="3" s="1"/>
  <c r="AA48" i="2"/>
  <c r="O108" i="3" s="1"/>
  <c r="M108" i="3"/>
  <c r="AA89" i="2"/>
  <c r="M78" i="3"/>
  <c r="AA73" i="2"/>
  <c r="M129" i="3"/>
  <c r="M94" i="3"/>
  <c r="AA64" i="2"/>
  <c r="O94" i="3" s="1"/>
  <c r="Y110" i="2"/>
  <c r="AA110" i="2" s="1"/>
  <c r="AB110" i="2" s="1"/>
  <c r="P2" i="3" s="1"/>
  <c r="G2" i="3"/>
  <c r="AB35" i="2" l="1"/>
  <c r="P27" i="3" s="1"/>
  <c r="AB137" i="2"/>
  <c r="P195" i="3" s="1"/>
  <c r="AB180" i="2"/>
  <c r="P191" i="3" s="1"/>
  <c r="AB23" i="2"/>
  <c r="P26" i="3" s="1"/>
  <c r="AB119" i="2"/>
  <c r="P65" i="3" s="1"/>
  <c r="AB64" i="2"/>
  <c r="P94" i="3" s="1"/>
  <c r="AB99" i="2"/>
  <c r="P46" i="3" s="1"/>
  <c r="AB53" i="2"/>
  <c r="P47" i="3" s="1"/>
  <c r="AB150" i="2"/>
  <c r="P182" i="3" s="1"/>
  <c r="AB87" i="2"/>
  <c r="P57" i="3" s="1"/>
  <c r="AB171" i="2"/>
  <c r="P179" i="3" s="1"/>
  <c r="AB178" i="2"/>
  <c r="P114" i="3" s="1"/>
  <c r="AB101" i="2"/>
  <c r="P131" i="3" s="1"/>
  <c r="AB109" i="2"/>
  <c r="P149" i="3" s="1"/>
  <c r="AB61" i="2"/>
  <c r="P86" i="3" s="1"/>
  <c r="AB90" i="2"/>
  <c r="P135" i="3" s="1"/>
  <c r="AB149" i="2"/>
  <c r="P144" i="3" s="1"/>
  <c r="AB177" i="2"/>
  <c r="P146" i="3" s="1"/>
  <c r="AB175" i="2"/>
  <c r="P147" i="3" s="1"/>
  <c r="AB176" i="2"/>
  <c r="P115" i="3" s="1"/>
  <c r="M2" i="3"/>
  <c r="AB142" i="2"/>
  <c r="P153" i="3" s="1"/>
  <c r="AB58" i="2"/>
  <c r="P113" i="3" s="1"/>
  <c r="AB133" i="2"/>
  <c r="P4" i="3" s="1"/>
  <c r="AB79" i="2"/>
  <c r="P111" i="3" s="1"/>
  <c r="AB189" i="2"/>
  <c r="P71" i="3" s="1"/>
  <c r="AB25" i="2"/>
  <c r="P98" i="3" s="1"/>
  <c r="O98" i="3"/>
  <c r="AB190" i="2"/>
  <c r="P157" i="3" s="1"/>
  <c r="AB27" i="2"/>
  <c r="P18" i="3" s="1"/>
  <c r="O18" i="3"/>
  <c r="AB51" i="2"/>
  <c r="P180" i="3" s="1"/>
  <c r="O180" i="3"/>
  <c r="AB155" i="2"/>
  <c r="P99" i="3" s="1"/>
  <c r="O99" i="3"/>
  <c r="AB13" i="2"/>
  <c r="P68" i="3" s="1"/>
  <c r="O68" i="3"/>
  <c r="AB15" i="2"/>
  <c r="P166" i="3" s="1"/>
  <c r="O166" i="3"/>
  <c r="AB194" i="2"/>
  <c r="P34" i="3" s="1"/>
  <c r="O34" i="3"/>
  <c r="AB182" i="2"/>
  <c r="P121" i="3" s="1"/>
  <c r="O121" i="3"/>
  <c r="AB36" i="2"/>
  <c r="P44" i="3" s="1"/>
  <c r="O44" i="3"/>
  <c r="AB138" i="2"/>
  <c r="P54" i="3" s="1"/>
  <c r="O54" i="3"/>
  <c r="AB115" i="2"/>
  <c r="P90" i="3" s="1"/>
  <c r="O90" i="3"/>
  <c r="AB17" i="2"/>
  <c r="P60" i="3" s="1"/>
  <c r="AB93" i="2"/>
  <c r="P17" i="3" s="1"/>
  <c r="O17" i="3"/>
  <c r="AB30" i="2"/>
  <c r="P40" i="3" s="1"/>
  <c r="O40" i="3"/>
  <c r="AB11" i="2"/>
  <c r="P7" i="3" s="1"/>
  <c r="O7" i="3"/>
  <c r="AB106" i="2"/>
  <c r="P106" i="3" s="1"/>
  <c r="AB116" i="2"/>
  <c r="P97" i="3" s="1"/>
  <c r="O97" i="3"/>
  <c r="AB167" i="2"/>
  <c r="P64" i="3" s="1"/>
  <c r="O64" i="3"/>
  <c r="AB24" i="2"/>
  <c r="P62" i="3" s="1"/>
  <c r="O62" i="3"/>
  <c r="AB146" i="2"/>
  <c r="P183" i="3" s="1"/>
  <c r="O183" i="3"/>
  <c r="AB9" i="2"/>
  <c r="P84" i="3" s="1"/>
  <c r="O84" i="3"/>
  <c r="AB159" i="2"/>
  <c r="P112" i="3" s="1"/>
  <c r="O112" i="3"/>
  <c r="AB113" i="2"/>
  <c r="P109" i="3" s="1"/>
  <c r="O109" i="3"/>
  <c r="AB85" i="2"/>
  <c r="P177" i="3" s="1"/>
  <c r="O177" i="3"/>
  <c r="AB126" i="2"/>
  <c r="P163" i="3" s="1"/>
  <c r="O163" i="3"/>
  <c r="AB72" i="2"/>
  <c r="P176" i="3" s="1"/>
  <c r="O176" i="3"/>
  <c r="AB184" i="2"/>
  <c r="P9" i="3" s="1"/>
  <c r="O9" i="3"/>
  <c r="AB191" i="2"/>
  <c r="P162" i="3" s="1"/>
  <c r="O162" i="3"/>
  <c r="AB48" i="2"/>
  <c r="P108" i="3" s="1"/>
  <c r="AB114" i="2"/>
  <c r="P119" i="3" s="1"/>
  <c r="O119" i="3"/>
  <c r="AB192" i="2"/>
  <c r="P169" i="3" s="1"/>
  <c r="AB75" i="2"/>
  <c r="P73" i="3" s="1"/>
  <c r="AB49" i="2"/>
  <c r="P123" i="3" s="1"/>
  <c r="AB34" i="2"/>
  <c r="P154" i="3" s="1"/>
  <c r="O154" i="3"/>
  <c r="AB84" i="2"/>
  <c r="P150" i="3" s="1"/>
  <c r="O150" i="3"/>
  <c r="AB121" i="2"/>
  <c r="P53" i="3" s="1"/>
  <c r="O53" i="3"/>
  <c r="AB22" i="2"/>
  <c r="P104" i="3" s="1"/>
  <c r="O104" i="3"/>
  <c r="AB107" i="2"/>
  <c r="P118" i="3" s="1"/>
  <c r="AB42" i="2"/>
  <c r="P11" i="3" s="1"/>
  <c r="O11" i="3"/>
  <c r="AB39" i="2"/>
  <c r="P132" i="3" s="1"/>
  <c r="O132" i="3"/>
  <c r="AB141" i="2"/>
  <c r="P134" i="3" s="1"/>
  <c r="O134" i="3"/>
  <c r="AB136" i="2"/>
  <c r="P70" i="3" s="1"/>
  <c r="O70" i="3"/>
  <c r="AB163" i="2"/>
  <c r="P50" i="3" s="1"/>
  <c r="O50" i="3"/>
  <c r="AB152" i="2"/>
  <c r="P55" i="3" s="1"/>
  <c r="O55" i="3"/>
  <c r="AB166" i="2"/>
  <c r="P48" i="3" s="1"/>
  <c r="O48" i="3"/>
  <c r="AB89" i="2"/>
  <c r="P78" i="3" s="1"/>
  <c r="O78" i="3"/>
  <c r="AB28" i="2"/>
  <c r="P42" i="3" s="1"/>
  <c r="O42" i="3"/>
  <c r="AB193" i="2"/>
  <c r="P79" i="3" s="1"/>
  <c r="O79" i="3"/>
  <c r="AB143" i="2"/>
  <c r="P175" i="3" s="1"/>
  <c r="O175" i="3"/>
  <c r="AB62" i="2"/>
  <c r="P72" i="3" s="1"/>
  <c r="AB120" i="2"/>
  <c r="P3" i="3" s="1"/>
  <c r="O3" i="3"/>
  <c r="AB158" i="2"/>
  <c r="P23" i="3" s="1"/>
  <c r="O23" i="3"/>
  <c r="AB7" i="2"/>
  <c r="P117" i="3" s="1"/>
  <c r="O117" i="3"/>
  <c r="AB78" i="2"/>
  <c r="P87" i="3" s="1"/>
  <c r="O87" i="3"/>
  <c r="AB81" i="2"/>
  <c r="P89" i="3" s="1"/>
  <c r="AB135" i="2"/>
  <c r="P20" i="3" s="1"/>
  <c r="O20" i="3"/>
  <c r="AB104" i="2"/>
  <c r="P22" i="3" s="1"/>
  <c r="O22" i="3"/>
  <c r="AB169" i="2"/>
  <c r="P39" i="3" s="1"/>
  <c r="O39" i="3"/>
  <c r="AB112" i="2"/>
  <c r="P77" i="3" s="1"/>
  <c r="O77" i="3"/>
  <c r="AB195" i="2"/>
  <c r="P38" i="3" s="1"/>
  <c r="O38" i="3"/>
  <c r="AB80" i="2"/>
  <c r="P41" i="3" s="1"/>
  <c r="O41" i="3"/>
  <c r="AB68" i="2"/>
  <c r="P127" i="3" s="1"/>
  <c r="O127" i="3"/>
  <c r="AB66" i="2"/>
  <c r="P69" i="3" s="1"/>
  <c r="O69" i="3"/>
  <c r="AB71" i="2"/>
  <c r="P88" i="3" s="1"/>
  <c r="O88" i="3"/>
  <c r="AB21" i="2"/>
  <c r="P159" i="3" s="1"/>
  <c r="O159" i="3"/>
  <c r="AB168" i="2"/>
  <c r="P21" i="3" s="1"/>
  <c r="O21" i="3"/>
  <c r="AB188" i="2"/>
  <c r="P5" i="3" s="1"/>
  <c r="O5" i="3"/>
  <c r="AB47" i="2"/>
  <c r="P76" i="3" s="1"/>
  <c r="O76" i="3"/>
  <c r="AB8" i="2"/>
  <c r="P156" i="3" s="1"/>
  <c r="O156" i="3"/>
  <c r="AB124" i="2"/>
  <c r="P91" i="3" s="1"/>
  <c r="O91" i="3"/>
  <c r="AB77" i="2"/>
  <c r="P145" i="3" s="1"/>
  <c r="O145" i="3"/>
  <c r="AB60" i="2"/>
  <c r="P25" i="3" s="1"/>
  <c r="O25" i="3"/>
  <c r="AB65" i="2"/>
  <c r="P186" i="3" s="1"/>
  <c r="O186" i="3"/>
  <c r="AB118" i="2"/>
  <c r="P184" i="3" s="1"/>
  <c r="O184" i="3"/>
  <c r="AB172" i="2"/>
  <c r="P137" i="3" s="1"/>
  <c r="AB147" i="2"/>
  <c r="P36" i="3" s="1"/>
  <c r="O36" i="3"/>
  <c r="AB91" i="2"/>
  <c r="P141" i="3" s="1"/>
  <c r="O141" i="3"/>
  <c r="AB32" i="2"/>
  <c r="P116" i="3" s="1"/>
  <c r="O116" i="3"/>
  <c r="AB98" i="2"/>
  <c r="P43" i="3" s="1"/>
  <c r="AB70" i="2"/>
  <c r="P59" i="3" s="1"/>
  <c r="O59" i="3"/>
  <c r="AB6" i="2"/>
  <c r="P83" i="3" s="1"/>
  <c r="O83" i="3"/>
  <c r="AB86" i="2"/>
  <c r="P193" i="3" s="1"/>
  <c r="O193" i="3"/>
  <c r="AB128" i="2"/>
  <c r="P37" i="3" s="1"/>
  <c r="AB69" i="2"/>
  <c r="P139" i="3" s="1"/>
  <c r="O139" i="3"/>
  <c r="AB14" i="2"/>
  <c r="P161" i="3" s="1"/>
  <c r="O161" i="3"/>
  <c r="AB186" i="2"/>
  <c r="P185" i="3" s="1"/>
  <c r="O185" i="3"/>
  <c r="AB196" i="2"/>
  <c r="P85" i="3" s="1"/>
  <c r="AB102" i="2"/>
  <c r="P158" i="3" s="1"/>
  <c r="O158" i="3"/>
  <c r="AB46" i="2"/>
  <c r="P67" i="3" s="1"/>
  <c r="AB144" i="2"/>
  <c r="P192" i="3" s="1"/>
  <c r="O192" i="3"/>
  <c r="AB111" i="2"/>
  <c r="P15" i="3" s="1"/>
  <c r="O15" i="3"/>
  <c r="AB4" i="2"/>
  <c r="P196" i="3" s="1"/>
  <c r="AB164" i="2"/>
  <c r="P63" i="3" s="1"/>
  <c r="O63" i="3"/>
  <c r="AB52" i="2"/>
  <c r="P14" i="3" s="1"/>
  <c r="O14" i="3"/>
  <c r="AB96" i="2"/>
  <c r="P181" i="3" s="1"/>
  <c r="O181" i="3"/>
  <c r="AB18" i="2"/>
  <c r="P103" i="3" s="1"/>
  <c r="O103" i="3"/>
  <c r="AB43" i="2"/>
  <c r="P13" i="3" s="1"/>
  <c r="O13" i="3"/>
  <c r="AB20" i="2"/>
  <c r="P35" i="3" s="1"/>
  <c r="O35" i="3"/>
  <c r="AB153" i="2"/>
  <c r="P56" i="3" s="1"/>
  <c r="O56" i="3"/>
  <c r="AB29" i="2"/>
  <c r="P167" i="3" s="1"/>
  <c r="AB31" i="2"/>
  <c r="P52" i="3" s="1"/>
  <c r="AB92" i="2"/>
  <c r="P148" i="3" s="1"/>
  <c r="AB165" i="2"/>
  <c r="P155" i="3" s="1"/>
  <c r="O155" i="3"/>
  <c r="AB179" i="2"/>
  <c r="P168" i="3" s="1"/>
  <c r="O168" i="3"/>
  <c r="AB12" i="2"/>
  <c r="P194" i="3" s="1"/>
  <c r="O194" i="3"/>
  <c r="AB151" i="2"/>
  <c r="P51" i="3" s="1"/>
  <c r="O51" i="3"/>
  <c r="AB83" i="2"/>
  <c r="P130" i="3" s="1"/>
  <c r="O130" i="3"/>
  <c r="AB105" i="2"/>
  <c r="P81" i="3" s="1"/>
  <c r="O81" i="3"/>
  <c r="AB88" i="2"/>
  <c r="P58" i="3" s="1"/>
  <c r="O58" i="3"/>
  <c r="AB10" i="2"/>
  <c r="P142" i="3" s="1"/>
  <c r="O142" i="3"/>
  <c r="AB57" i="2"/>
  <c r="P110" i="3" s="1"/>
  <c r="O110" i="3"/>
  <c r="AB45" i="2"/>
  <c r="P31" i="3" s="1"/>
  <c r="O31" i="3"/>
  <c r="AB33" i="2"/>
  <c r="P124" i="3" s="1"/>
  <c r="O124" i="3"/>
  <c r="AB5" i="2"/>
  <c r="P160" i="3" s="1"/>
  <c r="O160" i="3"/>
  <c r="AB174" i="2"/>
  <c r="P101" i="3" s="1"/>
  <c r="O101" i="3"/>
  <c r="AB40" i="2"/>
  <c r="P170" i="3" s="1"/>
  <c r="AB173" i="2"/>
  <c r="P6" i="3" s="1"/>
  <c r="AB37" i="2"/>
  <c r="P33" i="3" s="1"/>
  <c r="O33" i="3"/>
  <c r="AB55" i="2"/>
  <c r="P92" i="3" s="1"/>
  <c r="AB94" i="2"/>
  <c r="P80" i="3" s="1"/>
  <c r="O80" i="3"/>
  <c r="AB100" i="2"/>
  <c r="P82" i="3" s="1"/>
  <c r="O82" i="3"/>
  <c r="AB157" i="2"/>
  <c r="P10" i="3" s="1"/>
  <c r="O10" i="3"/>
  <c r="AB125" i="2"/>
  <c r="P128" i="3" s="1"/>
  <c r="O128" i="3"/>
  <c r="AB38" i="2"/>
  <c r="P95" i="3" s="1"/>
  <c r="AB145" i="2"/>
  <c r="P66" i="3" s="1"/>
  <c r="O66" i="3"/>
  <c r="AB139" i="2"/>
  <c r="P96" i="3" s="1"/>
  <c r="O96" i="3"/>
  <c r="AB160" i="2"/>
  <c r="P164" i="3" s="1"/>
  <c r="AB59" i="2"/>
  <c r="P140" i="3" s="1"/>
  <c r="O140" i="3"/>
  <c r="AB122" i="2"/>
  <c r="P24" i="3" s="1"/>
  <c r="O24" i="3"/>
  <c r="AB82" i="2"/>
  <c r="P107" i="3" s="1"/>
  <c r="AB148" i="2"/>
  <c r="P61" i="3" s="1"/>
  <c r="O61" i="3"/>
  <c r="AB123" i="2"/>
  <c r="P28" i="3" s="1"/>
  <c r="O28" i="3"/>
  <c r="AB185" i="2"/>
  <c r="P172" i="3" s="1"/>
  <c r="AB41" i="2"/>
  <c r="P125" i="3" s="1"/>
  <c r="O125" i="3"/>
  <c r="AB130" i="2"/>
  <c r="P102" i="3" s="1"/>
  <c r="O102" i="3"/>
  <c r="AB54" i="2"/>
  <c r="P74" i="3" s="1"/>
  <c r="AB74" i="2"/>
  <c r="P12" i="3" s="1"/>
  <c r="AB97" i="2"/>
  <c r="P189" i="3" s="1"/>
  <c r="O189" i="3"/>
  <c r="AB56" i="2"/>
  <c r="P105" i="3" s="1"/>
  <c r="O105" i="3"/>
  <c r="AB129" i="2"/>
  <c r="P49" i="3" s="1"/>
  <c r="O49" i="3"/>
  <c r="AB108" i="2"/>
  <c r="P45" i="3" s="1"/>
  <c r="O45" i="3"/>
  <c r="AB140" i="2"/>
  <c r="P120" i="3" s="1"/>
  <c r="O120" i="3"/>
  <c r="AB44" i="2"/>
  <c r="P29" i="3" s="1"/>
  <c r="O29" i="3"/>
  <c r="AB131" i="2"/>
  <c r="P171" i="3" s="1"/>
  <c r="O171" i="3"/>
  <c r="AB154" i="2"/>
  <c r="P93" i="3" s="1"/>
  <c r="O93" i="3"/>
  <c r="AB134" i="2"/>
  <c r="P19" i="3" s="1"/>
  <c r="O19" i="3"/>
  <c r="AB156" i="2"/>
  <c r="P143" i="3" s="1"/>
  <c r="O143" i="3"/>
  <c r="AB162" i="2"/>
  <c r="P16" i="3" s="1"/>
  <c r="O16" i="3"/>
  <c r="AB63" i="2"/>
  <c r="P75" i="3" s="1"/>
  <c r="O75" i="3"/>
  <c r="AB76" i="2"/>
  <c r="P122" i="3" s="1"/>
  <c r="O122" i="3"/>
  <c r="AB181" i="2"/>
  <c r="P8" i="3" s="1"/>
  <c r="O8" i="3"/>
  <c r="AB95" i="2"/>
  <c r="P133" i="3" s="1"/>
  <c r="O133" i="3"/>
  <c r="AB73" i="2"/>
  <c r="P129" i="3" s="1"/>
  <c r="O129" i="3"/>
  <c r="AB127" i="2"/>
  <c r="P174" i="3" s="1"/>
  <c r="O174" i="3"/>
  <c r="AB183" i="2"/>
  <c r="P152" i="3" s="1"/>
  <c r="O152" i="3"/>
  <c r="AB187" i="2"/>
  <c r="P138" i="3" s="1"/>
  <c r="O138" i="3"/>
  <c r="AB132" i="2"/>
  <c r="P188" i="3" s="1"/>
  <c r="O188" i="3"/>
  <c r="AB117" i="2"/>
  <c r="P173" i="3" s="1"/>
  <c r="O173" i="3"/>
  <c r="AB161" i="2"/>
  <c r="P190" i="3" s="1"/>
  <c r="O190" i="3"/>
  <c r="AB67" i="2"/>
  <c r="P126" i="3" s="1"/>
  <c r="O126" i="3"/>
  <c r="AB19" i="2"/>
  <c r="P30" i="3" s="1"/>
  <c r="O30" i="3"/>
  <c r="AB16" i="2"/>
  <c r="P187" i="3" s="1"/>
  <c r="O187" i="3"/>
  <c r="AB103" i="2"/>
  <c r="P178" i="3" s="1"/>
  <c r="O178" i="3"/>
  <c r="AB170" i="2"/>
  <c r="P100" i="3" s="1"/>
  <c r="O100" i="3"/>
  <c r="AB50" i="2"/>
  <c r="P151" i="3" s="1"/>
  <c r="O151" i="3"/>
  <c r="AB26" i="2"/>
  <c r="P165" i="3" s="1"/>
  <c r="O165" i="3"/>
  <c r="AC187" i="2"/>
  <c r="B138" i="3" s="1"/>
  <c r="AC5" i="2"/>
  <c r="B160" i="3" s="1"/>
  <c r="AC20" i="2"/>
  <c r="B35" i="3" s="1"/>
  <c r="AC130" i="2"/>
  <c r="B102" i="3" s="1"/>
  <c r="AC24" i="2"/>
  <c r="B62" i="3" s="1"/>
  <c r="AC70" i="2"/>
  <c r="B59" i="3" s="1"/>
  <c r="AC113" i="2"/>
  <c r="B109" i="3" s="1"/>
  <c r="AC116" i="2"/>
  <c r="B97" i="3" s="1"/>
  <c r="AC142" i="2"/>
  <c r="B153" i="3" s="1"/>
  <c r="AC144" i="2"/>
  <c r="B192" i="3" s="1"/>
  <c r="AC118" i="2"/>
  <c r="B184" i="3" s="1"/>
  <c r="AC36" i="2"/>
  <c r="B44" i="3" s="1"/>
  <c r="AC43" i="2"/>
  <c r="B13" i="3" s="1"/>
  <c r="AC185" i="2"/>
  <c r="B172" i="3" s="1"/>
  <c r="AC160" i="2"/>
  <c r="B164" i="3" s="1"/>
  <c r="AC139" i="2"/>
  <c r="B96" i="3" s="1"/>
  <c r="AC81" i="2"/>
  <c r="B89" i="3" s="1"/>
  <c r="AC125" i="2"/>
  <c r="B128" i="3" s="1"/>
  <c r="AC16" i="2"/>
  <c r="B187" i="3" s="1"/>
  <c r="AC117" i="2"/>
  <c r="B173" i="3" s="1"/>
  <c r="AC72" i="2"/>
  <c r="B176" i="3" s="1"/>
  <c r="AC14" i="2"/>
  <c r="B161" i="3" s="1"/>
  <c r="AC35" i="2"/>
  <c r="B27" i="3" s="1"/>
  <c r="AC170" i="2"/>
  <c r="B100" i="3" s="1"/>
  <c r="AC41" i="2"/>
  <c r="B125" i="3" s="1"/>
  <c r="AC119" i="2"/>
  <c r="B65" i="3" s="1"/>
  <c r="AC120" i="2"/>
  <c r="B3" i="3" s="1"/>
  <c r="AC53" i="2"/>
  <c r="B47" i="3" s="1"/>
  <c r="AC66" i="2"/>
  <c r="B69" i="3" s="1"/>
  <c r="AC128" i="2"/>
  <c r="B37" i="3" s="1"/>
  <c r="AC79" i="2"/>
  <c r="B111" i="3" s="1"/>
  <c r="AC25" i="2"/>
  <c r="B98" i="3" s="1"/>
  <c r="AC111" i="2"/>
  <c r="B15" i="3" s="1"/>
  <c r="AC46" i="2"/>
  <c r="B67" i="3" s="1"/>
  <c r="AC108" i="2"/>
  <c r="B45" i="3" s="1"/>
  <c r="AC152" i="2"/>
  <c r="B55" i="3" s="1"/>
  <c r="AC114" i="2"/>
  <c r="B119" i="3" s="1"/>
  <c r="AC109" i="2"/>
  <c r="B149" i="3" s="1"/>
  <c r="AC188" i="2"/>
  <c r="B5" i="3" s="1"/>
  <c r="AC126" i="2"/>
  <c r="B163" i="3" s="1"/>
  <c r="AC134" i="2"/>
  <c r="B19" i="3" s="1"/>
  <c r="AC68" i="2"/>
  <c r="B127" i="3" s="1"/>
  <c r="AC183" i="2"/>
  <c r="B152" i="3" s="1"/>
  <c r="AC77" i="2"/>
  <c r="B145" i="3" s="1"/>
  <c r="AC40" i="2"/>
  <c r="B170" i="3" s="1"/>
  <c r="AC45" i="2"/>
  <c r="B31" i="3" s="1"/>
  <c r="AC38" i="2"/>
  <c r="B95" i="3" s="1"/>
  <c r="AC122" i="2"/>
  <c r="B24" i="3" s="1"/>
  <c r="AC168" i="2"/>
  <c r="B21" i="3" s="1"/>
  <c r="AC145" i="2"/>
  <c r="B66" i="3" s="1"/>
  <c r="AC18" i="2"/>
  <c r="B103" i="3" s="1"/>
  <c r="AC165" i="2"/>
  <c r="B155" i="3" s="1"/>
  <c r="AC82" i="2"/>
  <c r="B107" i="3" s="1"/>
  <c r="AC47" i="2"/>
  <c r="B76" i="3" s="1"/>
  <c r="AC99" i="2"/>
  <c r="B46" i="3" s="1"/>
  <c r="AC172" i="2"/>
  <c r="B137" i="3" s="1"/>
  <c r="AC89" i="2"/>
  <c r="B78" i="3" s="1"/>
  <c r="AC60" i="2"/>
  <c r="B25" i="3" s="1"/>
  <c r="AC133" i="2"/>
  <c r="B4" i="3" s="1"/>
  <c r="AC62" i="2"/>
  <c r="B72" i="3" s="1"/>
  <c r="AC107" i="2"/>
  <c r="B118" i="3" s="1"/>
  <c r="AC184" i="2"/>
  <c r="B9" i="3" s="1"/>
  <c r="AC192" i="2"/>
  <c r="B169" i="3" s="1"/>
  <c r="AC54" i="2"/>
  <c r="B74" i="3" s="1"/>
  <c r="AC23" i="2"/>
  <c r="B26" i="3" s="1"/>
  <c r="AC157" i="2"/>
  <c r="B10" i="3" s="1"/>
  <c r="AC175" i="2"/>
  <c r="B147" i="3" s="1"/>
  <c r="AC179" i="2"/>
  <c r="B168" i="3" s="1"/>
  <c r="AC127" i="2"/>
  <c r="B174" i="3" s="1"/>
  <c r="AC173" i="2"/>
  <c r="B6" i="3" s="1"/>
  <c r="AC4" i="2"/>
  <c r="B196" i="3" s="1"/>
  <c r="AC149" i="2"/>
  <c r="B144" i="3" s="1"/>
  <c r="AC141" i="2"/>
  <c r="B134" i="3" s="1"/>
  <c r="AC48" i="2"/>
  <c r="B108" i="3" s="1"/>
  <c r="AC159" i="2"/>
  <c r="B112" i="3" s="1"/>
  <c r="AC10" i="2"/>
  <c r="B142" i="3" s="1"/>
  <c r="AC84" i="2"/>
  <c r="B150" i="3" s="1"/>
  <c r="AC42" i="2"/>
  <c r="B11" i="3" s="1"/>
  <c r="AC196" i="2"/>
  <c r="B85" i="3" s="1"/>
  <c r="AC193" i="2"/>
  <c r="B79" i="3" s="1"/>
  <c r="AC37" i="2"/>
  <c r="B33" i="3" s="1"/>
  <c r="AC98" i="2"/>
  <c r="B43" i="3" s="1"/>
  <c r="AC140" i="2"/>
  <c r="B120" i="3" s="1"/>
  <c r="AC56" i="2"/>
  <c r="B105" i="3" s="1"/>
  <c r="AC51" i="2"/>
  <c r="B180" i="3" s="1"/>
  <c r="AC95" i="2"/>
  <c r="B133" i="3" s="1"/>
  <c r="AC112" i="2"/>
  <c r="B77" i="3" s="1"/>
  <c r="AC15" i="2"/>
  <c r="B166" i="3" s="1"/>
  <c r="AC115" i="2"/>
  <c r="B90" i="3" s="1"/>
  <c r="AC169" i="2"/>
  <c r="B39" i="3" s="1"/>
  <c r="AC61" i="2"/>
  <c r="B86" i="3" s="1"/>
  <c r="AC44" i="2"/>
  <c r="B29" i="3" s="1"/>
  <c r="AC135" i="2"/>
  <c r="B20" i="3" s="1"/>
  <c r="AC181" i="2"/>
  <c r="B8" i="3" s="1"/>
  <c r="AC180" i="2"/>
  <c r="B191" i="3" s="1"/>
  <c r="AC17" i="2"/>
  <c r="B60" i="3" s="1"/>
  <c r="AC65" i="2"/>
  <c r="B186" i="3" s="1"/>
  <c r="AC100" i="2"/>
  <c r="B82" i="3" s="1"/>
  <c r="AC190" i="2"/>
  <c r="B157" i="3" s="1"/>
  <c r="AC64" i="2"/>
  <c r="B94" i="3" s="1"/>
  <c r="AC162" i="2"/>
  <c r="B16" i="3" s="1"/>
  <c r="AC153" i="2"/>
  <c r="B56" i="3" s="1"/>
  <c r="AC3" i="2"/>
  <c r="B136" i="3" s="1"/>
  <c r="AC8" i="2"/>
  <c r="B156" i="3" s="1"/>
  <c r="AC83" i="2"/>
  <c r="B130" i="3" s="1"/>
  <c r="AC191" i="2"/>
  <c r="B162" i="3" s="1"/>
  <c r="AC124" i="2"/>
  <c r="B91" i="3" s="1"/>
  <c r="AC151" i="2"/>
  <c r="B51" i="3" s="1"/>
  <c r="AC12" i="2"/>
  <c r="B194" i="3" s="1"/>
  <c r="AC174" i="2"/>
  <c r="B101" i="3" s="1"/>
  <c r="AC186" i="2"/>
  <c r="B185" i="3" s="1"/>
  <c r="AC121" i="2"/>
  <c r="B53" i="3" s="1"/>
  <c r="AC132" i="2"/>
  <c r="B188" i="3" s="1"/>
  <c r="AC22" i="2"/>
  <c r="B104" i="3" s="1"/>
  <c r="AC49" i="2"/>
  <c r="B123" i="3" s="1"/>
  <c r="AC143" i="2"/>
  <c r="B175" i="3" s="1"/>
  <c r="AC67" i="2"/>
  <c r="B126" i="3" s="1"/>
  <c r="AC33" i="2"/>
  <c r="B124" i="3" s="1"/>
  <c r="AC63" i="2"/>
  <c r="B75" i="3" s="1"/>
  <c r="AC58" i="2"/>
  <c r="B113" i="3" s="1"/>
  <c r="AC105" i="2"/>
  <c r="B81" i="3" s="1"/>
  <c r="AC39" i="2"/>
  <c r="B132" i="3" s="1"/>
  <c r="AC19" i="2"/>
  <c r="B30" i="3" s="1"/>
  <c r="AC164" i="2"/>
  <c r="B63" i="3" s="1"/>
  <c r="AC136" i="2"/>
  <c r="B70" i="3" s="1"/>
  <c r="AC177" i="2"/>
  <c r="B146" i="3" s="1"/>
  <c r="AC32" i="2"/>
  <c r="B116" i="3" s="1"/>
  <c r="AC94" i="2"/>
  <c r="B80" i="3" s="1"/>
  <c r="AC76" i="2"/>
  <c r="B122" i="3" s="1"/>
  <c r="AC104" i="2"/>
  <c r="B22" i="3" s="1"/>
  <c r="AC59" i="2"/>
  <c r="B140" i="3" s="1"/>
  <c r="AC189" i="2"/>
  <c r="B71" i="3" s="1"/>
  <c r="AC31" i="2"/>
  <c r="B52" i="3" s="1"/>
  <c r="O2" i="3"/>
  <c r="AC101" i="2"/>
  <c r="B131" i="3" s="1"/>
  <c r="AC92" i="2"/>
  <c r="B148" i="3" s="1"/>
  <c r="AC90" i="2"/>
  <c r="B135" i="3" s="1"/>
  <c r="AC148" i="2"/>
  <c r="B61" i="3" s="1"/>
  <c r="AC106" i="2"/>
  <c r="B106" i="3" s="1"/>
  <c r="AC88" i="2"/>
  <c r="B58" i="3" s="1"/>
  <c r="AC9" i="2"/>
  <c r="B84" i="3" s="1"/>
  <c r="AC29" i="2"/>
  <c r="B167" i="3" s="1"/>
  <c r="AC73" i="2"/>
  <c r="B129" i="3" s="1"/>
  <c r="AC55" i="2"/>
  <c r="B92" i="3" s="1"/>
  <c r="AC50" i="2"/>
  <c r="B151" i="3" s="1"/>
  <c r="AC146" i="2"/>
  <c r="B183" i="3" s="1"/>
  <c r="AC129" i="2"/>
  <c r="B49" i="3" s="1"/>
  <c r="AC78" i="2"/>
  <c r="B87" i="3" s="1"/>
  <c r="AC6" i="2"/>
  <c r="B83" i="3" s="1"/>
  <c r="AC138" i="2"/>
  <c r="B54" i="3" s="1"/>
  <c r="AC163" i="2"/>
  <c r="B50" i="3" s="1"/>
  <c r="AC176" i="2"/>
  <c r="B115" i="3" s="1"/>
  <c r="AC194" i="2"/>
  <c r="B34" i="3" s="1"/>
  <c r="AC30" i="2"/>
  <c r="B40" i="3" s="1"/>
  <c r="AC154" i="2"/>
  <c r="B93" i="3" s="1"/>
  <c r="AC13" i="2"/>
  <c r="B68" i="3" s="1"/>
  <c r="AC27" i="2"/>
  <c r="B18" i="3" s="1"/>
  <c r="AC123" i="2"/>
  <c r="B28" i="3" s="1"/>
  <c r="AC155" i="2"/>
  <c r="B99" i="3" s="1"/>
  <c r="AC156" i="2"/>
  <c r="B143" i="3" s="1"/>
  <c r="AC80" i="2"/>
  <c r="B41" i="3" s="1"/>
  <c r="AC103" i="2"/>
  <c r="B178" i="3" s="1"/>
  <c r="AC150" i="2"/>
  <c r="B182" i="3" s="1"/>
  <c r="AC137" i="2"/>
  <c r="B195" i="3" s="1"/>
  <c r="AC87" i="2"/>
  <c r="B57" i="3" s="1"/>
  <c r="AC7" i="2"/>
  <c r="B117" i="3" s="1"/>
  <c r="AC97" i="2"/>
  <c r="B189" i="3" s="1"/>
  <c r="AC28" i="2"/>
  <c r="B42" i="3" s="1"/>
  <c r="AC71" i="2"/>
  <c r="B88" i="3" s="1"/>
  <c r="AC161" i="2"/>
  <c r="B190" i="3" s="1"/>
  <c r="AC102" i="2"/>
  <c r="B158" i="3" s="1"/>
  <c r="AC91" i="2"/>
  <c r="B141" i="3" s="1"/>
  <c r="AC131" i="2"/>
  <c r="B171" i="3" s="1"/>
  <c r="AC57" i="2"/>
  <c r="B110" i="3" s="1"/>
  <c r="AC86" i="2"/>
  <c r="B193" i="3" s="1"/>
  <c r="AC75" i="2"/>
  <c r="B73" i="3" s="1"/>
  <c r="AC182" i="2"/>
  <c r="B121" i="3" s="1"/>
  <c r="AC11" i="2"/>
  <c r="B7" i="3" s="1"/>
  <c r="AC85" i="2"/>
  <c r="B177" i="3" s="1"/>
  <c r="AC171" i="2"/>
  <c r="B179" i="3" s="1"/>
  <c r="AC52" i="2"/>
  <c r="B14" i="3" s="1"/>
  <c r="AC158" i="2"/>
  <c r="B23" i="3" s="1"/>
  <c r="AC93" i="2"/>
  <c r="B17" i="3" s="1"/>
  <c r="AC178" i="2"/>
  <c r="B114" i="3" s="1"/>
  <c r="AC69" i="2"/>
  <c r="B139" i="3" s="1"/>
  <c r="AC110" i="2"/>
  <c r="B2" i="3" s="1"/>
  <c r="AC26" i="2"/>
  <c r="B165" i="3" s="1"/>
  <c r="AC147" i="2"/>
  <c r="B36" i="3" s="1"/>
  <c r="AC96" i="2"/>
  <c r="B181" i="3" s="1"/>
  <c r="AC167" i="2"/>
  <c r="B64" i="3" s="1"/>
  <c r="AC74" i="2"/>
  <c r="B12" i="3" s="1"/>
  <c r="AC21" i="2"/>
  <c r="B159" i="3" s="1"/>
  <c r="AC195" i="2"/>
  <c r="B38" i="3" s="1"/>
  <c r="AC166" i="2"/>
  <c r="B48" i="3" s="1"/>
  <c r="AC34" i="2"/>
  <c r="B15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C1751E-C697-42CF-9B13-57339DE3079B}" keepAlive="1" name="쿼리 - 기계소재" description="통합 문서의 '기계소재' 쿼리에 대한 연결입니다." type="5" refreshedVersion="0" background="1">
    <dbPr connection="Provider=Microsoft.Mashup.OleDb.1;Data Source=$Workbook$;Location=기계소재;Extended Properties=&quot;&quot;" command="SELECT * FROM [기계소재]"/>
  </connection>
</connections>
</file>

<file path=xl/sharedStrings.xml><?xml version="1.0" encoding="utf-8"?>
<sst xmlns="http://schemas.openxmlformats.org/spreadsheetml/2006/main" count="42570" uniqueCount="8783">
  <si>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</si>
  <si>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</si>
  <si>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</si>
  <si>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</si>
  <si>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</si>
  <si>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</si>
  <si>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</si>
  <si>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</si>
  <si>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</si>
  <si>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</si>
  <si>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</si>
  <si>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</si>
  <si>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</si>
  <si>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</si>
  <si>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</si>
  <si>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</si>
  <si>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대표자명</t>
  </si>
  <si>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</si>
  <si>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</si>
  <si>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</si>
  <si>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</si>
  <si>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</si>
  <si>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</si>
  <si>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</si>
  <si>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</si>
  <si>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</si>
  <si>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</si>
  <si>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</si>
  <si>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</si>
  <si>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</si>
  <si>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</si>
  <si>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</si>
  <si>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</si>
  <si>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</si>
  <si>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</si>
  <si>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</si>
  <si>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</si>
  <si>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</si>
  <si>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</si>
  <si>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</si>
  <si>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</si>
  <si>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</si>
  <si>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</si>
  <si>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</si>
  <si>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</si>
  <si>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</si>
  <si>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</si>
  <si>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</si>
  <si>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</si>
  <si>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</si>
  <si>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</si>
  <si>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</si>
  <si>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</si>
  <si>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</si>
  <si>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</si>
  <si>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</si>
  <si>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</si>
  <si>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</si>
  <si>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</si>
  <si>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</si>
  <si>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</si>
  <si>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</si>
  <si>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</si>
  <si>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</si>
  <si>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</si>
  <si>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</si>
  <si>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</si>
  <si>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</si>
  <si>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</si>
  <si>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</si>
  <si>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</si>
  <si>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</si>
  <si>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</si>
  <si>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</si>
  <si>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</si>
  <si>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</si>
  <si>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</si>
  <si>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</si>
  <si>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</si>
  <si>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</si>
  <si>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</si>
  <si>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</si>
  <si>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</si>
  <si>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</si>
  <si>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</si>
  <si>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</si>
  <si>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</si>
  <si>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</si>
  <si>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</si>
  <si>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</si>
  <si>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</si>
  <si>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</si>
  <si>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</si>
  <si>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</si>
  <si>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</si>
  <si>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</si>
  <si>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</si>
  <si>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</si>
  <si>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</si>
  <si>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</si>
  <si>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</si>
  <si>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</si>
  <si>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</si>
  <si>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</si>
  <si>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</si>
  <si>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</si>
  <si>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</si>
  <si>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</si>
  <si>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</si>
  <si>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</si>
  <si>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</si>
  <si>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</si>
  <si>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</si>
  <si>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</si>
  <si>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</si>
  <si>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</si>
  <si>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</si>
  <si>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</si>
  <si>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</si>
  <si>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</si>
  <si>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</si>
  <si>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</si>
  <si>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</si>
  <si>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</si>
  <si>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</si>
  <si>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</si>
  <si>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</si>
  <si>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</si>
  <si>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</si>
  <si>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</si>
  <si>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</si>
  <si>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</si>
  <si>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</si>
  <si>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</si>
  <si>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</si>
  <si>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</si>
  <si>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</si>
  <si>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</si>
  <si>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</si>
  <si>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</si>
  <si>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</si>
  <si>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</si>
  <si>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</si>
  <si>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</si>
  <si>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</si>
  <si>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</si>
  <si>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</si>
  <si>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</si>
  <si>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</si>
  <si>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</si>
  <si>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</si>
  <si>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</si>
  <si>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</si>
  <si>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</si>
  <si>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</si>
  <si>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</si>
  <si>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</si>
  <si>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</si>
  <si>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</si>
  <si>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</si>
  <si>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</si>
  <si>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</si>
  <si>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</si>
  <si>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</si>
  <si>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</si>
  <si>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</si>
  <si>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</si>
  <si>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</si>
  <si>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</si>
  <si>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</si>
  <si>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</si>
  <si>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</si>
  <si>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</si>
  <si>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</si>
  <si>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</si>
  <si>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</si>
  <si>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</si>
  <si>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</si>
  <si>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</si>
  <si>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</si>
  <si>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</si>
  <si>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</si>
  <si>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</si>
  <si>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</si>
  <si>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</si>
  <si>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</si>
  <si>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</si>
  <si>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</si>
  <si>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</si>
  <si>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</si>
  <si>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</si>
  <si>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</si>
  <si>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</si>
  <si>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</si>
  <si>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</si>
  <si>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</si>
  <si>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</si>
  <si>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</si>
  <si>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</si>
  <si>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</si>
  <si>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</si>
  <si>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</si>
  <si>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</si>
  <si>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</si>
  <si>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</si>
  <si>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</si>
  <si>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</si>
  <si>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</si>
  <si>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</si>
  <si>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</si>
  <si>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</si>
  <si>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</si>
  <si>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</si>
  <si>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</si>
  <si>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</si>
  <si>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</si>
  <si>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</si>
  <si>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</si>
  <si>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</si>
  <si>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</si>
  <si>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</si>
  <si>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</si>
  <si>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</si>
  <si>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</si>
  <si>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</si>
  <si>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</si>
  <si>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</si>
  <si>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</si>
  <si>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</si>
  <si>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</si>
  <si>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</si>
  <si>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</si>
  <si>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</si>
  <si>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</si>
  <si>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</si>
  <si>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</si>
  <si>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</si>
  <si>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</si>
  <si>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</si>
  <si>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</si>
  <si>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</si>
  <si>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</si>
  <si>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</si>
  <si>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</si>
  <si>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</si>
  <si>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</si>
  <si>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</si>
  <si>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</si>
  <si>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</si>
  <si>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</si>
  <si>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</si>
  <si>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</si>
  <si>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</si>
  <si>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</si>
  <si>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</si>
  <si>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</si>
  <si>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</si>
  <si>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</si>
  <si>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</si>
  <si>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</si>
  <si>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</si>
  <si>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</si>
  <si>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</si>
  <si>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</si>
  <si>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</si>
  <si>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</si>
  <si>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</si>
  <si>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</si>
  <si>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</si>
  <si>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</si>
  <si>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</si>
  <si>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</si>
  <si>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</si>
  <si>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</si>
  <si>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</si>
  <si>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</si>
  <si>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</si>
  <si>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</si>
  <si>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</si>
  <si>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</si>
  <si>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</si>
  <si>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</si>
  <si>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</si>
  <si>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</si>
  <si>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</si>
  <si>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</si>
  <si>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</si>
  <si>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</si>
  <si>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</si>
  <si>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</si>
  <si>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</si>
  <si>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</si>
  <si>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</si>
  <si>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</si>
  <si>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</si>
  <si>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</si>
  <si>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</si>
  <si>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</si>
  <si>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</si>
  <si>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</si>
  <si>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</si>
  <si>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</si>
  <si>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</si>
  <si>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</si>
  <si>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</si>
  <si>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</si>
  <si>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</si>
  <si>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</si>
  <si>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</si>
  <si>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</si>
  <si>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</si>
  <si>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</si>
  <si>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</si>
  <si>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</si>
  <si>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</si>
  <si>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</si>
  <si>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</si>
  <si>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</si>
  <si>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</si>
  <si>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</si>
  <si>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</si>
  <si>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</si>
  <si>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</si>
  <si>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</si>
  <si>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</si>
  <si>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</si>
  <si>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</si>
  <si>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</si>
  <si>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</si>
  <si>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</si>
  <si>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</si>
  <si>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</si>
  <si>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</si>
  <si>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</si>
  <si>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</si>
  <si>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</si>
  <si>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</si>
  <si>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</si>
  <si>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</si>
  <si>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</si>
  <si>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</si>
  <si>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</si>
  <si>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</si>
  <si>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</si>
  <si>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</si>
  <si>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</si>
  <si>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</si>
  <si>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</si>
  <si>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</si>
  <si>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</si>
  <si>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</si>
  <si>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</si>
  <si>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</si>
  <si>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</si>
  <si>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</si>
  <si>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</si>
  <si>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</si>
  <si>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</si>
  <si>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</si>
  <si>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</si>
  <si>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</si>
  <si>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</si>
  <si>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</si>
  <si>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</si>
  <si>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</si>
  <si>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</si>
  <si>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</si>
  <si>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</si>
  <si>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</si>
  <si>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</si>
  <si>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</si>
  <si>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</si>
  <si>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</si>
  <si>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</si>
  <si>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</si>
  <si>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</si>
  <si>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</si>
  <si>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</si>
  <si>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</si>
  <si>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</si>
  <si>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</si>
  <si>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</si>
  <si>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</si>
  <si>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</si>
  <si>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</si>
  <si>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</si>
  <si>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</si>
  <si>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</si>
  <si>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</si>
  <si>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</si>
  <si>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</si>
  <si>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</si>
  <si>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</si>
  <si>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</si>
  <si>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</si>
  <si>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</si>
  <si>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</si>
  <si>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</si>
  <si>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</si>
  <si>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</si>
  <si>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</si>
  <si>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</si>
  <si>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</si>
  <si>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</si>
  <si>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</si>
  <si>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</si>
  <si>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</si>
  <si>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</si>
  <si>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</si>
  <si>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</si>
  <si>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</si>
  <si>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</si>
  <si>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</si>
  <si>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</si>
  <si>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</si>
  <si>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</si>
  <si>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</si>
  <si>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</si>
  <si>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</si>
  <si>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</si>
  <si>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</si>
  <si>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</si>
  <si>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</si>
  <si>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</si>
  <si>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</si>
  <si>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</si>
  <si>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</si>
  <si>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</si>
  <si>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</si>
  <si>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</si>
  <si>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</si>
  <si>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</si>
  <si>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</si>
  <si>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</si>
  <si>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</si>
  <si>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</si>
  <si>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</si>
  <si>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</si>
  <si>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</si>
  <si>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</si>
  <si>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</si>
  <si>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</si>
  <si>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</si>
  <si>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</si>
  <si>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</si>
  <si>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</si>
  <si>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</si>
  <si>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</si>
  <si>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</si>
  <si>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</si>
  <si>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</si>
  <si>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</si>
  <si>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</si>
  <si>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</si>
  <si>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</si>
  <si>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</si>
  <si>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</si>
  <si>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</si>
  <si>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</si>
  <si>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</si>
  <si>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</si>
  <si>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</si>
  <si>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</si>
  <si>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</si>
  <si>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</si>
  <si>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</si>
  <si>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</si>
  <si>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</si>
  <si>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</si>
  <si>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</si>
  <si>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</si>
  <si>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</si>
  <si>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</si>
  <si>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</si>
  <si>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</si>
  <si>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</si>
  <si>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</si>
  <si>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</si>
  <si>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</si>
  <si>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</si>
  <si>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</si>
  <si>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</si>
  <si>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</si>
  <si>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</si>
  <si>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</si>
  <si>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</si>
  <si>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</si>
  <si>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</si>
  <si>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</si>
  <si>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</si>
  <si>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</si>
  <si>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</si>
  <si>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</si>
  <si>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</si>
  <si>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</si>
  <si>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</si>
  <si>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</si>
  <si>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</si>
  <si>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</si>
  <si>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</si>
  <si>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</si>
  <si>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</si>
  <si>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</si>
  <si>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</si>
  <si>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</si>
  <si>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</si>
  <si>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</si>
  <si>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</si>
  <si>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</si>
  <si>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</si>
  <si>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</si>
  <si>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</si>
  <si>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</si>
  <si>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</si>
  <si>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</si>
  <si>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</si>
  <si>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</si>
  <si>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</si>
  <si>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</si>
  <si>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</si>
  <si>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</si>
  <si>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</si>
  <si>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</si>
  <si>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</si>
  <si>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</si>
  <si>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</si>
  <si>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</si>
  <si>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</si>
  <si>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</si>
  <si>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</si>
  <si>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</si>
  <si>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</si>
  <si>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</si>
  <si>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</si>
  <si>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</si>
  <si>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</si>
  <si>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</si>
  <si>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</si>
  <si>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</si>
  <si>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</si>
  <si>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</si>
  <si>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</si>
  <si>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</si>
  <si>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</si>
  <si>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</si>
  <si>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</si>
  <si>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</si>
  <si>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</si>
  <si>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</si>
  <si>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</si>
  <si>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</si>
  <si>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</si>
  <si>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</si>
  <si>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</si>
  <si>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</si>
  <si>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</si>
  <si>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</si>
  <si>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</si>
  <si>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</si>
  <si>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</si>
  <si>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</si>
  <si>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</si>
  <si>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</si>
  <si>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</si>
  <si>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</si>
  <si>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</si>
  <si>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</si>
  <si>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</si>
  <si>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</si>
  <si>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</si>
  <si>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</si>
  <si>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</si>
  <si>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</si>
  <si>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</si>
  <si>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</si>
  <si>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</si>
  <si>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</si>
  <si>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</si>
  <si>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</si>
  <si>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</si>
  <si>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</si>
  <si>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</si>
  <si>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</si>
  <si>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</si>
  <si>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</si>
  <si>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</si>
  <si>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</si>
  <si>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</si>
  <si>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</si>
  <si>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</si>
  <si>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</si>
  <si>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</si>
  <si>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</si>
  <si>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</si>
  <si>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</si>
  <si>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</si>
  <si>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</si>
  <si>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</si>
  <si>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</si>
  <si>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</si>
  <si>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</si>
  <si>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</si>
  <si>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</si>
  <si>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</si>
  <si>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</si>
  <si>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</si>
  <si>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</si>
  <si>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</si>
  <si>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</si>
  <si>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</si>
  <si>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</si>
  <si>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</si>
  <si>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</si>
  <si>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</si>
  <si>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</si>
  <si>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</si>
  <si>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</si>
  <si>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</si>
  <si>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</si>
  <si>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</si>
  <si>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</si>
  <si>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</si>
  <si>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</si>
  <si>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</si>
  <si>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</si>
  <si>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</si>
  <si>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</si>
  <si>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</si>
  <si>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</si>
  <si>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</si>
  <si>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</si>
  <si>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</si>
  <si>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</si>
  <si>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</si>
  <si>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</si>
  <si>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</si>
  <si>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</si>
  <si>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</si>
  <si>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</si>
  <si>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</si>
  <si>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</si>
  <si>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</si>
  <si>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</si>
  <si>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</si>
  <si>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</si>
  <si>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</si>
  <si>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</si>
  <si>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</si>
  <si>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</si>
  <si>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</si>
  <si>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</si>
  <si>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</si>
  <si>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</si>
  <si>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</si>
  <si>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</si>
  <si>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</si>
  <si>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</si>
  <si>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</si>
  <si>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</si>
  <si>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</si>
  <si>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</si>
  <si>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</si>
  <si>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</si>
  <si>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</si>
  <si>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</si>
  <si>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</si>
  <si>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</si>
  <si>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</si>
  <si>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</si>
  <si>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</si>
  <si>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</si>
  <si>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</si>
  <si>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</si>
  <si>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</si>
  <si>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</si>
  <si>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</si>
  <si>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</si>
  <si>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</si>
  <si>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</si>
  <si>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</si>
  <si>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</si>
  <si>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</si>
  <si>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</si>
  <si>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</si>
  <si>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</si>
  <si>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</si>
  <si>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</si>
  <si>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</si>
  <si>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</si>
  <si>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</si>
  <si>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</si>
  <si>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</si>
  <si>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</si>
  <si>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</si>
  <si>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</si>
  <si>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</si>
  <si>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</si>
  <si>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</si>
  <si>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</si>
  <si>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</si>
  <si>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</si>
  <si>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</si>
  <si>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</si>
  <si>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</si>
  <si>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</si>
  <si>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</si>
  <si>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</si>
  <si>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</si>
  <si>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</si>
  <si>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</si>
  <si>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</si>
  <si>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</si>
  <si>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</si>
  <si>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</si>
  <si>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</si>
  <si>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</si>
  <si>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</si>
  <si>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</si>
  <si>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</si>
  <si>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</si>
  <si>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</si>
  <si>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</si>
  <si>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</si>
  <si>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</si>
  <si>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</si>
  <si>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</si>
  <si>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</si>
  <si>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</si>
  <si>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</si>
  <si>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</si>
  <si>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</si>
  <si>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</si>
  <si>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</si>
  <si>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</si>
  <si>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</si>
  <si>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</si>
  <si>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</si>
  <si>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</si>
  <si>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</si>
  <si>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</si>
  <si>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</si>
  <si>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</si>
  <si>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</si>
  <si>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</si>
  <si>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</si>
  <si>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</si>
  <si>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</si>
  <si>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</si>
  <si>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</si>
  <si>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</si>
  <si>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</si>
  <si>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</si>
  <si>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</si>
  <si>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</si>
  <si>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</si>
  <si>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</si>
  <si>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</si>
  <si>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</si>
  <si>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</si>
  <si>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</si>
  <si>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</si>
  <si>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</si>
  <si>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</si>
  <si>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</si>
  <si>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</si>
  <si>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</si>
  <si>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</si>
  <si>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</si>
  <si>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</si>
  <si>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</si>
  <si>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</si>
  <si>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</si>
  <si>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</si>
  <si>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</si>
  <si>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</si>
  <si>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</si>
  <si>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</si>
  <si>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</si>
  <si>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</si>
  <si>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</si>
  <si>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</si>
  <si>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</si>
  <si>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</si>
  <si>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</si>
  <si>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</si>
  <si>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</si>
  <si>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</si>
  <si>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</si>
  <si>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</si>
  <si>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</si>
  <si>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</si>
  <si>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</si>
  <si>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</si>
  <si>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</si>
  <si>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</si>
  <si>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</si>
  <si>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</si>
  <si>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</si>
  <si>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</si>
  <si>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</si>
  <si>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</si>
  <si>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</si>
  <si>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</si>
  <si>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</si>
  <si>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</si>
  <si>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</si>
  <si>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</si>
  <si>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</si>
  <si>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</si>
  <si>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</si>
  <si>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</si>
  <si>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</si>
  <si>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</si>
  <si>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</si>
  <si>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</si>
  <si>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</si>
  <si>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</si>
  <si>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</si>
  <si>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</si>
  <si>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</si>
  <si>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</si>
  <si>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</si>
  <si>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</si>
  <si>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</si>
  <si>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</si>
  <si>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</si>
  <si>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</si>
  <si>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</si>
  <si>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</si>
  <si>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</si>
  <si>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</si>
  <si>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</si>
  <si>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</si>
  <si>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</si>
  <si>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</si>
  <si>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</si>
  <si>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</si>
  <si>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</si>
  <si>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</si>
  <si>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</si>
  <si>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</si>
  <si>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</si>
  <si>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</si>
  <si>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</si>
  <si>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</si>
  <si>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</si>
  <si>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</si>
  <si>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</si>
  <si>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</si>
  <si>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</si>
  <si>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</si>
  <si>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</si>
  <si>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</si>
  <si>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</si>
  <si>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</si>
  <si>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</si>
  <si>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</si>
  <si>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</si>
  <si>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</si>
  <si>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</si>
  <si>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</si>
  <si>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</si>
  <si>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</si>
  <si>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</si>
  <si>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</si>
  <si>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</si>
  <si>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</si>
  <si>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</si>
  <si>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</si>
  <si>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</si>
  <si>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</si>
  <si>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</si>
  <si>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</si>
  <si>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</si>
  <si>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</si>
  <si>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</si>
  <si>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</si>
  <si>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</si>
  <si>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</si>
  <si>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</si>
  <si>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</si>
  <si>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</si>
  <si>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</si>
  <si>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</si>
  <si>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</si>
  <si>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</si>
  <si>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</si>
  <si>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</si>
  <si>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</si>
  <si>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</si>
  <si>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</si>
  <si>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</si>
  <si>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</si>
  <si>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</si>
  <si>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</si>
  <si>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</si>
  <si>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</si>
  <si>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</si>
  <si>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</si>
  <si>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</si>
  <si>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</si>
  <si>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</si>
  <si>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</si>
  <si>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</si>
  <si>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</si>
  <si>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</si>
  <si>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</si>
  <si>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</si>
  <si>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</si>
  <si>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</si>
  <si>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</si>
  <si>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</si>
  <si>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</si>
  <si>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</si>
  <si>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</si>
  <si>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</si>
  <si>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</si>
  <si>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</si>
  <si>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</si>
  <si>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</si>
  <si>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</si>
  <si>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</si>
  <si>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</si>
  <si>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</si>
  <si>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</si>
  <si>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</si>
  <si>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</si>
  <si>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</si>
  <si>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</si>
  <si>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</si>
  <si>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</si>
  <si>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</si>
  <si>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</si>
  <si>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</si>
  <si>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</si>
  <si>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</si>
  <si>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</si>
  <si>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</si>
  <si>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</si>
  <si>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</si>
  <si>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</si>
  <si>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</si>
  <si>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</si>
  <si>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</si>
  <si>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</si>
  <si>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</si>
  <si>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</si>
  <si>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</si>
  <si>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</si>
  <si>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</si>
  <si>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</si>
  <si>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</si>
  <si>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</si>
  <si>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</si>
  <si>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</si>
  <si>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</si>
  <si>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</si>
  <si>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</si>
  <si>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</si>
  <si>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</si>
  <si>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</si>
  <si>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</si>
  <si>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</si>
  <si>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</si>
  <si>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</si>
  <si>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</si>
  <si>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</si>
  <si>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</si>
  <si>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</si>
  <si>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</si>
  <si>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</si>
  <si>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</si>
  <si>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</si>
  <si>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</si>
  <si>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</si>
  <si>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</si>
  <si>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</si>
  <si>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</si>
  <si>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</si>
  <si>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</si>
  <si>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</si>
  <si>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</si>
  <si>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</si>
  <si>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</si>
  <si>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</si>
  <si>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</si>
  <si>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</si>
  <si>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</si>
  <si>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</si>
  <si>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</si>
  <si>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</si>
  <si>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</si>
  <si>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</si>
  <si>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</si>
  <si>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</si>
  <si>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</si>
  <si>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</si>
  <si>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</si>
  <si>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</si>
  <si>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</si>
  <si>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</si>
  <si>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</si>
  <si>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</si>
  <si>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</si>
  <si>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</si>
  <si>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</si>
  <si>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</si>
  <si>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</si>
  <si>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</si>
  <si>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</si>
  <si>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</si>
  <si>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</si>
  <si>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</si>
  <si>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</si>
  <si>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</si>
  <si>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</si>
  <si>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</si>
  <si>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</si>
  <si>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</si>
  <si>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</si>
  <si>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</si>
  <si>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</si>
  <si>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</si>
  <si>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</si>
  <si>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</si>
  <si>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</si>
  <si>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</si>
  <si>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</si>
  <si>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</si>
  <si>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</si>
  <si>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</si>
  <si>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</si>
  <si>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</si>
  <si>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</si>
  <si>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</si>
  <si>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</si>
  <si>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</si>
  <si>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</si>
  <si>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</si>
  <si>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</si>
  <si>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</si>
  <si>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</si>
  <si>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</si>
  <si>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</si>
  <si>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</si>
  <si>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</si>
  <si>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</si>
  <si>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</si>
  <si>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</si>
  <si>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</si>
  <si>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</si>
  <si>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</si>
  <si>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</si>
  <si>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</si>
  <si>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</si>
  <si>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</si>
  <si>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</si>
  <si>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</si>
  <si>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</si>
  <si>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</si>
  <si>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</si>
  <si>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</si>
  <si>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</si>
  <si>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</si>
  <si>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</si>
  <si>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</si>
  <si>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</si>
  <si>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</si>
  <si>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</si>
  <si>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</si>
  <si>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</si>
  <si>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</si>
  <si>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</si>
  <si>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</si>
  <si>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</si>
  <si>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</si>
  <si>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</si>
  <si>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</si>
  <si>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</si>
  <si>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</si>
  <si>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</si>
  <si>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</si>
  <si>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</si>
  <si>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</si>
  <si>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</si>
  <si>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</si>
  <si>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</si>
  <si>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</si>
  <si>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</si>
  <si>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</si>
  <si>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</si>
  <si>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</si>
  <si>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</si>
  <si>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</si>
  <si>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</si>
  <si>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</si>
  <si>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</si>
  <si>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</si>
  <si>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</si>
  <si>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</si>
  <si>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</si>
  <si>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</si>
  <si>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</si>
  <si>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</si>
  <si>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</si>
  <si>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</si>
  <si>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</si>
  <si>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</si>
  <si>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</si>
  <si>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</si>
  <si>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</si>
  <si>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</si>
  <si>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</si>
  <si>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</si>
  <si>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</si>
  <si>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</si>
  <si>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</si>
  <si>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</si>
  <si>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</si>
  <si>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</si>
  <si>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</si>
  <si>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</si>
  <si>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</si>
  <si>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</si>
  <si>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</si>
  <si>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</si>
  <si>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</si>
  <si>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</si>
  <si>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</si>
  <si>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</si>
  <si>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</si>
  <si>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</si>
  <si>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</si>
  <si>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</si>
  <si>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</si>
  <si>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</si>
  <si>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</si>
  <si>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</si>
  <si>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</si>
  <si>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</si>
  <si>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</si>
  <si>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</si>
  <si>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</si>
  <si>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</si>
  <si>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</si>
  <si>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</si>
  <si>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</si>
  <si>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</si>
  <si>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</si>
  <si>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</si>
  <si>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</si>
  <si>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</si>
  <si>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</si>
  <si>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</si>
  <si>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</si>
  <si>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</si>
  <si>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</si>
  <si>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</si>
  <si>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</si>
  <si>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</si>
  <si>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</si>
  <si>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</si>
  <si>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</si>
  <si>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</si>
  <si>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</si>
  <si>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</si>
  <si>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</si>
  <si>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</si>
  <si>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</si>
  <si>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</si>
  <si>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</si>
  <si>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</si>
  <si>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</si>
  <si>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</si>
  <si>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</si>
  <si>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</si>
  <si>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</si>
  <si>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</si>
  <si>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</si>
  <si>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</si>
  <si>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</si>
  <si>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</si>
  <si>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</si>
  <si>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</si>
  <si>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</si>
  <si>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</si>
  <si>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</si>
  <si>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</si>
  <si>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</si>
  <si>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</si>
  <si>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</si>
  <si>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</si>
  <si>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</si>
  <si>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</si>
  <si>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</si>
  <si>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</si>
  <si>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</si>
  <si>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</si>
  <si>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</si>
  <si>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</si>
  <si>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</si>
  <si>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</si>
  <si>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</si>
  <si>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</si>
  <si>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</si>
  <si>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</si>
  <si>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</si>
  <si>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</si>
  <si>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</si>
  <si>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</si>
  <si>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</si>
  <si>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</si>
  <si>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</si>
  <si>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</si>
  <si>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</si>
  <si>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</si>
  <si>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</si>
  <si>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</si>
  <si>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</si>
  <si>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</si>
  <si>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</si>
  <si>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</si>
  <si>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</si>
  <si>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</si>
  <si>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</si>
  <si>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</si>
  <si>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</si>
  <si>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</si>
  <si>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</si>
  <si>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</si>
  <si>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</si>
  <si>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</si>
  <si>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</si>
  <si>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</si>
  <si>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</si>
  <si>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</si>
  <si>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</si>
  <si>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</si>
  <si>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</si>
  <si>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</si>
  <si>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</si>
  <si>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</si>
  <si>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</si>
  <si>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</si>
  <si>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</si>
  <si>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</si>
  <si>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</si>
  <si>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</si>
  <si>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</si>
  <si>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</si>
  <si>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</si>
  <si>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</si>
  <si>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</si>
  <si>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</si>
  <si>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</si>
  <si>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</si>
  <si>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</si>
  <si>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</si>
  <si>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</si>
  <si>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</si>
  <si>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</si>
  <si>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</si>
  <si>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</si>
  <si>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</si>
  <si>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</si>
  <si>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</si>
  <si>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</si>
  <si>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</si>
  <si>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</si>
  <si>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</si>
  <si>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</si>
  <si>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</si>
  <si>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</si>
  <si>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</si>
  <si>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</si>
  <si>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</si>
  <si>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</si>
  <si>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</si>
  <si>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</si>
  <si>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</si>
  <si>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</si>
  <si>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</si>
  <si>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</si>
  <si>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</si>
  <si>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</si>
  <si>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</si>
  <si>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</si>
  <si>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</si>
  <si>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</si>
  <si>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</si>
  <si>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</si>
  <si>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</si>
  <si>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</si>
  <si>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</si>
  <si>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</si>
  <si>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</si>
  <si>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</si>
  <si>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</si>
  <si>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</si>
  <si>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</si>
  <si>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</si>
  <si>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</si>
  <si>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</si>
  <si>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</si>
  <si>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</si>
  <si>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</si>
  <si>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</si>
  <si>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</si>
  <si>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</si>
  <si>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</si>
  <si>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</si>
  <si>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</si>
  <si>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</si>
  <si>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</si>
  <si>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</si>
  <si>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</si>
  <si>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</si>
  <si>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</si>
  <si>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</si>
  <si>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</si>
  <si>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</si>
  <si>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</si>
  <si>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</si>
  <si>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</si>
  <si>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</si>
  <si>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</si>
  <si>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</si>
  <si>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</si>
  <si>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</si>
  <si>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</si>
  <si>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</si>
  <si>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</si>
  <si>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</si>
  <si>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</si>
  <si>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</si>
  <si>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</si>
  <si>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</si>
  <si>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</si>
  <si>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</si>
  <si>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</si>
  <si>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</si>
  <si>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</si>
  <si>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</si>
  <si>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</si>
  <si>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</si>
  <si>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</si>
  <si>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</si>
  <si>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</si>
  <si>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</si>
  <si>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</si>
  <si>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</si>
  <si>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</si>
  <si>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</si>
  <si>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</si>
  <si>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</si>
  <si>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</si>
  <si>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</si>
  <si>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</si>
  <si>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</si>
  <si>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</si>
  <si>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</si>
  <si>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</si>
  <si>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</si>
  <si>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</si>
  <si>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</si>
  <si>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</si>
  <si>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</si>
  <si>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</si>
  <si>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</si>
  <si>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</si>
  <si>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</si>
  <si>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</si>
  <si>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</si>
  <si>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</si>
  <si>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</si>
  <si>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</si>
  <si>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</si>
  <si>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</si>
  <si>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</si>
  <si>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</si>
  <si>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</si>
  <si>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</si>
  <si>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</si>
  <si>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</si>
  <si>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</si>
  <si>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</si>
  <si>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</si>
  <si>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</si>
  <si>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</si>
  <si>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</si>
  <si>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</si>
  <si>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</si>
  <si>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</si>
  <si>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</si>
  <si>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</si>
  <si>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</si>
  <si>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</si>
  <si>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</si>
  <si>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</si>
  <si>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</si>
  <si>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</si>
  <si>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</si>
  <si>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</si>
  <si>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</si>
  <si>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</si>
  <si>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</si>
  <si>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</si>
  <si>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</si>
  <si>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</si>
  <si>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</si>
  <si>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</si>
  <si>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</si>
  <si>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</si>
  <si>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</si>
  <si>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</si>
  <si>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</si>
  <si>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</si>
  <si>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</si>
  <si>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</si>
  <si>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</si>
  <si>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</si>
  <si>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</si>
  <si>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</si>
  <si>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</si>
  <si>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</si>
  <si>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</si>
  <si>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</si>
  <si>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</si>
  <si>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</si>
  <si>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</si>
  <si>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</si>
  <si>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</si>
  <si>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</si>
  <si>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</si>
  <si>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</si>
  <si>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</si>
  <si>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</si>
  <si>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</si>
  <si>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</si>
  <si>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</si>
  <si>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</si>
  <si>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</si>
  <si>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</si>
  <si>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</si>
  <si>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</si>
  <si>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</si>
  <si>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</si>
  <si>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</si>
  <si>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</si>
  <si>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</si>
  <si>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</si>
  <si>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</si>
  <si>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</si>
  <si>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</si>
  <si>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</si>
  <si>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</si>
  <si>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</si>
  <si>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</si>
  <si>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</si>
  <si>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</si>
  <si>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</si>
  <si>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</si>
  <si>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</si>
  <si>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</si>
  <si>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</si>
  <si>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</si>
  <si>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</si>
  <si>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</si>
  <si>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</si>
  <si>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</si>
  <si>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</si>
  <si>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</si>
  <si>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</si>
  <si>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</si>
  <si>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</si>
  <si>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</si>
  <si>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</si>
  <si>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</si>
  <si>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</si>
  <si>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</si>
  <si>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</si>
  <si>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</si>
  <si>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</si>
  <si>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</si>
  <si>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</si>
  <si>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</si>
  <si>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</si>
  <si>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</si>
  <si>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</si>
  <si>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</si>
  <si>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</si>
  <si>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</si>
  <si>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</si>
  <si>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</si>
  <si>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</si>
  <si>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</si>
  <si>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</si>
  <si>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</si>
  <si>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</si>
  <si>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</si>
  <si>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</si>
  <si>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</si>
  <si>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</si>
  <si>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</si>
  <si>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</si>
  <si>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</si>
  <si>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</si>
  <si>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</si>
  <si>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</si>
  <si>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</si>
  <si>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</si>
  <si>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</si>
  <si>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</si>
  <si>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</si>
  <si>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</si>
  <si>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</si>
  <si>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</si>
  <si>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</si>
  <si>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</si>
  <si>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</si>
  <si>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</si>
  <si>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</si>
  <si>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</si>
  <si>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</si>
  <si>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</si>
  <si>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</si>
  <si>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</si>
  <si>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</si>
  <si>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</si>
  <si>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</si>
  <si>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</si>
  <si>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</si>
  <si>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</si>
  <si>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</si>
  <si>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</si>
  <si>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</si>
  <si>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</si>
  <si>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</si>
  <si>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</si>
  <si>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</si>
  <si>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</si>
  <si>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</si>
  <si>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</si>
  <si>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</si>
  <si>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</si>
  <si>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</si>
  <si>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</si>
  <si>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</si>
  <si>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</si>
  <si>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</si>
  <si>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</si>
  <si>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</si>
  <si>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</si>
  <si>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</si>
  <si>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</si>
  <si>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</si>
  <si>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</si>
  <si>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</si>
  <si>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</si>
  <si>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</si>
  <si>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</si>
  <si>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</si>
  <si>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</si>
  <si>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</si>
  <si>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</si>
  <si>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</si>
  <si>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</si>
  <si>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</si>
  <si>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</si>
  <si>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</si>
  <si>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</si>
  <si>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</si>
  <si>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</si>
  <si>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</si>
  <si>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</si>
  <si>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</si>
  <si>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</si>
  <si>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</si>
  <si>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</si>
  <si>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</si>
  <si>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</si>
  <si>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</si>
  <si>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</si>
  <si>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</si>
  <si>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</si>
  <si>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</si>
  <si>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</si>
  <si>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</si>
  <si>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</si>
  <si>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</si>
  <si>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</si>
  <si>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</si>
  <si>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</si>
  <si>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</si>
  <si>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</si>
  <si>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</si>
  <si>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</si>
  <si>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</si>
  <si>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</si>
  <si>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</si>
  <si>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</si>
  <si>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</si>
  <si>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</si>
  <si>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</si>
  <si>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</si>
  <si>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</si>
  <si>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</si>
  <si>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</si>
  <si>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</si>
  <si>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</si>
  <si>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</si>
  <si>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</si>
  <si>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</si>
  <si>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</si>
  <si>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</si>
  <si>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</si>
  <si>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</si>
  <si>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</si>
  <si>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</si>
  <si>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</si>
  <si>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</si>
  <si>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</si>
  <si>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</si>
  <si>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</si>
  <si>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</si>
  <si>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</si>
  <si>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</si>
  <si>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</si>
  <si>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</si>
  <si>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</si>
  <si>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</si>
  <si>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</si>
  <si>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</si>
  <si>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</si>
  <si>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</si>
  <si>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</si>
  <si>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</si>
  <si>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</si>
  <si>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</si>
  <si>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</si>
  <si>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</si>
  <si>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</si>
  <si>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</si>
  <si>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</si>
  <si>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</si>
  <si>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</si>
  <si>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</si>
  <si>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</si>
  <si>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</si>
  <si>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</si>
  <si>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</si>
  <si>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</si>
  <si>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</si>
  <si>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</si>
  <si>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</si>
  <si>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</si>
  <si>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</si>
  <si>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</si>
  <si>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</si>
  <si>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</si>
  <si>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</si>
  <si>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</si>
  <si>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</si>
  <si>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</si>
  <si>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</si>
  <si>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</si>
  <si>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</si>
  <si>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</si>
  <si>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</si>
  <si>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</si>
  <si>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</si>
  <si>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</si>
  <si>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</si>
  <si>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</si>
  <si>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</si>
  <si>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</si>
  <si>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</si>
  <si>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</si>
  <si>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</si>
  <si>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</si>
  <si>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</si>
  <si>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</si>
  <si>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</si>
  <si>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</si>
  <si>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</si>
  <si>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</si>
  <si>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</si>
  <si>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</si>
  <si>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</si>
  <si>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</si>
  <si>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</si>
  <si>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</si>
  <si>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</si>
  <si>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</si>
  <si>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</si>
  <si>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</si>
  <si>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</si>
  <si>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</si>
  <si>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</si>
  <si>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</si>
  <si>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</si>
  <si>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</si>
  <si>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</si>
  <si>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</si>
  <si>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</si>
  <si>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</si>
  <si>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</si>
  <si>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</si>
  <si>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</si>
  <si>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</si>
  <si>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</si>
  <si>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</si>
  <si>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</si>
  <si>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</si>
  <si>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</si>
  <si>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</si>
  <si>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</si>
  <si>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</si>
  <si>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</si>
  <si>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</si>
  <si>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</si>
  <si>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</si>
  <si>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</si>
  <si>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</si>
  <si>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</si>
  <si>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</si>
  <si>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</si>
  <si>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</si>
  <si>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</si>
  <si>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</si>
  <si>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</si>
  <si>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</si>
  <si>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</si>
  <si>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</si>
  <si>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</si>
  <si>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</si>
  <si>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</si>
  <si>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</si>
  <si>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</si>
  <si>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</si>
  <si>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</si>
  <si>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</si>
  <si>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</si>
  <si>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</si>
  <si>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</si>
  <si>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</si>
  <si>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</si>
  <si>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</si>
  <si>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</si>
  <si>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</si>
  <si>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</si>
  <si>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</si>
  <si>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</si>
  <si>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</si>
  <si>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</si>
  <si>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</si>
  <si>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</si>
  <si>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</si>
  <si>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</si>
  <si>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</si>
  <si>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</si>
  <si>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</si>
  <si>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</si>
  <si>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</si>
  <si>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</si>
  <si>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</si>
  <si>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</si>
  <si>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</si>
  <si>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</si>
  <si>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</si>
  <si>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</si>
  <si>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</si>
  <si>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</si>
  <si>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</si>
  <si>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</si>
  <si>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</si>
  <si>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</si>
  <si>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</si>
  <si>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</si>
  <si>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</si>
  <si>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</si>
  <si>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</si>
  <si>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</si>
  <si>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</si>
  <si>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</si>
  <si>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</si>
  <si>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</si>
  <si>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</si>
  <si>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</si>
  <si>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</si>
  <si>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</si>
  <si>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</si>
  <si>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</si>
  <si>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</si>
  <si>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</si>
  <si>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</si>
  <si>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</si>
  <si>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</si>
  <si>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</si>
  <si>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</si>
  <si>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</si>
  <si>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</si>
  <si>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</si>
  <si>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</si>
  <si>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</si>
  <si>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</si>
  <si>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</si>
  <si>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</si>
  <si>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</si>
  <si>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</si>
  <si>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</si>
  <si>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</si>
  <si>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</si>
  <si>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</si>
  <si>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</si>
  <si>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</si>
  <si>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</si>
  <si>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</si>
  <si>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</si>
  <si>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</si>
  <si>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</si>
  <si>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</si>
  <si>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</si>
  <si>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</si>
  <si>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</si>
  <si>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</si>
  <si>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</si>
  <si>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</si>
  <si>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</si>
  <si>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</si>
  <si>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</si>
  <si>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</si>
  <si>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</si>
  <si>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</si>
  <si>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</si>
  <si>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</si>
  <si>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</si>
  <si>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</si>
  <si>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</si>
  <si>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</si>
  <si>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</si>
  <si>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</si>
  <si>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</si>
  <si>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</si>
  <si>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</si>
  <si>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</si>
  <si>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</si>
  <si>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</si>
  <si>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</si>
  <si>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</si>
  <si>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</si>
  <si>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</si>
  <si>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</si>
  <si>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</si>
  <si>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</si>
  <si>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</si>
  <si>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</si>
  <si>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</si>
  <si>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</si>
  <si>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</si>
  <si>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</si>
  <si>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</si>
  <si>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</si>
  <si>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</si>
  <si>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</si>
  <si>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</si>
  <si>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</si>
  <si>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</si>
  <si>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</si>
  <si>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</si>
  <si>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</si>
  <si>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</si>
  <si>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</si>
  <si>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</si>
  <si>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</si>
  <si>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</si>
  <si>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</si>
  <si>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</si>
  <si>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</si>
  <si>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</si>
  <si>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</si>
  <si>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</si>
  <si>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</si>
  <si>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</si>
  <si>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</si>
  <si>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</si>
  <si>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</si>
  <si>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</si>
  <si>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</si>
  <si>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</si>
  <si>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</si>
  <si>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</si>
  <si>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</si>
  <si>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</si>
  <si>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</si>
  <si>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</si>
  <si>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</si>
  <si>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</si>
  <si>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</si>
  <si>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</si>
  <si>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</si>
  <si>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</si>
  <si>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</si>
  <si>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</si>
  <si>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</si>
  <si>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</si>
  <si>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</si>
  <si>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</si>
  <si>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</si>
  <si>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</si>
  <si>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</si>
  <si>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</si>
  <si>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</si>
  <si>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</si>
  <si>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</si>
  <si>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</si>
  <si>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</si>
  <si>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</si>
  <si>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</si>
  <si>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</si>
  <si>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</si>
  <si>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</si>
  <si>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</si>
  <si>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</si>
  <si>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</si>
  <si>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</si>
  <si>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</si>
  <si>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</si>
  <si>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</si>
  <si>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</si>
  <si>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</si>
  <si>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</si>
  <si>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</si>
  <si>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</si>
  <si>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</si>
  <si>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</si>
  <si>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</si>
  <si>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</si>
  <si>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</si>
  <si>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</si>
  <si>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</si>
  <si>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</si>
  <si>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</si>
  <si>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</si>
  <si>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</si>
  <si>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</si>
  <si>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</si>
  <si>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</si>
  <si>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</si>
  <si>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</si>
  <si>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</si>
  <si>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</si>
  <si>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</si>
  <si>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</si>
  <si>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</si>
  <si>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</si>
  <si>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</si>
  <si>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</si>
  <si>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</si>
  <si>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</si>
  <si>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</si>
  <si>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</si>
  <si>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</si>
  <si>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</si>
  <si>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</si>
  <si>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</si>
  <si>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</si>
  <si>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</si>
  <si>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</si>
  <si>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</si>
  <si>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</si>
  <si>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</si>
  <si>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</si>
  <si>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</si>
  <si>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</si>
  <si>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</si>
  <si>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</si>
  <si>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</si>
  <si>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</si>
  <si>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</si>
  <si>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</si>
  <si>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</si>
  <si>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</si>
  <si>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</si>
  <si>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</si>
  <si>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</si>
  <si>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</si>
  <si>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</si>
  <si>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</si>
  <si>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</si>
  <si>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</si>
  <si>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</si>
  <si>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</si>
  <si>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</si>
  <si>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</si>
  <si>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</si>
  <si>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</si>
  <si>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</si>
  <si>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</si>
  <si>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</si>
  <si>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</si>
  <si>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</si>
  <si>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</si>
  <si>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</si>
  <si>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</si>
  <si>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</si>
  <si>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</si>
  <si>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</si>
  <si>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</si>
  <si>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</si>
  <si>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</si>
  <si>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</si>
  <si>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</si>
  <si>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</si>
  <si>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</si>
  <si>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</si>
  <si>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</si>
  <si>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</si>
  <si>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</si>
  <si>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</si>
  <si>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</si>
  <si>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</si>
  <si>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</si>
  <si>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</si>
  <si>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</si>
  <si>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</si>
  <si>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</si>
  <si>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</si>
  <si>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</si>
  <si>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</si>
  <si>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</si>
  <si>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</si>
  <si>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</si>
  <si>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</si>
  <si>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</si>
  <si>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</si>
  <si>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</si>
  <si>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</si>
  <si>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</si>
  <si>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</si>
  <si>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</si>
  <si>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</si>
  <si>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</si>
  <si>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</si>
  <si>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</si>
  <si>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</si>
  <si>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</si>
  <si>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</si>
  <si>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</si>
  <si>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</si>
  <si>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</si>
  <si>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</si>
  <si>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</si>
  <si>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</si>
  <si>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</si>
  <si>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</si>
  <si>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</si>
  <si>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</si>
  <si>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</si>
  <si>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</si>
  <si>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</si>
  <si>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</si>
  <si>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</si>
  <si>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</si>
  <si>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</si>
  <si>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</si>
  <si>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</si>
  <si>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</si>
  <si>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</si>
  <si>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</si>
  <si>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</si>
  <si>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</si>
  <si>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</si>
  <si>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</si>
  <si>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</si>
  <si>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</si>
  <si>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</si>
  <si>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</si>
  <si>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</si>
  <si>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</si>
  <si>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</si>
  <si>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</si>
  <si>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</si>
  <si>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</si>
  <si>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</si>
  <si>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</si>
  <si>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</si>
  <si>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</si>
  <si>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</si>
  <si>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</si>
  <si>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</si>
  <si>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</si>
  <si>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</si>
  <si>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</si>
  <si>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</si>
  <si>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</si>
  <si>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</si>
  <si>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</si>
  <si>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</si>
  <si>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</si>
  <si>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</si>
  <si>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</si>
  <si>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</si>
  <si>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</si>
  <si>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</si>
  <si>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</si>
  <si>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</si>
  <si>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</si>
  <si>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</si>
  <si>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</si>
  <si>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</si>
  <si>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</si>
  <si>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</si>
  <si>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</si>
  <si>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</si>
  <si>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</si>
  <si>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</si>
  <si>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</si>
  <si>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</si>
  <si>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</si>
  <si>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</si>
  <si>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</si>
  <si>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</si>
  <si>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</si>
  <si>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</si>
  <si>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</si>
  <si>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</si>
  <si>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</si>
  <si>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</si>
  <si>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</si>
  <si>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</si>
  <si>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</si>
  <si>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</si>
  <si>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</si>
  <si>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</si>
  <si>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</si>
  <si>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</si>
  <si>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</si>
  <si>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</si>
  <si>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</si>
  <si>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</si>
  <si>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</si>
  <si>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</si>
  <si>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</si>
  <si>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</si>
  <si>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</si>
  <si>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</si>
  <si>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</si>
  <si>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</si>
  <si>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</si>
  <si>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</si>
  <si>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</si>
  <si>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</si>
  <si>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</si>
  <si>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</si>
  <si>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</si>
  <si>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</si>
  <si>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</si>
  <si>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</si>
  <si>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</si>
  <si>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</si>
  <si>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</si>
  <si>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</si>
  <si>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</si>
  <si>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</si>
  <si>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</si>
  <si>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</si>
  <si>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</si>
  <si>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</si>
  <si>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</si>
  <si>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</si>
  <si>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</si>
  <si>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</si>
  <si>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</si>
  <si>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</si>
  <si>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</si>
  <si>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</si>
  <si>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</si>
  <si>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</si>
  <si>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</si>
  <si>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</si>
  <si>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</si>
  <si>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</si>
  <si>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</si>
  <si>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</si>
  <si>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</si>
  <si>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</si>
  <si>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</si>
  <si>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</si>
  <si>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</si>
  <si>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</si>
  <si>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</si>
  <si>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</si>
  <si>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</si>
  <si>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</si>
  <si>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</si>
  <si>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</si>
  <si>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</si>
  <si>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</si>
  <si>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</si>
  <si>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</si>
  <si>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</si>
  <si>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</si>
  <si>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</si>
  <si>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</si>
  <si>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</si>
  <si>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</si>
  <si>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</si>
  <si>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</si>
  <si>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</si>
  <si>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</si>
  <si>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</si>
  <si>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</si>
  <si>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</si>
  <si>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</si>
  <si>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</si>
  <si>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</si>
  <si>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</si>
  <si>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</si>
  <si>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</si>
  <si>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</si>
  <si>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</si>
  <si>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</si>
  <si>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</si>
  <si>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</si>
  <si>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</si>
  <si>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</si>
  <si>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</si>
  <si>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</si>
  <si>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</si>
  <si>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</si>
  <si>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</si>
  <si>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</si>
  <si>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</si>
  <si>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</si>
  <si>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</si>
  <si>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</si>
  <si>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</si>
  <si>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</si>
  <si>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</si>
  <si>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</si>
  <si>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</si>
  <si>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</si>
  <si>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</si>
  <si>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</si>
  <si>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</si>
  <si>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</si>
  <si>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</si>
  <si>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</si>
  <si>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</si>
  <si>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</si>
  <si>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</si>
  <si>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</si>
  <si>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</si>
  <si>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</si>
  <si>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</si>
  <si>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</si>
  <si>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</si>
  <si>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</si>
  <si>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</si>
  <si>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</si>
  <si>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</si>
  <si>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</si>
  <si>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</si>
  <si>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</si>
  <si>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</si>
  <si>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</si>
  <si>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</si>
  <si>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</si>
  <si>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</si>
  <si>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</si>
  <si>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</si>
  <si>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</si>
  <si>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</si>
  <si>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</si>
  <si>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</si>
  <si>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</si>
  <si>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</si>
  <si>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</si>
  <si>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</si>
  <si>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</si>
  <si>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</si>
  <si>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</si>
  <si>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</si>
  <si>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</si>
  <si>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</si>
  <si>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</si>
  <si>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</si>
  <si>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</si>
  <si>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</si>
  <si>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</si>
  <si>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</si>
  <si>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</si>
  <si>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</si>
  <si>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</si>
  <si>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</si>
  <si>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</si>
  <si>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</si>
  <si>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</si>
  <si>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</si>
  <si>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</si>
  <si>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</si>
  <si>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</si>
  <si>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</si>
  <si>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</si>
  <si>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</si>
  <si>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</si>
  <si>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</si>
  <si>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</si>
  <si>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</si>
  <si>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</si>
  <si>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</si>
  <si>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</si>
  <si>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</si>
  <si>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</si>
  <si>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</si>
  <si>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</si>
  <si>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</si>
  <si>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</si>
  <si>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</si>
  <si>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</si>
  <si>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</si>
  <si>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</si>
  <si>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</si>
  <si>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</si>
  <si>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</si>
  <si>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</si>
  <si>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</si>
  <si>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</si>
  <si>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</si>
  <si>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</si>
  <si>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</si>
  <si>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</si>
  <si>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</si>
  <si>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</si>
  <si>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</si>
  <si>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</si>
  <si>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</si>
  <si>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</si>
  <si>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</si>
  <si>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</si>
  <si>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</si>
  <si>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</si>
  <si>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</si>
  <si>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</si>
  <si>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</si>
  <si>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</si>
  <si>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</si>
  <si>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</si>
  <si>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</si>
  <si>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</si>
  <si>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</si>
  <si>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</si>
  <si>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</si>
  <si>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</si>
  <si>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</si>
  <si>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</si>
  <si>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</si>
  <si>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</si>
  <si>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</si>
  <si>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</si>
  <si>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</si>
  <si>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</si>
  <si>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</si>
  <si>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</si>
  <si>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</si>
  <si>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</si>
  <si>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</si>
  <si>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</si>
  <si>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</si>
  <si>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</si>
  <si>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</si>
  <si>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</si>
  <si>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</si>
  <si>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</si>
  <si>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</si>
  <si>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</si>
  <si>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</si>
  <si>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</si>
  <si>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</si>
  <si>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</si>
  <si>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</si>
  <si>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</si>
  <si>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</si>
  <si>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</si>
  <si>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</si>
  <si>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</si>
  <si>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</si>
  <si>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</si>
  <si>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</si>
  <si>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</si>
  <si>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</si>
  <si>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</si>
  <si>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</si>
  <si>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</si>
  <si>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</si>
  <si>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</si>
  <si>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</si>
  <si>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</si>
  <si>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</si>
  <si>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</si>
  <si>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</si>
  <si>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</si>
  <si>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</si>
  <si>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</si>
  <si>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</si>
  <si>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</si>
  <si>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</si>
  <si>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</si>
  <si>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</si>
  <si>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</si>
  <si>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</si>
  <si>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</si>
  <si>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</si>
  <si>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</si>
  <si>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</si>
  <si>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</si>
  <si>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</si>
  <si>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</si>
  <si>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</si>
  <si>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</si>
  <si>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</si>
  <si>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</si>
  <si>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</si>
  <si>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</si>
  <si>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</si>
  <si>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</si>
  <si>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</si>
  <si>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</si>
  <si>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</si>
  <si>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</si>
  <si>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</si>
  <si>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</si>
  <si>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</si>
  <si>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</si>
  <si>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</si>
  <si>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</si>
  <si>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</si>
  <si>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</si>
  <si>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</si>
  <si>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</si>
  <si>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</si>
  <si>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</si>
  <si>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</si>
  <si>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</si>
  <si>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</si>
  <si>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</si>
  <si>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</si>
  <si>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</si>
  <si>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</si>
  <si>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</si>
  <si>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</si>
  <si>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</si>
  <si>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</si>
  <si>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</si>
  <si>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</si>
  <si>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</si>
  <si>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</si>
  <si>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</si>
  <si>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</si>
  <si>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</si>
  <si>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</si>
  <si>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</si>
  <si>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</si>
  <si>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</si>
  <si>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</si>
  <si>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</si>
  <si>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</si>
  <si>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</si>
  <si>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</si>
  <si>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</si>
  <si>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</si>
  <si>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</si>
  <si>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</si>
  <si>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</si>
  <si>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</si>
  <si>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</si>
  <si>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</si>
  <si>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</si>
  <si>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</si>
  <si>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</si>
  <si>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</si>
  <si>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</si>
  <si>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</si>
  <si>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</si>
  <si>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</si>
  <si>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</si>
  <si>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</si>
  <si>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</si>
  <si>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</si>
  <si>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</si>
  <si>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</si>
  <si>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</si>
  <si>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</si>
  <si>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</si>
  <si>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</si>
  <si>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</si>
  <si>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</si>
  <si>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</si>
  <si>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</si>
  <si>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</si>
  <si>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</si>
  <si>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</si>
  <si>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</si>
  <si>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</si>
  <si>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</si>
  <si>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</si>
  <si>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</si>
  <si>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</si>
  <si>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</si>
  <si>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</si>
  <si>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</si>
  <si>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</si>
  <si>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</si>
  <si>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</si>
  <si>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</si>
  <si>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</si>
  <si>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</si>
  <si>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</si>
  <si>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</si>
  <si>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</si>
  <si>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</si>
  <si>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</si>
  <si>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</si>
  <si>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</si>
  <si>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</si>
  <si>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</si>
  <si>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</si>
  <si>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</si>
  <si>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</si>
  <si>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</si>
  <si>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</si>
  <si>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</si>
  <si>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</si>
  <si>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</si>
  <si>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</si>
  <si>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</si>
  <si>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</si>
  <si>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</si>
  <si>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</si>
  <si>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</si>
  <si>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</si>
  <si>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</si>
  <si>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</si>
  <si>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</si>
  <si>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</si>
  <si>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</si>
  <si>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</si>
  <si>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</si>
  <si>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</si>
  <si>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</si>
  <si>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</si>
  <si>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</si>
  <si>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</si>
  <si>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</si>
  <si>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</si>
  <si>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</si>
  <si>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</si>
  <si>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</si>
  <si>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</si>
  <si>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</si>
  <si>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</si>
  <si>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</si>
  <si>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</si>
  <si>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</si>
  <si>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</si>
  <si>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</si>
  <si>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</si>
  <si>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</si>
  <si>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</si>
  <si>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</si>
  <si>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</si>
  <si>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</si>
  <si>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</si>
  <si>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</si>
  <si>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</si>
  <si>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</si>
  <si>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</si>
  <si>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</si>
  <si>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</si>
  <si>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</si>
  <si>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</si>
  <si>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</si>
  <si>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</si>
  <si>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</si>
  <si>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</si>
  <si>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</si>
  <si>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</si>
  <si>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</si>
  <si>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</si>
  <si>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</si>
  <si>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</si>
  <si>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</si>
  <si>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</si>
  <si>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</si>
  <si>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</si>
  <si>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</si>
  <si>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</si>
  <si>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</si>
  <si>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</si>
  <si>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</si>
  <si>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</si>
  <si>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</si>
  <si>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</si>
  <si>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</si>
  <si>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</si>
  <si>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</si>
  <si>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</si>
  <si>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</si>
  <si>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</si>
  <si>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</si>
  <si>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</si>
  <si>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</si>
  <si>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</si>
  <si>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</si>
  <si>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</si>
  <si>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</si>
  <si>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</si>
  <si>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</si>
  <si>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</si>
  <si>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</si>
  <si>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</si>
  <si>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</si>
  <si>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</si>
  <si>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</si>
  <si>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</si>
  <si>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</si>
  <si>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</si>
  <si>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</si>
  <si>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</si>
  <si>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</si>
  <si>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</si>
  <si>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</si>
  <si>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</si>
  <si>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</si>
  <si>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</si>
  <si>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</si>
  <si>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</si>
  <si>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</si>
  <si>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</si>
  <si>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</si>
  <si>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</si>
  <si>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</si>
  <si>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</si>
  <si>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</si>
  <si>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</si>
  <si>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</si>
  <si>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</si>
  <si>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</si>
  <si>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</si>
  <si>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</si>
  <si>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</si>
  <si>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</si>
  <si>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</si>
  <si>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</si>
  <si>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</si>
  <si>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</si>
  <si>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</si>
  <si>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</si>
  <si>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</si>
  <si>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</si>
  <si>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</si>
  <si>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</si>
  <si>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</si>
  <si>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</si>
  <si>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</si>
  <si>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</si>
  <si>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</si>
  <si>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</si>
  <si>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</si>
  <si>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</si>
  <si>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</si>
  <si>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</si>
  <si>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</si>
  <si>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</si>
  <si>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</si>
  <si>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</si>
  <si>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</si>
  <si>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</si>
  <si>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</si>
  <si>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</si>
  <si>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</si>
  <si>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</si>
  <si>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</si>
  <si>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</si>
  <si>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</si>
  <si>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</si>
  <si>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</si>
  <si>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</si>
  <si>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</si>
  <si>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</si>
  <si>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</si>
  <si>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</si>
  <si>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</si>
  <si>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</si>
  <si>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</si>
  <si>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</si>
  <si>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</si>
  <si>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</si>
  <si>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</si>
  <si>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</si>
  <si>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</si>
  <si>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</si>
  <si>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</si>
  <si>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</si>
  <si>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</si>
  <si>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</si>
  <si>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</si>
  <si>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</si>
  <si>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</si>
  <si>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</si>
  <si>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</si>
  <si>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</si>
  <si>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</si>
  <si>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</si>
  <si>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</si>
  <si>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</si>
  <si>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</si>
  <si>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</si>
  <si>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</si>
  <si>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</si>
  <si>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</si>
  <si>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</si>
  <si>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</si>
  <si>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</si>
  <si>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</si>
  <si>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</si>
  <si>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</si>
  <si>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</si>
  <si>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</si>
  <si>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</si>
  <si>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</si>
  <si>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</si>
  <si>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</si>
  <si>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</si>
  <si>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</si>
  <si>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</si>
  <si>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</si>
  <si>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</si>
  <si>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</si>
  <si>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</si>
  <si>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</si>
  <si>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</si>
  <si>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</si>
  <si>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</si>
  <si>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</si>
  <si>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</si>
  <si>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</si>
  <si>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</si>
  <si>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</si>
  <si>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</si>
  <si>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</si>
  <si>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</si>
  <si>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</si>
  <si>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</si>
  <si>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</si>
  <si>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</si>
  <si>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</si>
  <si>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</si>
  <si>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</si>
  <si>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</si>
  <si>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</si>
  <si>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</si>
  <si>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</si>
  <si>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</si>
  <si>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</si>
  <si>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</si>
  <si>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</si>
  <si>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</si>
  <si>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</si>
  <si>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</si>
  <si>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</si>
  <si>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</si>
  <si>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</si>
  <si>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</si>
  <si>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</si>
  <si>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</si>
  <si>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</si>
  <si>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</si>
  <si>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</si>
  <si>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</si>
  <si>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</si>
  <si>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</si>
  <si>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</si>
  <si>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</si>
  <si>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</si>
  <si>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</si>
  <si>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</si>
  <si>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</si>
  <si>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</si>
  <si>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</si>
  <si>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</si>
  <si>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</si>
  <si>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</si>
  <si>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</si>
  <si>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</si>
  <si>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</si>
  <si>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</si>
  <si>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</si>
  <si>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</si>
  <si>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</si>
  <si>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</si>
  <si>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</si>
  <si>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</si>
  <si>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</si>
  <si>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</si>
  <si>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</si>
  <si>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</si>
  <si>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</si>
  <si>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</si>
  <si>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</si>
  <si>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</si>
  <si>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</si>
  <si>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</si>
  <si>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</si>
  <si>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</si>
  <si>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</si>
  <si>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</si>
  <si>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</si>
  <si>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</si>
  <si>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</si>
  <si>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</si>
  <si>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</si>
  <si>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</si>
  <si>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</si>
  <si>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</si>
  <si>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</si>
  <si>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</si>
  <si>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</si>
  <si>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</si>
  <si>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</si>
  <si>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</si>
  <si>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</si>
  <si>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</si>
  <si>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</si>
  <si>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</si>
  <si>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</si>
  <si>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</si>
  <si>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</si>
  <si>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</si>
  <si>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</si>
  <si>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</si>
  <si>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</si>
  <si>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</si>
  <si>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</si>
  <si>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</si>
  <si>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</si>
  <si>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</si>
  <si>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</si>
  <si>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</si>
  <si>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</si>
  <si>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</si>
  <si>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</si>
  <si>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</si>
  <si>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</si>
  <si>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</si>
  <si>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</si>
  <si>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</si>
  <si>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</si>
  <si>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</si>
  <si>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</si>
  <si>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</si>
  <si>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</si>
  <si>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</si>
  <si>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</si>
  <si>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</si>
  <si>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</si>
  <si>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</si>
  <si>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</si>
  <si>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</si>
  <si>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</si>
  <si>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</si>
  <si>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</si>
  <si>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</si>
  <si>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</si>
  <si>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</si>
  <si>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</si>
  <si>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</si>
  <si>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</si>
  <si>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</si>
  <si>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</si>
  <si>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</si>
  <si>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</si>
  <si>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</si>
  <si>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</si>
  <si>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</si>
  <si>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</si>
  <si>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</si>
  <si>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</si>
  <si>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</si>
  <si>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</si>
  <si>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</si>
  <si>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</si>
  <si>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</si>
  <si>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</si>
  <si>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</si>
  <si>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</si>
  <si>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</si>
  <si>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</si>
  <si>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</si>
  <si>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</si>
  <si>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</si>
  <si>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</si>
  <si>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</si>
  <si>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</si>
  <si>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</si>
  <si>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</si>
  <si>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</si>
  <si>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</si>
  <si>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</si>
  <si>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</si>
  <si>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</si>
  <si>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</si>
  <si>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</si>
  <si>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</si>
  <si>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</si>
  <si>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</si>
  <si>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</si>
  <si>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</si>
  <si>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</si>
  <si>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</si>
  <si>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</si>
  <si>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</si>
  <si>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</si>
  <si>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</si>
  <si>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</si>
  <si>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</si>
  <si>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</si>
  <si>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</si>
  <si>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</si>
  <si>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</si>
  <si>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</si>
  <si>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</si>
  <si>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</si>
  <si>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</si>
  <si>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</si>
  <si>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</si>
  <si>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</si>
  <si>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</si>
  <si>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</si>
  <si>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</si>
  <si>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</si>
  <si>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</si>
  <si>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</si>
  <si>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</si>
  <si>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</si>
  <si>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</si>
  <si>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</si>
  <si>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</si>
  <si>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</si>
  <si>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</si>
  <si>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</si>
  <si>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</si>
  <si>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</si>
  <si>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</si>
  <si>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</si>
  <si>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</si>
  <si>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</si>
  <si>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</si>
  <si>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</si>
  <si>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</si>
  <si>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</si>
  <si>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</si>
  <si>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</si>
  <si>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</si>
  <si>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</si>
  <si>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</si>
  <si>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</si>
  <si>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</si>
  <si>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</si>
  <si>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</si>
  <si>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</si>
  <si>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</si>
  <si>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</si>
  <si>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</si>
  <si>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</si>
  <si>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</si>
  <si>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</si>
  <si>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</si>
  <si>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</si>
  <si>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</si>
  <si>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</si>
  <si>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</si>
  <si>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</si>
  <si>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</si>
  <si>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</si>
  <si>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</si>
  <si>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</si>
  <si>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</si>
  <si>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</si>
  <si>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</si>
  <si>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</si>
  <si>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</si>
  <si>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</si>
  <si>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</si>
  <si>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</si>
  <si>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</si>
  <si>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</si>
  <si>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</si>
  <si>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</si>
  <si>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</si>
  <si>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</si>
  <si>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</si>
  <si>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</si>
  <si>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</si>
  <si>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</si>
  <si>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</si>
  <si>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</si>
  <si>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</si>
  <si>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</si>
  <si>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</si>
  <si>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</si>
  <si>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</si>
  <si>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</si>
  <si>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</si>
  <si>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</si>
  <si>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</si>
  <si>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</si>
  <si>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</si>
  <si>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</si>
  <si>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</si>
  <si>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</si>
  <si>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</si>
  <si>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</si>
  <si>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</si>
  <si>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</si>
  <si>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</si>
  <si>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</si>
  <si>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</si>
  <si>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</si>
  <si>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</si>
  <si>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</si>
  <si>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</si>
  <si>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</si>
  <si>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</si>
  <si>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</si>
  <si>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</si>
  <si>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</si>
  <si>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</si>
  <si>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</si>
  <si>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</si>
  <si>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</si>
  <si>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</si>
  <si>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</si>
  <si>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</si>
  <si>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</si>
  <si>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</si>
  <si>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</si>
  <si>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</si>
  <si>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</si>
  <si>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</si>
  <si>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</si>
  <si>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</si>
  <si>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</si>
  <si>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</si>
  <si>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</si>
  <si>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</si>
  <si>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</si>
  <si>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</si>
  <si>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</si>
  <si>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</si>
  <si>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</si>
  <si>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</si>
  <si>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</si>
  <si>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</si>
  <si>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</si>
  <si>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</si>
  <si>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</si>
  <si>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</si>
  <si>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</si>
  <si>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</si>
  <si>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</si>
  <si>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</si>
  <si>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</si>
  <si>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</si>
  <si>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</si>
  <si>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</si>
  <si>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</si>
  <si>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</si>
  <si>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</si>
  <si>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</si>
  <si>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</si>
  <si>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</si>
  <si>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</si>
  <si>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</si>
  <si>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</si>
  <si>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</si>
  <si>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</si>
  <si>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</si>
  <si>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</si>
  <si>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</si>
  <si>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</si>
  <si>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</si>
  <si>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</si>
  <si>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</si>
  <si>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</si>
  <si>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</si>
  <si>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</si>
  <si>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</si>
  <si>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</si>
  <si>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</si>
  <si>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</si>
  <si>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</si>
  <si>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</si>
  <si>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</si>
  <si>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</si>
  <si>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</si>
  <si>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</si>
  <si>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</si>
  <si>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</si>
  <si>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</si>
  <si>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</si>
  <si>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</si>
  <si>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</si>
  <si>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</si>
  <si>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</si>
  <si>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</si>
  <si>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</si>
  <si>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</si>
  <si>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</si>
  <si>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</si>
  <si>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</si>
  <si>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</si>
  <si>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</si>
  <si>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</si>
  <si>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</si>
  <si>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</si>
  <si>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</si>
  <si>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</si>
  <si>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</si>
  <si>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</si>
  <si>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</si>
  <si>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</si>
  <si>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</si>
  <si>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</si>
  <si>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</si>
  <si>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</si>
  <si>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</si>
  <si>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</si>
  <si>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</si>
  <si>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</si>
  <si>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</si>
  <si>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</si>
  <si>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</si>
  <si>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</si>
  <si>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</si>
  <si>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</si>
  <si>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</si>
  <si>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</si>
  <si>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</si>
  <si>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</si>
  <si>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</si>
  <si>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</si>
  <si>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</si>
  <si>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</si>
  <si>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</si>
  <si>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</si>
  <si>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</si>
  <si>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</si>
  <si>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</si>
  <si>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</si>
  <si>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</si>
  <si>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</si>
  <si>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</si>
  <si>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</si>
  <si>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</si>
  <si>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</si>
  <si>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</si>
  <si>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</si>
  <si>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</si>
  <si>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</si>
  <si>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</si>
  <si>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</si>
  <si>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</si>
  <si>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</si>
  <si>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</si>
  <si>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</si>
  <si>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</si>
  <si>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</si>
  <si>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</si>
  <si>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</si>
  <si>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</si>
  <si>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</si>
  <si>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</si>
  <si>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</si>
  <si>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</si>
  <si>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</si>
  <si>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</si>
  <si>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</si>
  <si>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</si>
  <si>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</si>
  <si>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</si>
  <si>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</si>
  <si>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</si>
  <si>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</si>
  <si>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</si>
  <si>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</si>
  <si>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</si>
  <si>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</si>
  <si>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</si>
  <si>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</si>
  <si>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</si>
  <si>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</si>
  <si>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</si>
  <si>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</si>
  <si>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</si>
  <si>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</si>
  <si>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</si>
  <si>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</si>
  <si>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</si>
  <si>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</si>
  <si>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</si>
  <si>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</si>
  <si>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</si>
  <si>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</si>
  <si>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</si>
  <si>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</si>
  <si>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</si>
  <si>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</si>
  <si>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</si>
  <si>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</si>
  <si>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</si>
  <si>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</si>
  <si>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</si>
  <si>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</si>
  <si>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</si>
  <si>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</si>
  <si>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</si>
  <si>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</si>
  <si>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</si>
  <si>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</si>
  <si>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</si>
  <si>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</si>
  <si>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</si>
  <si>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</si>
  <si>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</si>
  <si>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</si>
  <si>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</si>
  <si>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</si>
  <si>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</si>
  <si>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</si>
  <si>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</si>
  <si>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</si>
  <si>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</si>
  <si>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</si>
  <si>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</si>
  <si>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</si>
  <si>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</si>
  <si>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</si>
  <si>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</si>
  <si>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</si>
  <si>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</si>
  <si>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</si>
  <si>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</si>
  <si>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</si>
  <si>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</si>
  <si>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</si>
  <si>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</si>
  <si>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</si>
  <si>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</si>
  <si>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</si>
  <si>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</si>
  <si>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</si>
  <si>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</si>
  <si>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</si>
  <si>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</si>
  <si>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</si>
  <si>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</si>
  <si>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</si>
  <si>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</si>
  <si>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</si>
  <si>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</si>
  <si>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</si>
  <si>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</si>
  <si>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</si>
  <si>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</si>
  <si>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</si>
  <si>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</si>
  <si>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</si>
  <si>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</si>
  <si>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</si>
  <si>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</si>
  <si>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</si>
  <si>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</si>
  <si>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</si>
  <si>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</si>
  <si>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</si>
  <si>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</si>
  <si>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</si>
  <si>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</si>
  <si>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</si>
  <si>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</si>
  <si>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</si>
  <si>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</si>
  <si>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</si>
  <si>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</si>
  <si>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</si>
  <si>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</si>
  <si>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</si>
  <si>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</si>
  <si>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</si>
  <si>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</si>
  <si>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</si>
  <si>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</si>
  <si>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</si>
  <si>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</si>
  <si>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</si>
  <si>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</si>
  <si>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</si>
  <si>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</si>
  <si>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</si>
  <si>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</si>
  <si>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</si>
  <si>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</si>
  <si>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</si>
  <si>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</si>
  <si>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</si>
  <si>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</si>
  <si>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</si>
  <si>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</si>
  <si>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</si>
  <si>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</si>
  <si>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</si>
  <si>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</si>
  <si>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</si>
  <si>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</si>
  <si>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</si>
  <si>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</si>
  <si>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</si>
  <si>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</si>
  <si>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</si>
  <si>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</si>
  <si>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</si>
  <si>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</si>
  <si>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</si>
  <si>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</si>
  <si>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</si>
  <si>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</si>
  <si>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</si>
  <si>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</si>
  <si>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</si>
  <si>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</si>
  <si>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</si>
  <si>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</si>
  <si>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</si>
  <si>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</si>
  <si>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</si>
  <si>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</si>
  <si>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</si>
  <si>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</si>
  <si>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</si>
  <si>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</si>
  <si>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</si>
  <si>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</si>
  <si>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</si>
  <si>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</si>
  <si>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</si>
  <si>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</si>
  <si>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</si>
  <si>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</si>
  <si>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</si>
  <si>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</si>
  <si>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</si>
  <si>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</si>
  <si>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</si>
  <si>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</si>
  <si>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</si>
  <si>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</si>
  <si>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</si>
  <si>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</si>
  <si>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</si>
  <si>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</si>
  <si>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</si>
  <si>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</si>
  <si>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</si>
  <si>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</si>
  <si>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</si>
  <si>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</si>
  <si>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</si>
  <si>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</si>
  <si>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</si>
  <si>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</si>
  <si>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</si>
  <si>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</si>
  <si>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</si>
  <si>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</si>
  <si>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</si>
  <si>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</si>
  <si>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</si>
  <si>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</si>
  <si>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</si>
  <si>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</si>
  <si>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</si>
  <si>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</si>
  <si>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</si>
  <si>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</si>
  <si>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</si>
  <si>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</si>
  <si>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</si>
  <si>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</si>
  <si>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</si>
  <si>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</si>
  <si>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</si>
  <si>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</si>
  <si>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</si>
  <si>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</si>
  <si>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</si>
  <si>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</si>
  <si>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</si>
  <si>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</si>
  <si>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</si>
  <si>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</si>
  <si>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</si>
  <si>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</si>
  <si>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</si>
  <si>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</si>
  <si>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</si>
  <si>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</si>
  <si>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</si>
  <si>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</si>
  <si>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</si>
  <si>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</si>
  <si>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</si>
  <si>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</si>
  <si>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</si>
  <si>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</si>
  <si>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</si>
  <si>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</si>
  <si>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</si>
  <si>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</si>
  <si>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</si>
  <si>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</si>
  <si>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</si>
  <si>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</si>
  <si>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</si>
  <si>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</si>
  <si>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</si>
  <si>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</si>
  <si>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</si>
  <si>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</si>
  <si>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</si>
  <si>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</si>
  <si>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</si>
  <si>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</si>
  <si>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</si>
  <si>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</si>
  <si>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</si>
  <si>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</si>
  <si>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</si>
  <si>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</si>
  <si>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</si>
  <si>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</si>
  <si>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</si>
  <si>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</si>
  <si>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</si>
  <si>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</si>
  <si>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</si>
  <si>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</si>
  <si>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</si>
  <si>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</si>
  <si>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</si>
  <si>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</si>
  <si>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</si>
  <si>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</si>
  <si>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</si>
  <si>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</si>
  <si>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</si>
  <si>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</si>
  <si>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</si>
  <si>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</si>
  <si>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</si>
  <si>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</si>
  <si>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</si>
  <si>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</si>
  <si>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</si>
  <si>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</si>
  <si>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</si>
  <si>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</si>
  <si>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</si>
  <si>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</si>
  <si>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</si>
  <si>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</si>
  <si>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</si>
  <si>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</si>
  <si>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</si>
  <si>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</si>
  <si>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</si>
  <si>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</si>
  <si>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</si>
  <si>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</si>
  <si>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</si>
  <si>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</si>
  <si>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</si>
  <si>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</si>
  <si>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</si>
  <si>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</si>
  <si>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</si>
  <si>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</si>
  <si>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</si>
  <si>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</si>
  <si>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</si>
  <si>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</si>
  <si>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</si>
  <si>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</si>
  <si>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</si>
  <si>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</si>
  <si>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</si>
  <si>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</si>
  <si>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</si>
  <si>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</si>
  <si>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</si>
  <si>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</si>
  <si>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</si>
  <si>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</si>
  <si>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</si>
  <si>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</si>
  <si>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</si>
  <si>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</si>
  <si>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</si>
  <si>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</si>
  <si>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</si>
  <si>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</si>
  <si>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</si>
  <si>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</si>
  <si>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</si>
  <si>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</si>
  <si>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</si>
  <si>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</si>
  <si>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</si>
  <si>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</si>
  <si>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</si>
  <si>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</si>
  <si>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</si>
  <si>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</si>
  <si>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</si>
  <si>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</si>
  <si>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</si>
  <si>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</si>
  <si>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</si>
  <si>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</si>
  <si>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</si>
  <si>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</si>
  <si>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</si>
  <si>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</si>
  <si>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</si>
  <si>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</si>
  <si>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</si>
  <si>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</si>
  <si>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</si>
  <si>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</si>
  <si>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</si>
  <si>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</si>
  <si>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</si>
  <si>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</si>
  <si>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</si>
  <si>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</si>
  <si>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</si>
  <si>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</si>
  <si>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</si>
  <si>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</si>
  <si>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</si>
  <si>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</si>
  <si>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</si>
  <si>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</si>
  <si>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</si>
  <si>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</si>
  <si>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</si>
  <si>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</si>
  <si>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</si>
  <si>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</si>
  <si>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</si>
  <si>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</si>
  <si>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</si>
  <si>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</si>
  <si>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</si>
  <si>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</si>
  <si>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</si>
  <si>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</si>
  <si>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</si>
  <si>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</si>
  <si>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</si>
  <si>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</si>
  <si>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</si>
  <si>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</si>
  <si>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</si>
  <si>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</si>
  <si>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</si>
  <si>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</si>
  <si>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</si>
  <si>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</si>
  <si>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</si>
  <si>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</si>
  <si>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</si>
  <si>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</si>
  <si>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</si>
  <si>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</si>
  <si>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</si>
  <si>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</si>
  <si>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</si>
  <si>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</si>
  <si>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</si>
  <si>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</si>
  <si>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</si>
  <si>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</si>
  <si>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</si>
  <si>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</si>
  <si>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</si>
  <si>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</si>
  <si>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</si>
  <si>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</si>
  <si>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</si>
  <si>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</si>
  <si>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</si>
  <si>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</si>
  <si>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</si>
  <si>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</si>
  <si>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</si>
  <si>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</si>
  <si>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</si>
  <si>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</si>
  <si>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</si>
  <si>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</si>
  <si>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</si>
  <si>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</si>
  <si>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</si>
  <si>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</si>
  <si>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</si>
  <si>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</si>
  <si>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</si>
  <si>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</si>
  <si>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</si>
  <si>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</si>
  <si>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</si>
  <si>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</si>
  <si>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</si>
  <si>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</si>
  <si>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</si>
  <si>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</si>
  <si>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</si>
  <si>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</si>
  <si>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</si>
  <si>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</si>
  <si>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</si>
  <si>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</si>
  <si>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</si>
  <si>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</si>
  <si>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</si>
  <si>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</si>
  <si>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</si>
  <si>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</si>
  <si>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</si>
  <si>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</si>
  <si>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</si>
  <si>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</si>
  <si>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</si>
  <si>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</si>
  <si>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</si>
  <si>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</si>
  <si>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</si>
  <si>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</si>
  <si>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</si>
  <si>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</si>
  <si>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</si>
  <si>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</si>
  <si>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</si>
  <si>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</si>
  <si>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</si>
  <si>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</si>
  <si>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</si>
  <si>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</si>
  <si>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</si>
  <si>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</si>
  <si>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</si>
  <si>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</si>
  <si>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</si>
  <si>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</si>
  <si>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</si>
  <si>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</si>
  <si>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</si>
  <si>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</si>
  <si>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</si>
  <si>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</si>
  <si>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</si>
  <si>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</si>
  <si>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</si>
  <si>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</si>
  <si>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</si>
  <si>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</si>
  <si>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</si>
  <si>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</si>
  <si>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</si>
  <si>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</si>
  <si>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</si>
  <si>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</si>
  <si>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</si>
  <si>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</si>
  <si>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</si>
  <si>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</si>
  <si>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</si>
  <si>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</si>
  <si>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</si>
  <si>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</si>
  <si>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</si>
  <si>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</si>
  <si>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</si>
  <si>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</si>
  <si>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</si>
  <si>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</si>
  <si>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</si>
  <si>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</si>
  <si>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</si>
  <si>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</si>
  <si>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</si>
  <si>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</si>
  <si>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</si>
  <si>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</si>
  <si>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</si>
  <si>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</si>
  <si>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</si>
  <si>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</si>
  <si>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</si>
  <si>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</si>
  <si>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</si>
  <si>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</si>
  <si>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</si>
  <si>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</si>
  <si>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</si>
  <si>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</si>
  <si>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</si>
  <si>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</si>
  <si>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</si>
  <si>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</si>
  <si>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</si>
  <si>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</si>
  <si>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</si>
  <si>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</si>
  <si>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</si>
  <si>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</si>
  <si>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</si>
  <si>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</si>
  <si>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</si>
  <si>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</si>
  <si>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</si>
  <si>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</si>
  <si>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</si>
  <si>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</si>
  <si>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</si>
  <si>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</si>
  <si>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</si>
  <si>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</si>
  <si>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</si>
  <si>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</si>
  <si>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</si>
  <si>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</si>
  <si>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</si>
  <si>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</si>
  <si>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</si>
  <si>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</si>
  <si>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</si>
  <si>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</si>
  <si>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</si>
  <si>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</si>
  <si>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</si>
  <si>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</si>
  <si>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</si>
  <si>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</si>
  <si>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</si>
  <si>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</si>
  <si>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</si>
  <si>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</si>
  <si>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</si>
  <si>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</si>
  <si>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</si>
  <si>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</si>
  <si>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</si>
  <si>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</si>
  <si>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</si>
  <si>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</si>
  <si>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</si>
  <si>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</si>
  <si>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</si>
  <si>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</si>
  <si>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</si>
  <si>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</si>
  <si>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</si>
  <si>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</si>
  <si>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</si>
  <si>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</si>
  <si>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</si>
  <si>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</si>
  <si>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</si>
  <si>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</si>
  <si>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</si>
  <si>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</si>
  <si>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</si>
  <si>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</si>
  <si>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</si>
  <si>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</si>
  <si>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</si>
  <si>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</si>
  <si>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</si>
  <si>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</si>
  <si>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</si>
  <si>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</si>
  <si>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</si>
  <si>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</si>
  <si>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</si>
  <si>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</si>
  <si>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</si>
  <si>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</si>
  <si>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</si>
  <si>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</si>
  <si>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</si>
  <si>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</si>
  <si>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</si>
  <si>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</si>
  <si>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</si>
  <si>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</si>
  <si>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</si>
  <si>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</si>
  <si>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</si>
  <si>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</si>
  <si>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</si>
  <si>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</si>
  <si>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</si>
  <si>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</si>
  <si>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</si>
  <si>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</si>
  <si>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</si>
  <si>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</si>
  <si>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</si>
  <si>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</si>
  <si>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</si>
  <si>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</si>
  <si>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</si>
  <si>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</si>
  <si>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</si>
  <si>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</si>
  <si>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</si>
  <si>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</si>
  <si>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</si>
  <si>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</si>
  <si>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</si>
  <si>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</si>
  <si>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</si>
  <si>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</si>
  <si>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</si>
  <si>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</si>
  <si>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</si>
  <si>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</si>
  <si>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</si>
  <si>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</si>
  <si>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</si>
  <si>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</si>
  <si>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</si>
  <si>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</si>
  <si>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</si>
  <si>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</si>
  <si>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</si>
  <si>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</si>
  <si>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</si>
  <si>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</si>
  <si>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</si>
  <si>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</si>
  <si>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</si>
  <si>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</si>
  <si>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</si>
  <si>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</si>
  <si>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</si>
  <si>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</si>
  <si>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</si>
  <si>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</si>
  <si>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</si>
  <si>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</si>
  <si>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</si>
  <si>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</si>
  <si>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</si>
  <si>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</si>
  <si>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</si>
  <si>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</si>
  <si>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</si>
  <si>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</si>
  <si>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</si>
  <si>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</si>
  <si>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</si>
  <si>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</si>
  <si>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</si>
  <si>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</si>
  <si>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</si>
  <si>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</si>
  <si>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</si>
  <si>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</si>
  <si>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</si>
  <si>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</si>
  <si>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</si>
  <si>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</si>
  <si>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</si>
  <si>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</si>
  <si>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</si>
  <si>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</si>
  <si>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</si>
  <si>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</si>
  <si>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</si>
  <si>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</si>
  <si>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</si>
  <si>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</si>
  <si>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</si>
  <si>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</si>
  <si>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</si>
  <si>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</si>
  <si>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</si>
  <si>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</si>
  <si>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</si>
  <si>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</si>
  <si>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</si>
  <si>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</si>
  <si>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</si>
  <si>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</si>
  <si>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</si>
  <si>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</si>
  <si>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</si>
  <si>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</si>
  <si>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</si>
  <si>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</si>
  <si>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</si>
  <si>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</si>
  <si>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</si>
  <si>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</si>
  <si>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</si>
  <si>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</si>
  <si>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</si>
  <si>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</si>
  <si>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</si>
  <si>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</si>
  <si>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</si>
  <si>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</si>
  <si>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</si>
  <si>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</si>
  <si>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</si>
  <si>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</si>
  <si>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</si>
  <si>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</si>
  <si>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</si>
  <si>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</si>
  <si>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</si>
  <si>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</si>
  <si>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</si>
  <si>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</si>
  <si>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</si>
  <si>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</si>
  <si>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</si>
  <si>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</si>
  <si>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</si>
  <si>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</si>
  <si>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</si>
  <si>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</si>
  <si>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</si>
  <si>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</si>
  <si>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</si>
  <si>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</si>
  <si>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</si>
  <si>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</si>
  <si>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</si>
  <si>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</si>
  <si>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</si>
  <si>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</si>
  <si>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</si>
  <si>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</si>
  <si>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</si>
  <si>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</si>
  <si>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</si>
  <si>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</si>
  <si>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</si>
  <si>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</si>
  <si>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</si>
  <si>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</si>
  <si>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</si>
  <si>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</si>
  <si>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</si>
  <si>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</si>
  <si>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</si>
  <si>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</si>
  <si>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</si>
  <si>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</si>
  <si>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</si>
  <si>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</si>
  <si>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</si>
  <si>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</si>
  <si>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</si>
  <si>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</si>
  <si>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</si>
  <si>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</si>
  <si>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</si>
  <si>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</si>
  <si>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</si>
  <si>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</si>
  <si>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</si>
  <si>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</si>
  <si>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</si>
  <si>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</si>
  <si>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</si>
  <si>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</si>
  <si>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</si>
  <si>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</si>
  <si>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</si>
  <si>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</si>
  <si>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</si>
  <si>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</si>
  <si>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</si>
  <si>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</si>
  <si>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</si>
  <si>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</si>
  <si>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</si>
  <si>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</si>
  <si>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</si>
  <si>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</si>
  <si>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</si>
  <si>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</si>
  <si>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</si>
  <si>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</si>
  <si>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</si>
  <si>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</si>
  <si>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</si>
  <si>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</si>
  <si>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</si>
  <si>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</si>
  <si>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</si>
  <si>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</si>
  <si>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</si>
  <si>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</si>
  <si>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</si>
  <si>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</si>
  <si>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</si>
  <si>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</si>
  <si>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</si>
  <si>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</si>
  <si>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</si>
  <si>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</si>
  <si>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</si>
  <si>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</si>
  <si>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</si>
  <si>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</si>
  <si>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</si>
  <si>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</si>
  <si>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</si>
  <si>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</si>
  <si>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</si>
  <si>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</si>
  <si>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</si>
  <si>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</si>
  <si>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</si>
  <si>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</si>
  <si>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</si>
  <si>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</si>
  <si>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</si>
  <si>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</si>
  <si>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</si>
  <si>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</si>
  <si>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</si>
  <si>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</si>
  <si>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</si>
  <si>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</si>
  <si>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</si>
  <si>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</si>
  <si>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</si>
  <si>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</si>
  <si>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</si>
  <si>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</si>
  <si>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</si>
  <si>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</si>
  <si>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</si>
  <si>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</si>
  <si>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</si>
  <si>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</si>
  <si>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</si>
  <si>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</si>
  <si>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</si>
  <si>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</si>
  <si>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</si>
  <si>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</si>
  <si>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</si>
  <si>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</si>
  <si>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</si>
  <si>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</si>
  <si>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</si>
  <si>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</si>
  <si>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</si>
  <si>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</si>
  <si>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</si>
  <si>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</si>
  <si>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</si>
  <si>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</si>
  <si>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</si>
  <si>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</si>
  <si>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</si>
  <si>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</si>
  <si>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</si>
  <si>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</si>
  <si>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</si>
  <si>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</si>
  <si>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</si>
  <si>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</si>
  <si>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</si>
  <si>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</si>
  <si>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</si>
  <si>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</si>
  <si>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</si>
  <si>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</si>
  <si>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</si>
  <si>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</si>
  <si>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</si>
  <si>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</si>
  <si>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</si>
  <si>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</si>
  <si>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</si>
  <si>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</si>
  <si>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</si>
  <si>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</si>
  <si>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</si>
  <si>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</si>
  <si>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</si>
  <si>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</si>
  <si>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</si>
  <si>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</si>
  <si>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</si>
  <si>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</si>
  <si>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</si>
  <si>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</si>
  <si>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</si>
  <si>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</si>
  <si>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</si>
  <si>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</si>
  <si>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</si>
  <si>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</si>
  <si>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</si>
  <si>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</si>
  <si>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</si>
  <si>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</si>
  <si>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</si>
  <si>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</si>
  <si>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</si>
  <si>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</si>
  <si>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</si>
  <si>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</si>
  <si>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</si>
  <si>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</si>
  <si>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</si>
  <si>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</si>
  <si>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</si>
  <si>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</si>
  <si>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</si>
  <si>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</si>
  <si>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</si>
  <si>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</si>
  <si>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</si>
  <si>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</si>
  <si>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</si>
  <si>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</si>
  <si>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</si>
  <si>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</si>
  <si>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</si>
  <si>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</si>
  <si>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</si>
  <si>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</si>
  <si>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</si>
  <si>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</si>
  <si>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</si>
  <si>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</si>
  <si>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</si>
  <si>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</si>
  <si>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</si>
  <si>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</si>
  <si>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</si>
  <si>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</si>
  <si>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</si>
  <si>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</si>
  <si>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</si>
  <si>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</si>
  <si>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</si>
  <si>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</si>
  <si>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</si>
  <si>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</si>
  <si>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</si>
  <si>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</si>
  <si>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</si>
  <si>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</si>
  <si>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</si>
  <si>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</si>
  <si>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</si>
  <si>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</si>
  <si>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</si>
  <si>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</si>
  <si>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</si>
  <si>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</si>
  <si>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</si>
  <si>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</si>
  <si>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</si>
  <si>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</si>
  <si>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</si>
  <si>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</si>
  <si>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</si>
  <si>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</si>
  <si>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</si>
  <si>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</si>
  <si>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</si>
  <si>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</si>
  <si>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</si>
  <si>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</si>
  <si>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</si>
  <si>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</si>
  <si>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</si>
  <si>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</si>
  <si>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</si>
  <si>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</si>
  <si>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</si>
  <si>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</si>
  <si>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</si>
  <si>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</si>
  <si>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</si>
  <si>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</si>
  <si>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</si>
  <si>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</si>
  <si>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</si>
  <si>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</si>
  <si>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</si>
  <si>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</si>
  <si>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</si>
  <si>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</si>
  <si>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</si>
  <si>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</si>
  <si>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</si>
  <si>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</si>
  <si>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</si>
  <si>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</si>
  <si>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</si>
  <si>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</si>
  <si>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</si>
  <si>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</si>
  <si>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</si>
  <si>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</si>
  <si>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</si>
  <si>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</si>
  <si>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</si>
  <si>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</si>
  <si>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</si>
  <si>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</si>
  <si>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</si>
  <si>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</si>
  <si>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</si>
  <si>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</si>
  <si>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</si>
  <si>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</si>
  <si>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</si>
  <si>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</si>
  <si>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</si>
  <si>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</si>
  <si>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</si>
  <si>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</si>
  <si>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</si>
  <si>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</si>
  <si>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</si>
  <si>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</si>
  <si>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</si>
  <si>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</si>
  <si>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</si>
  <si>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</si>
  <si>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</si>
  <si>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</si>
  <si>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</si>
  <si>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</si>
  <si>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</si>
  <si>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</si>
  <si>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</si>
  <si>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</si>
  <si>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</si>
  <si>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</si>
  <si>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</si>
  <si>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</si>
  <si>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</si>
  <si>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</si>
  <si>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</si>
  <si>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</si>
  <si>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</si>
  <si>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</si>
  <si>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</si>
  <si>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</si>
  <si>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</si>
  <si>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</si>
  <si>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</si>
  <si>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</si>
  <si>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</si>
  <si>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</si>
  <si>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</si>
  <si>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</si>
  <si>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</si>
  <si>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</si>
  <si>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</si>
  <si>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</si>
  <si>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</si>
  <si>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</si>
  <si>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</si>
  <si>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</si>
  <si>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</si>
  <si>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</si>
  <si>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</si>
  <si>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</si>
  <si>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</si>
  <si>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</si>
  <si>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</si>
  <si>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</si>
  <si>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</si>
  <si>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</si>
  <si>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</si>
  <si>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</si>
  <si>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</si>
  <si>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</si>
  <si>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</si>
  <si>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</si>
  <si>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</si>
  <si>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</si>
  <si>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</si>
  <si>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</si>
  <si>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</si>
  <si>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</si>
  <si>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</si>
  <si>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</si>
  <si>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</si>
  <si>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</si>
  <si>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</si>
  <si>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</si>
  <si>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</si>
  <si>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</si>
  <si>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</si>
  <si>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</si>
  <si>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</si>
  <si>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</si>
  <si>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</si>
  <si>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</si>
  <si>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</si>
  <si>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</si>
  <si>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</si>
  <si>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</si>
  <si>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</si>
  <si>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</si>
  <si>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</si>
  <si>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</si>
  <si>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</si>
  <si>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</si>
  <si>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</si>
  <si>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</si>
  <si>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</si>
  <si>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</si>
  <si>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</si>
  <si>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</si>
  <si>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</si>
  <si>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</si>
  <si>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</si>
  <si>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</si>
  <si>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</si>
  <si>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</si>
  <si>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</si>
  <si>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</si>
  <si>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</si>
  <si>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</si>
  <si>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</si>
  <si>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</si>
  <si>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</si>
  <si>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</si>
  <si>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</si>
  <si>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</si>
  <si>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</si>
  <si>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</si>
  <si>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</si>
  <si>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</si>
  <si>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</si>
  <si>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</si>
  <si>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</si>
  <si>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</si>
  <si>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</si>
  <si>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</si>
  <si>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</si>
  <si>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</si>
  <si>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</si>
  <si>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</si>
  <si>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</si>
  <si>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</si>
  <si>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</si>
  <si>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</si>
  <si>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</si>
  <si>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</si>
  <si>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</si>
  <si>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</si>
  <si>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</si>
  <si>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</si>
  <si>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</si>
  <si>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</si>
  <si>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</si>
  <si>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</si>
  <si>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</si>
  <si>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</si>
  <si>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</si>
  <si>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</si>
  <si>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</si>
  <si>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</si>
  <si>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</si>
  <si>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</si>
  <si>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</si>
  <si>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</si>
  <si>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</si>
  <si>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</si>
  <si>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</si>
  <si>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</si>
  <si>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</si>
  <si>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</si>
  <si>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</si>
  <si>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</si>
  <si>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</si>
  <si>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</si>
  <si>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</si>
  <si>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</si>
  <si>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</si>
  <si>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</si>
  <si>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</si>
  <si>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</si>
  <si>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</si>
  <si>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</si>
  <si>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</si>
  <si>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</si>
  <si>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</si>
  <si>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</si>
  <si>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</si>
  <si>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</si>
  <si>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</si>
  <si>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</si>
  <si>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</si>
  <si>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</si>
  <si>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</si>
  <si>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</si>
  <si>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</si>
  <si>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</si>
  <si>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</si>
  <si>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</si>
  <si>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</si>
  <si>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</si>
  <si>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</si>
  <si>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</si>
  <si>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</si>
  <si>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</si>
  <si>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</si>
  <si>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</si>
  <si>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</si>
  <si>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</si>
  <si>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</si>
  <si>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</si>
  <si>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</si>
  <si>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</si>
  <si>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</si>
  <si>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</si>
  <si>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</si>
  <si>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</si>
  <si>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</si>
  <si>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</si>
  <si>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</si>
  <si>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</si>
  <si>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</si>
  <si>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</si>
  <si>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</si>
  <si>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</si>
  <si>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</si>
  <si>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</si>
  <si>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</si>
  <si>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</si>
  <si>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</si>
  <si>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</si>
  <si>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</si>
  <si>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</si>
  <si>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</si>
  <si>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</si>
  <si>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</si>
  <si>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</si>
  <si>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</si>
  <si>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</si>
  <si>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</si>
  <si>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</si>
  <si>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</si>
  <si>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</si>
  <si>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</si>
  <si>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</si>
  <si>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</si>
  <si>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</si>
  <si>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</si>
  <si>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</si>
  <si>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</si>
  <si>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</si>
  <si>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</si>
  <si>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</si>
  <si>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</si>
  <si>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</si>
  <si>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</si>
  <si>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</si>
  <si>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</si>
  <si>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</si>
  <si>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</si>
  <si>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</si>
  <si>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</si>
  <si>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</si>
  <si>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</si>
  <si>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</si>
  <si>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</si>
  <si>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</si>
  <si>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</si>
  <si>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</si>
  <si>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</si>
  <si>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</si>
  <si>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</si>
  <si>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</si>
  <si>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</si>
  <si>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</si>
  <si>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</si>
  <si>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</si>
  <si>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</si>
  <si>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</si>
  <si>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</si>
  <si>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</si>
  <si>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</si>
  <si>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</si>
  <si>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</si>
  <si>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</si>
  <si>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</si>
  <si>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</si>
  <si>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</si>
  <si>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</si>
  <si>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</si>
  <si>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</si>
  <si>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</si>
  <si>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</si>
  <si>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</si>
  <si>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</si>
  <si>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</si>
  <si>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</si>
  <si>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</si>
  <si>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</si>
  <si>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</si>
  <si>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</si>
  <si>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</si>
  <si>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</si>
  <si>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</si>
  <si>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</si>
  <si>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</si>
  <si>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</si>
  <si>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</si>
  <si>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</si>
  <si>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</si>
  <si>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</si>
  <si>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</si>
  <si>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</si>
  <si>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</si>
  <si>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</si>
  <si>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</si>
  <si>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</si>
  <si>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</si>
  <si>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</si>
  <si>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</si>
  <si>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</si>
  <si>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</si>
  <si>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</si>
  <si>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</si>
  <si>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</si>
  <si>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</si>
  <si>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</si>
  <si>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</si>
  <si>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</si>
  <si>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</si>
  <si>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</si>
  <si>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</si>
  <si>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</si>
  <si>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</si>
  <si>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</si>
  <si>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</si>
  <si>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</si>
  <si>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</si>
  <si>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</si>
  <si>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</si>
  <si>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</si>
  <si>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</si>
  <si>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</si>
  <si>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</si>
  <si>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</si>
  <si>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</si>
  <si>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</si>
  <si>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</si>
  <si>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</si>
  <si>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</si>
  <si>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</si>
  <si>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</si>
  <si>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</si>
  <si>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</si>
  <si>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</si>
  <si>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</si>
  <si>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</si>
  <si>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</si>
  <si>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</si>
  <si>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</si>
  <si>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</si>
  <si>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</si>
  <si>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</si>
  <si>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</si>
  <si>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</si>
  <si>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</si>
  <si>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</si>
  <si>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</si>
  <si>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</si>
  <si>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</si>
  <si>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</si>
  <si>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</si>
  <si>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</si>
  <si>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</si>
  <si>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</si>
  <si>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</si>
  <si>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</si>
  <si>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</si>
  <si>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</si>
  <si>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</si>
  <si>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</si>
  <si>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</si>
  <si>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</si>
  <si>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</si>
  <si>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</si>
  <si>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</si>
  <si>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</si>
  <si>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</si>
  <si>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</si>
  <si>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</si>
  <si>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</si>
  <si>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</si>
  <si>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</si>
  <si>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</si>
  <si>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</si>
  <si>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</si>
  <si>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</si>
  <si>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</si>
  <si>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</si>
  <si>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</si>
  <si>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</si>
  <si>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</si>
  <si>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</si>
  <si>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</si>
  <si>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</si>
  <si>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</si>
  <si>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</si>
  <si>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</si>
  <si>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</si>
  <si>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</si>
  <si>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</si>
  <si>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</si>
  <si>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</si>
  <si>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</si>
  <si>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</si>
  <si>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</si>
  <si>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</si>
  <si>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</si>
  <si>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</si>
  <si>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</si>
  <si>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</si>
  <si>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</si>
  <si>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</si>
  <si>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</si>
  <si>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</si>
  <si>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</si>
  <si>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</si>
  <si>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</si>
  <si>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</si>
  <si>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</si>
  <si>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</si>
  <si>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</si>
  <si>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</si>
  <si>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</si>
  <si>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</si>
  <si>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</si>
  <si>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</si>
  <si>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</si>
  <si>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</si>
  <si>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</si>
  <si>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</si>
  <si>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</si>
  <si>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</si>
  <si>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</si>
  <si>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</si>
  <si>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</si>
  <si>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</si>
  <si>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</si>
  <si>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</si>
  <si>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</si>
  <si>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</si>
  <si>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</si>
  <si>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</si>
  <si>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</si>
  <si>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</si>
  <si>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</si>
  <si>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</si>
  <si>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</si>
  <si>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</si>
  <si>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</si>
  <si>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</si>
  <si>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</si>
  <si>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</si>
  <si>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</si>
  <si>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</si>
  <si>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</si>
  <si>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</si>
  <si>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</si>
  <si>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</si>
  <si>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</si>
  <si>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</si>
  <si>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</si>
  <si>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</si>
  <si>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</si>
  <si>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</si>
  <si>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</si>
  <si>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</si>
  <si>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</si>
  <si>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</si>
  <si>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</si>
  <si>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</si>
  <si>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</si>
  <si>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</si>
  <si>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</si>
  <si>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</si>
  <si>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</si>
  <si>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</si>
  <si>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</si>
  <si>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</si>
  <si>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</si>
  <si>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</si>
  <si>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</si>
  <si>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</si>
  <si>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</si>
  <si>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</si>
  <si>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</si>
  <si>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</si>
  <si>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</si>
  <si>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</si>
  <si>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</si>
  <si>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</si>
  <si>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</si>
  <si>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</si>
  <si>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</si>
  <si>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</si>
  <si>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</si>
  <si>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</si>
  <si>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</si>
  <si>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</si>
  <si>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</si>
  <si>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</si>
  <si>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</si>
  <si>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</si>
  <si>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</si>
  <si>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</si>
  <si>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</si>
  <si>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</si>
  <si>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</si>
  <si>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</si>
  <si>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</si>
  <si>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</si>
  <si>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</si>
  <si>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</si>
  <si>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</si>
  <si>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</si>
  <si>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</si>
  <si>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</si>
  <si>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</si>
  <si>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</si>
  <si>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</si>
  <si>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</si>
  <si>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</si>
  <si>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</si>
  <si>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</si>
  <si>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</si>
  <si>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</si>
  <si>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</si>
  <si>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</si>
  <si>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</si>
  <si>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</si>
  <si>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</si>
  <si>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</si>
  <si>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</si>
  <si>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</si>
  <si>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</si>
  <si>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</si>
  <si>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</si>
  <si>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</si>
  <si>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</si>
  <si>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</si>
  <si>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</si>
  <si>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</si>
  <si>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</si>
  <si>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</si>
  <si>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</si>
  <si>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</si>
  <si>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</si>
  <si>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</si>
  <si>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</si>
  <si>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</si>
  <si>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</si>
  <si>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</si>
  <si>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</si>
  <si>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</si>
  <si>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</si>
  <si>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</si>
  <si>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</si>
  <si>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</si>
  <si>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</si>
  <si>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</si>
  <si>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</si>
  <si>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</si>
  <si>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</si>
  <si>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</si>
  <si>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</si>
  <si>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</si>
  <si>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</si>
  <si>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</si>
  <si>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</si>
  <si>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</si>
  <si>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</si>
  <si>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</si>
  <si>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</si>
  <si>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</si>
  <si>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</si>
  <si>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</si>
  <si>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</si>
  <si>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</si>
  <si>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</si>
  <si>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</si>
  <si>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</si>
  <si>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</si>
  <si>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</si>
  <si>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</si>
  <si>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</si>
  <si>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</si>
  <si>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</si>
  <si>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</si>
  <si>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</si>
  <si>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</si>
  <si>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</si>
  <si>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</si>
  <si>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</si>
  <si>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</si>
  <si>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</si>
  <si>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</si>
  <si>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</si>
  <si>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</si>
  <si>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</si>
  <si>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</si>
  <si>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</si>
  <si>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</si>
  <si>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</si>
  <si>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</si>
  <si>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</si>
  <si>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</si>
  <si>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</si>
  <si>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</si>
  <si>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</si>
  <si>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</si>
  <si>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</si>
  <si>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</si>
  <si>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</si>
  <si>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</si>
  <si>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</si>
  <si>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</si>
  <si>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</si>
  <si>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</si>
  <si>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</si>
  <si>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</si>
  <si>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</si>
  <si>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</si>
  <si>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</si>
  <si>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</si>
  <si>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</si>
  <si>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</si>
  <si>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</si>
  <si>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</si>
  <si>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</si>
  <si>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</si>
  <si>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</si>
  <si>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</si>
  <si>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</si>
  <si>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</si>
  <si>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</si>
  <si>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</si>
  <si>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</si>
  <si>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</si>
  <si>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</si>
  <si>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</si>
  <si>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</si>
  <si>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</si>
  <si>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</si>
  <si>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</si>
  <si>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</si>
  <si>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</si>
  <si>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</si>
  <si>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</si>
  <si>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</si>
  <si>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</si>
  <si>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</si>
  <si>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</si>
  <si>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</si>
  <si>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</si>
  <si>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</si>
  <si>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</si>
  <si>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</si>
  <si>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</si>
  <si>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</si>
  <si>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</si>
  <si>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</si>
  <si>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</si>
  <si>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</si>
  <si>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</si>
  <si>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</si>
  <si>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</si>
  <si>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</si>
  <si>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</si>
  <si>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</si>
  <si>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</si>
  <si>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</si>
  <si>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</si>
  <si>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</si>
  <si>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</si>
  <si>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</si>
  <si>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</si>
  <si>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</si>
  <si>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</si>
  <si>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</si>
  <si>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</si>
  <si>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</si>
  <si>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</si>
  <si>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</si>
  <si>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</si>
  <si>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</si>
  <si>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</si>
  <si>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</si>
  <si>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</si>
  <si>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</si>
  <si>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</si>
  <si>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</si>
  <si>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</si>
  <si>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</si>
  <si>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</si>
  <si>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</si>
  <si>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</si>
  <si>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</si>
  <si>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</si>
  <si>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</si>
  <si>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</si>
  <si>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</si>
  <si>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</si>
  <si>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</si>
  <si>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</si>
  <si>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</si>
  <si>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</si>
  <si>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</si>
  <si>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</si>
  <si>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</si>
  <si>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</si>
  <si>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</si>
  <si>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</si>
  <si>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</si>
  <si>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</si>
  <si>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</si>
  <si>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</si>
  <si>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</si>
  <si>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</si>
  <si>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</si>
  <si>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</si>
  <si>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</si>
  <si>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</si>
  <si>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</si>
  <si>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</si>
  <si>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</si>
  <si>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</si>
  <si>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</si>
  <si>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</si>
  <si>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</si>
  <si>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</si>
  <si>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</si>
  <si>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</si>
  <si>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</si>
  <si>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</si>
  <si>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</si>
  <si>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</si>
  <si>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</si>
  <si>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</si>
  <si>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</si>
  <si>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</si>
  <si>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</si>
  <si>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</si>
  <si>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</si>
  <si>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</si>
  <si>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</si>
  <si>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</si>
  <si>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</si>
  <si>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</si>
  <si>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</si>
  <si>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</si>
  <si>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</si>
  <si>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</si>
  <si>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</si>
  <si>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</si>
  <si>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</si>
  <si>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</si>
  <si>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</si>
  <si>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</si>
  <si>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</si>
  <si>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</si>
  <si>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</si>
  <si>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</si>
  <si>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</si>
  <si>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</si>
  <si>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</si>
  <si>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</si>
  <si>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</si>
  <si>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</si>
  <si>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</si>
  <si>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</si>
  <si>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</si>
  <si>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</si>
  <si>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</si>
  <si>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</si>
  <si>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</si>
  <si>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</si>
  <si>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</si>
  <si>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</si>
  <si>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</si>
  <si>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</si>
  <si>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</si>
  <si>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</si>
  <si>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</si>
  <si>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</si>
  <si>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</si>
  <si>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</si>
  <si>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</si>
  <si>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</si>
  <si>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</si>
  <si>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</si>
  <si>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</si>
  <si>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</si>
  <si>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</si>
  <si>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</si>
  <si>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</si>
  <si>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</si>
  <si>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</si>
  <si>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</si>
  <si>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</si>
  <si>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</si>
  <si>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</si>
  <si>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</si>
  <si>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</si>
  <si>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</si>
  <si>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</si>
  <si>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</si>
  <si>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</si>
  <si>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</si>
  <si>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</si>
  <si>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</si>
  <si>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</si>
  <si>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</si>
  <si>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</si>
  <si>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</si>
  <si>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</si>
  <si>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</si>
  <si>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</si>
  <si>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</si>
  <si>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</si>
  <si>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</si>
  <si>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</si>
  <si>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</si>
  <si>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</si>
  <si>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</si>
  <si>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</si>
  <si>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</si>
  <si>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</si>
  <si>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</si>
  <si>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</si>
  <si>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</si>
  <si>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</si>
  <si>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</si>
  <si>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</si>
  <si>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</si>
  <si>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</si>
  <si>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</si>
  <si>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</si>
  <si>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</si>
  <si>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</si>
  <si>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</si>
  <si>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</si>
  <si>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</si>
  <si>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</si>
  <si>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</si>
  <si>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</si>
  <si>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</si>
  <si>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</si>
  <si>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</si>
  <si>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</si>
  <si>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</si>
  <si>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</si>
  <si>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</si>
  <si>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</si>
  <si>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</si>
  <si>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</si>
  <si>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</si>
  <si>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</si>
  <si>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</si>
  <si>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</si>
  <si>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</si>
  <si>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</si>
  <si>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</si>
  <si>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</si>
  <si>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</si>
  <si>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</si>
  <si>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</si>
  <si>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</si>
  <si>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</si>
  <si>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</si>
  <si>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</si>
  <si>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</si>
  <si>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</si>
  <si>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</si>
  <si>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</si>
  <si>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</si>
  <si>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</si>
  <si>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</si>
  <si>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</si>
  <si>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</si>
  <si>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</si>
  <si>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</si>
  <si>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</si>
  <si>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</si>
  <si>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</si>
  <si>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</si>
  <si>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</si>
  <si>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</si>
  <si>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</si>
  <si>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</si>
  <si>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</si>
  <si>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</si>
  <si>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</si>
  <si>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</si>
  <si>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</si>
  <si>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</si>
  <si>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</si>
  <si>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</si>
  <si>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</si>
  <si>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</si>
  <si>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</si>
  <si>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</si>
  <si>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</si>
  <si>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</si>
  <si>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</si>
  <si>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</si>
  <si>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</si>
  <si>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</si>
  <si>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</si>
  <si>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</si>
  <si>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</si>
  <si>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</si>
  <si>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</si>
  <si>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</si>
  <si>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</si>
  <si>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</si>
  <si>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</si>
  <si>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</si>
  <si>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</si>
  <si>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</si>
  <si>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</si>
  <si>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</si>
  <si>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</si>
  <si>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</si>
  <si>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</si>
  <si>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</si>
  <si>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</si>
  <si>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</si>
  <si>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</si>
  <si>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</si>
  <si>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</si>
  <si>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</si>
  <si>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</si>
  <si>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</si>
  <si>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</si>
  <si>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</si>
  <si>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</si>
  <si>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</si>
  <si>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</si>
  <si>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</si>
  <si>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</si>
  <si>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</si>
  <si>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</si>
  <si>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</si>
  <si>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</si>
  <si>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</si>
  <si>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</si>
  <si>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</si>
  <si>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</si>
  <si>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</si>
  <si>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</si>
  <si>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</si>
  <si>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</si>
  <si>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</si>
  <si>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</si>
  <si>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</si>
  <si>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</si>
  <si>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</si>
  <si>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</si>
  <si>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</si>
  <si>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</si>
  <si>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</si>
  <si>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</si>
  <si>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</si>
  <si>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</si>
  <si>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</si>
  <si>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</si>
  <si>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</si>
  <si>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</si>
  <si>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</si>
  <si>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</si>
  <si>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</si>
  <si>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</si>
  <si>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</si>
  <si>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</si>
  <si>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</si>
  <si>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</si>
  <si>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</si>
  <si>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</si>
  <si>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</si>
  <si>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</si>
  <si>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</si>
  <si>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</si>
  <si>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</si>
  <si>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</si>
  <si>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</si>
  <si>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</si>
  <si>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</si>
  <si>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</si>
  <si>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</si>
  <si>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</si>
  <si>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</si>
  <si>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</si>
  <si>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</si>
  <si>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</si>
  <si>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</si>
  <si>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</si>
  <si>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</si>
  <si>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</si>
  <si>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</si>
  <si>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</si>
  <si>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</si>
  <si>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</si>
  <si>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</si>
  <si>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</si>
  <si>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</si>
  <si>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</si>
  <si>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</si>
  <si>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</si>
  <si>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</si>
  <si>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</si>
  <si>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</si>
  <si>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</si>
  <si>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</si>
  <si>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</si>
  <si>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</si>
  <si>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</si>
  <si>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</si>
  <si>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</si>
  <si>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</si>
  <si>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</si>
  <si>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</si>
  <si>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</si>
  <si>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</si>
  <si>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</si>
  <si>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</si>
  <si>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</si>
  <si>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</si>
  <si>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</si>
  <si>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</si>
  <si>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</si>
  <si>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</si>
  <si>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</si>
  <si>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</si>
  <si>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</si>
  <si>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</si>
  <si>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</si>
  <si>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</si>
  <si>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</si>
  <si>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</si>
  <si>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</si>
  <si>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</si>
  <si>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</si>
  <si>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</si>
  <si>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</si>
  <si>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</si>
  <si>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</si>
  <si>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</si>
  <si>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</si>
  <si>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</si>
  <si>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</si>
  <si>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</si>
  <si>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</si>
  <si>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</si>
  <si>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</si>
  <si>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</si>
  <si>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</si>
  <si>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</si>
  <si>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</si>
  <si>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</si>
  <si>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</si>
  <si>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</si>
  <si>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</si>
  <si>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</si>
  <si>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</si>
  <si>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</si>
  <si>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</si>
  <si>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</si>
  <si>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</si>
  <si>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</si>
  <si>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</si>
  <si>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</si>
  <si>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</si>
  <si>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</si>
  <si>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</si>
  <si>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</si>
  <si>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</si>
  <si>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</si>
  <si>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</si>
  <si>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</si>
  <si>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</si>
  <si>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</si>
  <si>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</si>
  <si>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</si>
  <si>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</si>
  <si>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</si>
  <si>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</si>
  <si>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</si>
  <si>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</si>
  <si>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</si>
  <si>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</si>
  <si>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</si>
  <si>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</si>
  <si>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</si>
  <si>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</si>
  <si>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</si>
  <si>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</si>
  <si>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</si>
  <si>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</si>
  <si>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</si>
  <si>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</si>
  <si>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</si>
  <si>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</si>
  <si>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</si>
  <si>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</si>
  <si>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</si>
  <si>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</si>
  <si>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</si>
  <si>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</si>
  <si>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</si>
  <si>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</si>
  <si>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</si>
  <si>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</si>
  <si>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</si>
  <si>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</si>
  <si>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</si>
  <si>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</si>
  <si>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</si>
  <si>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</si>
  <si>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</si>
  <si>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</si>
  <si>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</si>
  <si>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</si>
  <si>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</si>
  <si>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</si>
  <si>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</si>
  <si>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</si>
  <si>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</si>
  <si>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</si>
  <si>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</si>
  <si>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</si>
  <si>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</si>
  <si>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</si>
  <si>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</si>
  <si>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</si>
  <si>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</si>
  <si>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</si>
  <si>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</si>
  <si>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</si>
  <si>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</si>
  <si>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</si>
  <si>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</si>
  <si>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</si>
  <si>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</si>
  <si>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</si>
  <si>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</si>
  <si>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</si>
  <si>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</si>
  <si>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</si>
  <si>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</si>
  <si>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</si>
  <si>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</si>
  <si>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</si>
  <si>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</si>
  <si>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</si>
  <si>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</si>
  <si>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</si>
  <si>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</si>
  <si>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</si>
  <si>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</si>
  <si>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</si>
  <si>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</si>
  <si>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</si>
  <si>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</si>
  <si>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</si>
  <si>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</si>
  <si>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</si>
  <si>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</si>
  <si>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</si>
  <si>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</si>
  <si>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</si>
  <si>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</si>
  <si>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</si>
  <si>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</si>
  <si>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</si>
  <si>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</si>
  <si>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</si>
  <si>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</si>
  <si>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</si>
  <si>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</si>
  <si>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</si>
  <si>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</si>
  <si>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</si>
  <si>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</si>
  <si>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</si>
  <si>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</si>
  <si>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</si>
  <si>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</si>
  <si>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</si>
  <si>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</si>
  <si>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</si>
  <si>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</si>
  <si>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</si>
  <si>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</si>
  <si>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</si>
  <si>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</si>
  <si>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</si>
  <si>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</si>
  <si>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</si>
  <si>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</si>
  <si>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</si>
  <si>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</si>
  <si>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</si>
  <si>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</si>
  <si>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</si>
  <si>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</si>
  <si>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</si>
  <si>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</si>
  <si>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</si>
  <si>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</si>
  <si>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</si>
  <si>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</si>
  <si>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</si>
  <si>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</si>
  <si>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</si>
  <si>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</si>
  <si>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</si>
  <si>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</si>
  <si>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</si>
  <si>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</si>
  <si>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</si>
  <si>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</si>
  <si>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</si>
  <si>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</si>
  <si>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</si>
  <si>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</si>
  <si>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</si>
  <si>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</si>
  <si>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</si>
  <si>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</si>
  <si>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</si>
  <si>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</si>
  <si>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</si>
  <si>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</si>
  <si>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</si>
  <si>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</si>
  <si>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</si>
  <si>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</si>
  <si>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</si>
  <si>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</si>
  <si>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</si>
  <si>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</si>
  <si>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</si>
  <si>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</si>
  <si>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</si>
  <si>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</si>
  <si>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</si>
  <si>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</si>
  <si>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</si>
  <si>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</si>
  <si>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</si>
  <si>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</si>
  <si>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</si>
  <si>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</si>
  <si>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</si>
  <si>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</si>
  <si>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</si>
  <si>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</si>
  <si>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</si>
  <si>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</si>
  <si>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</si>
  <si>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</si>
  <si>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</si>
  <si>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</si>
  <si>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</si>
  <si>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</si>
  <si>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</si>
  <si>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</si>
  <si>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</si>
  <si>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</si>
  <si>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</si>
  <si>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</si>
  <si>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</si>
  <si>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</si>
  <si>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</si>
  <si>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</si>
  <si>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</si>
  <si>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</si>
  <si>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</si>
  <si>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</si>
  <si>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</si>
  <si>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</si>
  <si>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</si>
  <si>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</si>
  <si>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</si>
  <si>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</si>
  <si>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</si>
  <si>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</si>
  <si>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</si>
  <si>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</si>
  <si>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</si>
  <si>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</si>
  <si>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</si>
  <si>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</si>
  <si>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</si>
  <si>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</si>
  <si>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</si>
  <si>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</si>
  <si>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</si>
  <si>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</si>
  <si>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</si>
  <si>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</si>
  <si>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</si>
  <si>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</si>
  <si>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</si>
  <si>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</si>
  <si>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</si>
  <si>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</si>
  <si>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</si>
  <si>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</si>
  <si>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</si>
  <si>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</si>
  <si>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</si>
  <si>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</si>
  <si>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</si>
  <si>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</si>
  <si>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</si>
  <si>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</si>
  <si>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</si>
  <si>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</si>
  <si>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</si>
  <si>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</si>
  <si>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</si>
  <si>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</si>
  <si>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</si>
  <si>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</si>
  <si>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</si>
  <si>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</si>
  <si>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</si>
  <si>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</si>
  <si>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</si>
  <si>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</si>
  <si>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</si>
  <si>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</si>
  <si>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</si>
  <si>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</si>
  <si>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</si>
  <si>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</si>
  <si>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</si>
  <si>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</si>
  <si>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</si>
  <si>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</si>
  <si>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</si>
  <si>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</si>
  <si>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</si>
  <si>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</si>
  <si>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</si>
  <si>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</si>
  <si>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</si>
  <si>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</si>
  <si>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</si>
  <si>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</si>
  <si>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</si>
  <si>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</si>
  <si>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</si>
  <si>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</si>
  <si>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</si>
  <si>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</si>
  <si>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</si>
  <si>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</si>
  <si>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</si>
  <si>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</si>
  <si>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</si>
  <si>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</si>
  <si>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</si>
  <si>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</si>
  <si>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</si>
  <si>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</si>
  <si>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</si>
  <si>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</si>
  <si>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</si>
  <si>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</si>
  <si>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</si>
  <si>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</si>
  <si>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</si>
  <si>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</si>
  <si>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</si>
  <si>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</si>
  <si>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</si>
  <si>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</si>
  <si>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</si>
  <si>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</si>
  <si>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</si>
  <si>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</si>
  <si>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</si>
  <si>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</si>
  <si>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</si>
  <si>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</si>
  <si>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</si>
  <si>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</si>
  <si>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</si>
  <si>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</si>
  <si>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</si>
  <si>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</si>
  <si>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</si>
  <si>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</si>
  <si>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</si>
  <si>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</si>
  <si>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</si>
  <si>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</si>
  <si>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</si>
  <si>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</si>
  <si>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</si>
  <si>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</si>
  <si>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</si>
  <si>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</si>
  <si>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</si>
  <si>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</si>
  <si>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</si>
  <si>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</si>
  <si>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</si>
  <si>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</si>
  <si>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</si>
  <si>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</si>
  <si>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</si>
  <si>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</si>
  <si>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</si>
  <si>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</si>
  <si>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</si>
  <si>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</si>
  <si>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</si>
  <si>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</si>
  <si>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</si>
  <si>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</si>
  <si>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</si>
  <si>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</si>
  <si>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</si>
  <si>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</si>
  <si>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</si>
  <si>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</si>
  <si>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</si>
  <si>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</si>
  <si>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</si>
  <si>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</si>
  <si>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</si>
  <si>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</si>
  <si>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</si>
  <si>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</si>
  <si>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</si>
  <si>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</si>
  <si>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</si>
  <si>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</si>
  <si>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</si>
  <si>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</si>
  <si>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</si>
  <si>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</si>
  <si>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</si>
  <si>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</si>
  <si>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</si>
  <si>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</si>
  <si>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</si>
  <si>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</si>
  <si>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</si>
  <si>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</si>
  <si>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</si>
  <si>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</si>
  <si>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</si>
  <si>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</si>
  <si>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</si>
  <si>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</si>
  <si>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</si>
  <si>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</si>
  <si>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</si>
  <si>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</si>
  <si>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</si>
  <si>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</si>
  <si>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</si>
  <si>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</si>
  <si>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</si>
  <si>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</si>
  <si>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</si>
  <si>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</si>
  <si>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</si>
  <si>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</si>
  <si>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</si>
  <si>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</si>
  <si>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</si>
  <si>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</si>
  <si>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</si>
  <si>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</si>
  <si>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</si>
  <si>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</si>
  <si>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</si>
  <si>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</si>
  <si>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</si>
  <si>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</si>
  <si>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</si>
  <si>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</si>
  <si>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</si>
  <si>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</si>
  <si>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</si>
  <si>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</si>
  <si>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</si>
  <si>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</si>
  <si>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</si>
  <si>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</si>
  <si>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</si>
  <si>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</si>
  <si>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</si>
  <si>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</si>
  <si>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</si>
  <si>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</si>
  <si>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</si>
  <si>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</si>
  <si>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</si>
  <si>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</si>
  <si>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</si>
  <si>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</si>
  <si>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</si>
  <si>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</si>
  <si>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</si>
  <si>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</si>
  <si>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</si>
  <si>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</si>
  <si>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</si>
  <si>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</si>
  <si>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</si>
  <si>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</si>
  <si>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</si>
  <si>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</si>
  <si>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</si>
  <si>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</si>
  <si>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</si>
  <si>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</si>
  <si>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</si>
  <si>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</si>
  <si>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</si>
  <si>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</si>
  <si>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</si>
  <si>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</si>
  <si>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</si>
  <si>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</si>
  <si>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</si>
  <si>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</si>
  <si>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</si>
  <si>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</si>
  <si>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</si>
  <si>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</si>
  <si>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</si>
  <si>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</si>
  <si>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</si>
  <si>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</si>
  <si>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</si>
  <si>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</si>
  <si>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</si>
  <si>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</si>
  <si>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</si>
  <si>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</si>
  <si>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</si>
  <si>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</si>
  <si>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</si>
  <si>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</si>
  <si>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</si>
  <si>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</si>
  <si>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</si>
  <si>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</si>
  <si>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</si>
  <si>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</si>
  <si>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</si>
  <si>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</si>
  <si>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</si>
  <si>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</si>
  <si>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</si>
  <si>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</si>
  <si>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</si>
  <si>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</si>
  <si>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</si>
  <si>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</si>
  <si>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</si>
  <si>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</si>
  <si>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</si>
  <si>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</si>
  <si>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</si>
  <si>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</si>
  <si>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</si>
  <si>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</si>
  <si>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</si>
  <si>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</si>
  <si>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</si>
  <si>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</si>
  <si>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</si>
  <si>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</si>
  <si>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</si>
  <si>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</si>
  <si>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</si>
  <si>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</si>
  <si>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</si>
  <si>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</si>
  <si>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</si>
  <si>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</si>
  <si>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</si>
  <si>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</si>
  <si>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</si>
  <si>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</si>
  <si>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</si>
  <si>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</si>
  <si>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</si>
  <si>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</si>
  <si>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</si>
  <si>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</si>
  <si>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</si>
  <si>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</si>
  <si>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</si>
  <si>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</si>
  <si>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</si>
  <si>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</si>
  <si>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</si>
  <si>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</si>
  <si>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</si>
  <si>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</si>
  <si>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</si>
  <si>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</si>
  <si>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</si>
  <si>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</si>
  <si>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</si>
  <si>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</si>
  <si>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</si>
  <si>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</si>
  <si>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</si>
  <si>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</si>
  <si>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</si>
  <si>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</si>
  <si>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</si>
  <si>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</si>
  <si>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</si>
  <si>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</si>
  <si>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</si>
  <si>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</si>
  <si>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</si>
  <si>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</si>
  <si>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</si>
  <si>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</si>
  <si>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</si>
  <si>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</si>
  <si>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</si>
  <si>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</si>
  <si>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</si>
  <si>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</si>
  <si>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</si>
  <si>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</si>
  <si>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</si>
  <si>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</si>
  <si>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</si>
  <si>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</si>
  <si>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</si>
  <si>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</si>
  <si>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</si>
  <si>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</si>
  <si>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</si>
  <si>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</si>
  <si>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</si>
  <si>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</si>
  <si>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</si>
  <si>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</si>
  <si>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</si>
  <si>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</si>
  <si>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</si>
  <si>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</si>
  <si>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</si>
  <si>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</si>
  <si>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</si>
  <si>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</si>
  <si>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</si>
  <si>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</si>
  <si>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</si>
  <si>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</si>
  <si>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</si>
  <si>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</si>
  <si>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</si>
  <si>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</si>
  <si>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</si>
  <si>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</si>
  <si>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</si>
  <si>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</si>
  <si>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</si>
  <si>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</si>
  <si>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</si>
  <si>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</si>
  <si>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</si>
  <si>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</si>
  <si>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</si>
  <si>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</si>
  <si>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</si>
  <si>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</si>
  <si>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</si>
  <si>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</si>
  <si>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</si>
  <si>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</si>
  <si>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</si>
  <si>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</si>
  <si>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</si>
  <si>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</si>
  <si>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</si>
  <si>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</si>
  <si>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</si>
  <si>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</si>
  <si>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</si>
  <si>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</si>
  <si>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</si>
  <si>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</si>
  <si>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</si>
  <si>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</si>
  <si>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</si>
  <si>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</si>
  <si>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</si>
  <si>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</si>
  <si>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</si>
  <si>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</si>
  <si>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</si>
  <si>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</si>
  <si>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</si>
  <si>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</si>
  <si>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</si>
  <si>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</si>
  <si>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</si>
  <si>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</si>
  <si>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</si>
  <si>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</si>
  <si>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</si>
  <si>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</si>
  <si>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</si>
  <si>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</si>
  <si>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</si>
  <si>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</si>
  <si>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</si>
  <si>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</si>
  <si>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</si>
  <si>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</si>
  <si>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</si>
  <si>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</si>
  <si>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</si>
  <si>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</si>
  <si>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</si>
  <si>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</si>
  <si>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</si>
  <si>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</si>
  <si>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</si>
  <si>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</si>
  <si>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</si>
  <si>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</si>
  <si>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</si>
  <si>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</si>
  <si>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</si>
  <si>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</si>
  <si>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</si>
  <si>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</si>
  <si>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</si>
  <si>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</si>
  <si>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</si>
  <si>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</si>
  <si>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</si>
  <si>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</si>
  <si>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</si>
  <si>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</si>
  <si>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</si>
  <si>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</si>
  <si>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</si>
  <si>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</si>
  <si>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</si>
  <si>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</si>
  <si>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</si>
  <si>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</si>
  <si>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</si>
  <si>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</si>
  <si>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</si>
  <si>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</si>
  <si>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</si>
  <si>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</si>
  <si>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</si>
  <si>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</si>
  <si>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</si>
  <si>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</si>
  <si>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</si>
  <si>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</si>
  <si>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</si>
  <si>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</si>
  <si>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</si>
  <si>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</si>
  <si>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</si>
  <si>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</si>
  <si>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</si>
  <si>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</si>
  <si>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</si>
  <si>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</si>
  <si>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</si>
  <si>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</si>
  <si>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</si>
  <si>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</si>
  <si>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</si>
  <si>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</si>
  <si>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</si>
  <si>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</si>
  <si>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</si>
  <si>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</si>
  <si>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</si>
  <si>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</si>
  <si>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</si>
  <si>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</si>
  <si>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</si>
  <si>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</si>
  <si>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</si>
  <si>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</si>
  <si>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</si>
  <si>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</si>
  <si>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</si>
  <si>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</si>
  <si>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</si>
  <si>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</si>
  <si>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</si>
  <si>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</si>
  <si>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</si>
  <si>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</si>
  <si>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</si>
  <si>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</si>
  <si>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</si>
  <si>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</si>
  <si>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</si>
  <si>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</si>
  <si>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</si>
  <si>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</si>
  <si>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</si>
  <si>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</si>
  <si>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</si>
  <si>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</si>
  <si>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</si>
  <si>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</si>
  <si>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</si>
  <si>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</si>
  <si>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</si>
  <si>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</si>
  <si>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</si>
  <si>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</si>
  <si>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</si>
  <si>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</si>
  <si>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</si>
  <si>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</si>
  <si>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</si>
  <si>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</si>
  <si>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</si>
  <si>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</si>
  <si>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</si>
  <si>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</si>
  <si>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</si>
  <si>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</si>
  <si>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</si>
  <si>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</si>
  <si>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</si>
  <si>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</si>
  <si>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</si>
  <si>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</si>
  <si>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</si>
  <si>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</si>
  <si>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</si>
  <si>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</si>
  <si>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</si>
  <si>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</si>
  <si>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</si>
  <si>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</si>
  <si>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</si>
  <si>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</si>
  <si>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</si>
  <si>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</si>
  <si>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</si>
  <si>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</si>
  <si>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</si>
  <si>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</si>
  <si>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</si>
  <si>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</si>
  <si>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</si>
  <si>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</si>
  <si>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</si>
  <si>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</si>
  <si>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</si>
  <si>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</si>
  <si>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</si>
  <si>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</si>
  <si>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</si>
  <si>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</si>
  <si>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</si>
  <si>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</si>
  <si>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</si>
  <si>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</si>
  <si>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</si>
  <si>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</si>
  <si>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</si>
  <si>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</si>
  <si>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</si>
  <si>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</si>
  <si>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</si>
  <si>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</si>
  <si>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</si>
  <si>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</si>
  <si>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</si>
  <si>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</si>
  <si>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</si>
  <si>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</si>
  <si>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</si>
  <si>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</si>
  <si>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</si>
  <si>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</si>
  <si>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</si>
  <si>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</si>
  <si>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</si>
  <si>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</si>
  <si>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</si>
  <si>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</si>
  <si>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</si>
  <si>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</si>
  <si>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</si>
  <si>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</si>
  <si>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</si>
  <si>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</si>
  <si>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</si>
  <si>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</si>
  <si>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</si>
  <si>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</si>
  <si>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</si>
  <si>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</si>
  <si>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</si>
  <si>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</si>
  <si>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</si>
  <si>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</si>
  <si>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</si>
  <si>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</si>
  <si>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</si>
  <si>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</si>
  <si>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</si>
  <si>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</si>
  <si>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</si>
  <si>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</si>
  <si>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</si>
  <si>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</si>
  <si>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</si>
  <si>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</si>
  <si>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</si>
  <si>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</si>
  <si>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</si>
  <si>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</si>
  <si>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</si>
  <si>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</si>
  <si>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</si>
  <si>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</si>
  <si>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</si>
  <si>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</si>
  <si>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</si>
  <si>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</si>
  <si>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</si>
  <si>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</si>
  <si>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</si>
  <si>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</si>
  <si>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</si>
  <si>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</si>
  <si>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</si>
  <si>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</si>
  <si>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</si>
  <si>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</si>
  <si>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</si>
  <si>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</si>
  <si>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</si>
  <si>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</si>
  <si>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</si>
  <si>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</si>
  <si>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</si>
  <si>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</si>
  <si>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</si>
  <si>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</si>
  <si>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</si>
  <si>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</si>
  <si>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</si>
  <si>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</si>
  <si>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</si>
  <si>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</si>
  <si>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</si>
  <si>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</si>
  <si>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</si>
  <si>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</si>
  <si>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</si>
  <si>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</si>
  <si>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</si>
  <si>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</si>
  <si>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</si>
  <si>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</si>
  <si>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</si>
  <si>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</si>
  <si>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</si>
  <si>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</si>
  <si>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</si>
  <si>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</si>
  <si>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</si>
  <si>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</si>
  <si>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</si>
  <si>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</si>
  <si>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</si>
  <si>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</si>
  <si>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</si>
  <si>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</si>
  <si>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</si>
  <si>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</si>
  <si>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</si>
  <si>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</si>
  <si>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</si>
  <si>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</si>
  <si>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</si>
  <si>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</si>
  <si>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</si>
  <si>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</si>
  <si>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</si>
  <si>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</si>
  <si>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</si>
  <si>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</si>
  <si>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</si>
  <si>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</si>
  <si>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</si>
  <si>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</si>
  <si>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</si>
  <si>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</si>
  <si>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</si>
  <si>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</si>
  <si>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</si>
  <si>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</si>
  <si>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</si>
  <si>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</si>
  <si>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</si>
  <si>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</si>
  <si>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</si>
  <si>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</si>
  <si>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</si>
  <si>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</si>
  <si>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</si>
  <si>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</si>
  <si>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</si>
  <si>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</si>
  <si>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</si>
  <si>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</si>
  <si>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</si>
  <si>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</si>
  <si>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</si>
  <si>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</si>
  <si>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</si>
  <si>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</si>
  <si>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</si>
  <si>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</si>
  <si>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</si>
  <si>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</si>
  <si>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</si>
  <si>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</si>
  <si>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</si>
  <si>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</si>
  <si>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</si>
  <si>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</si>
  <si>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</si>
  <si>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</si>
  <si>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</si>
  <si>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</si>
  <si>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</si>
  <si>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</si>
  <si>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</si>
  <si>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</si>
  <si>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</si>
  <si>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</si>
  <si>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</si>
  <si>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</si>
  <si>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</si>
  <si>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</si>
  <si>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</si>
  <si>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</si>
  <si>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</si>
  <si>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</si>
  <si>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</si>
  <si>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</si>
  <si>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</si>
  <si>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</si>
  <si>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</si>
  <si>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</si>
  <si>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</si>
  <si>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</si>
  <si>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</si>
  <si>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</si>
  <si>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</si>
  <si>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</si>
  <si>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</si>
  <si>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</si>
  <si>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</si>
  <si>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</si>
  <si>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</si>
  <si>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</si>
  <si>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</si>
  <si>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</si>
  <si>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</si>
  <si>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</si>
  <si>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</si>
  <si>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</si>
  <si>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</si>
  <si>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</si>
  <si>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</si>
  <si>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</si>
  <si>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</si>
  <si>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</si>
  <si>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</si>
  <si>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</si>
  <si>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</si>
  <si>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</si>
  <si>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</si>
  <si>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</si>
  <si>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</si>
  <si>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</si>
  <si>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</si>
  <si>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</si>
  <si>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</si>
  <si>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</si>
  <si>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</si>
  <si>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</si>
  <si>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</si>
  <si>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</si>
  <si>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</si>
  <si>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</si>
  <si>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</si>
  <si>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</si>
  <si>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</si>
  <si>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</si>
  <si>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</si>
  <si>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</si>
  <si>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</si>
  <si>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</si>
  <si>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</si>
  <si>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</si>
  <si>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</si>
  <si>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</si>
  <si>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</si>
  <si>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</si>
  <si>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</si>
  <si>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</si>
  <si>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</si>
  <si>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</si>
  <si>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</si>
  <si>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</si>
  <si>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</si>
  <si>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</si>
  <si>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</si>
  <si>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</si>
  <si>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</si>
  <si>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</si>
  <si>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</si>
  <si>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</si>
  <si>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</si>
  <si>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</si>
  <si>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</si>
  <si>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</si>
  <si>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</si>
  <si>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</si>
  <si>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</si>
  <si>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</si>
  <si>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</si>
  <si>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</si>
  <si>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</si>
  <si>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</si>
  <si>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</si>
  <si>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</si>
  <si>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</si>
  <si>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</si>
  <si>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</si>
  <si>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</si>
  <si>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</si>
  <si>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</si>
  <si>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</si>
  <si>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</si>
  <si>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</si>
  <si>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</si>
  <si>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</si>
  <si>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</si>
  <si>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</si>
  <si>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</si>
  <si>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</si>
  <si>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</si>
  <si>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</si>
  <si>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</si>
  <si>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</si>
  <si>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</si>
  <si>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</si>
  <si>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</si>
  <si>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</si>
  <si>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</si>
  <si>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</si>
  <si>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</si>
  <si>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</si>
  <si>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</si>
  <si>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</si>
  <si>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</si>
  <si>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</si>
  <si>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</si>
  <si>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</si>
  <si>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</si>
  <si>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</si>
  <si>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</si>
  <si>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</si>
  <si>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</si>
  <si>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</si>
  <si>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</si>
  <si>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</si>
  <si>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</si>
  <si>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</si>
  <si>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</si>
  <si>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</si>
  <si>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</si>
  <si>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</si>
  <si>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</si>
  <si>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</si>
  <si>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</si>
  <si>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</si>
  <si>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</si>
  <si>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</si>
  <si>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</si>
  <si>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</si>
  <si>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</si>
  <si>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</si>
  <si>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</si>
  <si>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</si>
  <si>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</si>
  <si>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</si>
  <si>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</si>
  <si>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</si>
  <si>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</si>
  <si>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</si>
  <si>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</si>
  <si>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</si>
  <si>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</si>
  <si>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</si>
  <si>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</si>
  <si>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</si>
  <si>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</si>
  <si>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</si>
  <si>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</si>
  <si>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</si>
  <si>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</si>
  <si>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</si>
  <si>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</si>
  <si>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</si>
  <si>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</si>
  <si>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</si>
  <si>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</si>
  <si>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</si>
  <si>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</si>
  <si>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</si>
  <si>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</si>
  <si>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</si>
  <si>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</si>
  <si>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</si>
  <si>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</si>
  <si>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</si>
  <si>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</si>
  <si>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</si>
  <si>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</si>
  <si>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</si>
  <si>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</si>
  <si>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</si>
  <si>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</si>
  <si>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</si>
  <si>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</si>
  <si>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</si>
  <si>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</si>
  <si>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</si>
  <si>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</si>
  <si>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</si>
  <si>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</si>
  <si>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</si>
  <si>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</si>
  <si>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</si>
  <si>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</si>
  <si>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</si>
  <si>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</si>
  <si>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</si>
  <si>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</si>
  <si>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</si>
  <si>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</si>
  <si>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</si>
  <si>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</si>
  <si>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</si>
  <si>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</si>
  <si>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</si>
  <si>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</si>
  <si>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</si>
  <si>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</si>
  <si>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</si>
  <si>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</si>
  <si>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</si>
  <si>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</si>
  <si>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</si>
  <si>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</si>
  <si>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</si>
  <si>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</si>
  <si>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</si>
  <si>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</si>
  <si>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</si>
  <si>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</si>
  <si>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</si>
  <si>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</si>
  <si>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</si>
  <si>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</si>
  <si>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</si>
  <si>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</si>
  <si>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</si>
  <si>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</si>
  <si>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</si>
  <si>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</si>
  <si>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</si>
  <si>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</si>
  <si>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</si>
  <si>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</si>
  <si>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</si>
  <si>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</si>
  <si>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</si>
  <si>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</si>
  <si>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</si>
  <si>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</si>
  <si>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</si>
  <si>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</si>
  <si>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</si>
  <si>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</si>
  <si>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</si>
  <si>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</si>
  <si>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</si>
  <si>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</si>
  <si>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</si>
  <si>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</si>
  <si>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</si>
  <si>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</si>
  <si>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</si>
  <si>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</si>
  <si>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</si>
  <si>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</si>
  <si>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</si>
  <si>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</si>
  <si>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</si>
  <si>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</si>
  <si>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</si>
  <si>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</si>
  <si>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</si>
  <si>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</si>
  <si>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</si>
  <si>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</si>
  <si>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</si>
  <si>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</si>
  <si>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</si>
  <si>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</si>
  <si>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</si>
  <si>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</si>
  <si>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</si>
  <si>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</si>
  <si>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</si>
  <si>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</si>
  <si>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</si>
  <si>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</si>
  <si>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</si>
  <si>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</si>
  <si>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</si>
  <si>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</si>
  <si>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</si>
  <si>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</si>
  <si>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</si>
  <si>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</si>
  <si>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</si>
  <si>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</si>
  <si>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</si>
  <si>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</si>
  <si>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</si>
  <si>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</si>
  <si>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</si>
  <si>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</si>
  <si>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</si>
  <si>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</si>
  <si>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</si>
  <si>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</si>
  <si>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</si>
  <si>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</si>
  <si>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</si>
  <si>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</si>
  <si>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</si>
  <si>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</si>
  <si>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</si>
  <si>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</si>
  <si>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</si>
  <si>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</si>
  <si>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</si>
  <si>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</si>
  <si>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</si>
  <si>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</si>
  <si>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</si>
  <si>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</si>
  <si>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</si>
  <si>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</si>
  <si>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</si>
  <si>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</si>
  <si>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</si>
  <si>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</si>
  <si>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</si>
  <si>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</si>
  <si>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</si>
  <si>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</si>
  <si>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</si>
  <si>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</si>
  <si>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</si>
  <si>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</si>
  <si>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</si>
  <si>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</si>
  <si>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</si>
  <si>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</si>
  <si>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</si>
  <si>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</si>
  <si>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</si>
  <si>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</si>
  <si>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</si>
  <si>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</si>
  <si>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</si>
  <si>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</si>
  <si>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</si>
  <si>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</si>
  <si>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</si>
  <si>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</si>
  <si>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</si>
  <si>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</si>
  <si>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</si>
  <si>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</si>
  <si>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</si>
  <si>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</si>
  <si>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</si>
  <si>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</si>
  <si>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</si>
  <si>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</si>
  <si>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</si>
  <si>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</si>
  <si>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</si>
  <si>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</si>
  <si>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</si>
  <si>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</si>
  <si>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</si>
  <si>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</si>
  <si>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</si>
  <si>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</si>
  <si>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</si>
  <si>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</si>
  <si>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</si>
  <si>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</si>
  <si>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</si>
  <si>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</si>
  <si>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</si>
  <si>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</si>
  <si>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</si>
  <si>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</si>
  <si>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</si>
  <si>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</si>
  <si>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</si>
  <si>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</si>
  <si>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</si>
  <si>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</si>
  <si>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</si>
  <si>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</si>
  <si>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</si>
  <si>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</si>
  <si>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</si>
  <si>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</si>
  <si>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</si>
  <si>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</si>
  <si>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</si>
  <si>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</si>
  <si>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</si>
  <si>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</si>
  <si>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</si>
  <si>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</si>
  <si>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</si>
  <si>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</si>
  <si>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</si>
  <si>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</si>
  <si>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</si>
  <si>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</si>
  <si>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</si>
  <si>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</si>
  <si>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</si>
  <si>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</si>
  <si>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</si>
  <si>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</si>
  <si>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</si>
  <si>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</si>
  <si>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</si>
  <si>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</si>
  <si>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</si>
  <si>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</si>
  <si>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</si>
  <si>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</si>
  <si>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</si>
  <si>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</si>
  <si>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</si>
  <si>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</si>
  <si>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</si>
  <si>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</si>
  <si>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</si>
  <si>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</si>
  <si>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</si>
  <si>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</si>
  <si>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</si>
  <si>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</si>
  <si>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</si>
  <si>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</si>
  <si>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</si>
  <si>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</si>
  <si>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</si>
  <si>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</si>
  <si>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</si>
  <si>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</si>
  <si>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</si>
  <si>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</si>
  <si>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</si>
  <si>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</si>
  <si>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</si>
  <si>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</si>
  <si>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</si>
  <si>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</si>
  <si>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</si>
  <si>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</si>
  <si>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</si>
  <si>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</si>
  <si>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</si>
  <si>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</si>
  <si>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</si>
  <si>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</si>
  <si>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</si>
  <si>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</si>
  <si>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</si>
  <si>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</si>
  <si>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</si>
  <si>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</si>
  <si>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</si>
  <si>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</si>
  <si>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</si>
  <si>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</si>
  <si>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</si>
  <si>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</si>
  <si>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</si>
  <si>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</si>
  <si>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</si>
  <si>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</si>
  <si>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</si>
  <si>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</si>
  <si>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</si>
  <si>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</si>
  <si>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</si>
  <si>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</si>
  <si>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</si>
  <si>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</si>
  <si>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</si>
  <si>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</si>
  <si>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</si>
  <si>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</si>
  <si>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</si>
  <si>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</si>
  <si>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</si>
  <si>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</si>
  <si>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</si>
  <si>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</si>
  <si>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</si>
  <si>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</si>
  <si>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</si>
  <si>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</si>
  <si>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</si>
  <si>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</si>
  <si>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</si>
  <si>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</si>
  <si>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</si>
  <si>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</si>
  <si>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</si>
  <si>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</si>
  <si>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</si>
  <si>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</si>
  <si>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</si>
  <si>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</si>
  <si>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</si>
  <si>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</si>
  <si>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</si>
  <si>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</si>
  <si>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</si>
  <si>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</si>
  <si>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</si>
  <si>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</si>
  <si>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</si>
  <si>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</si>
  <si>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</si>
  <si>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</si>
  <si>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</si>
  <si>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</si>
  <si>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</si>
  <si>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</si>
  <si>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</si>
  <si>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</si>
  <si>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</si>
  <si>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</si>
  <si>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</si>
  <si>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</si>
  <si>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</si>
  <si>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</si>
  <si>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</si>
  <si>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</si>
  <si>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</si>
  <si>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</si>
  <si>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</si>
  <si>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</si>
  <si>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</si>
  <si>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</si>
  <si>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</si>
  <si>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</si>
  <si>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</si>
  <si>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</si>
  <si>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</si>
  <si>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</si>
  <si>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</si>
  <si>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</si>
  <si>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</si>
  <si>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</si>
  <si>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</si>
  <si>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</si>
  <si>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</si>
  <si>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</si>
  <si>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</si>
  <si>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</si>
  <si>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</si>
  <si>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</si>
  <si>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</si>
  <si>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</si>
  <si>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</si>
  <si>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</si>
  <si>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</si>
  <si>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</si>
  <si>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</si>
  <si>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</si>
  <si>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</si>
  <si>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</si>
  <si>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</si>
  <si>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</si>
  <si>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</si>
  <si>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</si>
  <si>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</si>
  <si>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</si>
  <si>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</si>
  <si>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</si>
  <si>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</si>
  <si>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</si>
  <si>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</si>
  <si>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</si>
  <si>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</si>
  <si>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</si>
  <si>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</si>
  <si>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</si>
  <si>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</si>
  <si>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</si>
  <si>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</si>
  <si>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</si>
  <si>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</si>
  <si>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</si>
  <si>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</si>
  <si>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</si>
  <si>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</si>
  <si>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</si>
  <si>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</si>
  <si>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</si>
  <si>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</si>
  <si>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</si>
  <si>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</si>
  <si>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</si>
  <si>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</si>
  <si>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</si>
  <si>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</si>
  <si>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</si>
  <si>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</si>
  <si>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</si>
  <si>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</si>
  <si>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</si>
  <si>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</si>
  <si>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</si>
  <si>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</si>
  <si>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</si>
  <si>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</si>
  <si>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</si>
  <si>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</si>
  <si>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</si>
  <si>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</si>
  <si>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</si>
  <si>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</si>
  <si>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</si>
  <si>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</si>
  <si>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</si>
  <si>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</si>
  <si>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</si>
  <si>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</si>
  <si>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</si>
  <si>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</si>
  <si>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</si>
  <si>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</si>
  <si>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</si>
  <si>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</si>
  <si>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</si>
  <si>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</si>
  <si>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</si>
  <si>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</si>
  <si>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</si>
  <si>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</si>
  <si>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</si>
  <si>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</si>
  <si>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</si>
  <si>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</si>
  <si>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</si>
  <si>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</si>
  <si>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</si>
  <si>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</si>
  <si>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</si>
  <si>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</si>
  <si>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</si>
  <si>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</si>
  <si>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</si>
  <si>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</si>
  <si>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</si>
  <si>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</si>
  <si>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</si>
  <si>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</si>
  <si>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</si>
  <si>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</si>
  <si>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</si>
  <si>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</si>
  <si>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</si>
  <si>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</si>
  <si>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</si>
  <si>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</si>
  <si>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</si>
  <si>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</si>
  <si>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</si>
  <si>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</si>
  <si>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</si>
  <si>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</si>
  <si>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</si>
  <si>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</si>
  <si>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</si>
  <si>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</si>
  <si>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</si>
  <si>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</si>
  <si>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</si>
  <si>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</si>
  <si>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</si>
  <si>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</si>
  <si>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</si>
  <si>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</si>
  <si>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</si>
  <si>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</si>
  <si>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</si>
  <si>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</si>
  <si>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</si>
  <si>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</si>
  <si>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</si>
  <si>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</si>
  <si>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</si>
  <si>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</si>
  <si>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</si>
  <si>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</si>
  <si>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</si>
  <si>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</si>
  <si>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</si>
  <si>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</si>
  <si>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</si>
  <si>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</si>
  <si>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</si>
  <si>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</si>
  <si>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</si>
  <si>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</si>
  <si>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</si>
  <si>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</si>
  <si>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</si>
  <si>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</si>
  <si>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</si>
  <si>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</si>
  <si>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</si>
  <si>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</si>
  <si>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</si>
  <si>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</si>
  <si>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</si>
  <si>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</si>
  <si>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</si>
  <si>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</si>
  <si>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</si>
  <si>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</si>
  <si>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</si>
  <si>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</si>
  <si>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</si>
  <si>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</si>
  <si>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</si>
  <si>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</si>
  <si>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</si>
  <si>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</si>
  <si>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</si>
  <si>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</si>
  <si>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</si>
  <si>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</si>
  <si>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</si>
  <si>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</si>
  <si>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</si>
  <si>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</si>
  <si>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</si>
  <si>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</si>
  <si>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</si>
  <si>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</si>
  <si>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</si>
  <si>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</si>
  <si>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</si>
  <si>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</si>
  <si>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</si>
  <si>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</si>
  <si>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</si>
  <si>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</si>
  <si>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</si>
  <si>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</si>
  <si>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</si>
  <si>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</si>
  <si>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</si>
  <si>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</si>
  <si>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</si>
  <si>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</si>
  <si>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</si>
  <si>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</si>
  <si>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</si>
  <si>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</si>
  <si>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</si>
  <si>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</si>
  <si>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</si>
  <si>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</si>
  <si>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</si>
  <si>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</si>
  <si>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</si>
  <si>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</si>
  <si>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</si>
  <si>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</si>
  <si>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</si>
  <si>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</si>
  <si>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</si>
  <si>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</si>
  <si>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</si>
  <si>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</si>
  <si>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</si>
  <si>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</si>
  <si>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</si>
  <si>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</si>
  <si>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</si>
  <si>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</si>
  <si>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</si>
  <si>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</si>
  <si>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</si>
  <si>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</si>
  <si>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</si>
  <si>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</si>
  <si>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</si>
  <si>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</si>
  <si>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</si>
  <si>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</si>
  <si>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</si>
  <si>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</si>
  <si>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</si>
  <si>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</si>
  <si>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</si>
  <si>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</si>
  <si>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</si>
  <si>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</si>
  <si>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</si>
  <si>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</si>
  <si>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</si>
  <si>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</si>
  <si>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</si>
  <si>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</si>
  <si>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</si>
  <si>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</si>
  <si>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</si>
  <si>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</si>
  <si>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</si>
  <si>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</si>
  <si>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</si>
  <si>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</si>
  <si>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</si>
  <si>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</si>
  <si>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</si>
  <si>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</si>
  <si>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</si>
  <si>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</si>
  <si>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</si>
  <si>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</si>
  <si>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</si>
  <si>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</si>
  <si>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</si>
  <si>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</si>
  <si>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</si>
  <si>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</si>
  <si>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</si>
  <si>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</si>
  <si>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</si>
  <si>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</si>
  <si>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</si>
  <si>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</si>
  <si>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</si>
  <si>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</si>
  <si>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</si>
  <si>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</si>
  <si>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</si>
  <si>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</si>
  <si>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</si>
  <si>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</si>
  <si>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</si>
  <si>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</si>
  <si>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</si>
  <si>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</si>
  <si>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</si>
  <si>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</si>
  <si>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</si>
  <si>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</si>
  <si>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</si>
  <si>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</si>
  <si>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</si>
  <si>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</si>
  <si>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</si>
  <si>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</si>
  <si>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</si>
  <si>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</si>
  <si>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</si>
  <si>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</si>
  <si>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</si>
  <si>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</si>
  <si>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</si>
  <si>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</si>
  <si>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</si>
  <si>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</si>
  <si>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</si>
  <si>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</si>
  <si>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</si>
  <si>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</si>
  <si>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</si>
  <si>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</si>
  <si>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</si>
  <si>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</si>
  <si>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</si>
  <si>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</si>
  <si>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</si>
  <si>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</si>
  <si>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</si>
  <si>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</si>
  <si>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</si>
  <si>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</si>
  <si>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</si>
  <si>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</si>
  <si>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</si>
  <si>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</si>
  <si>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</si>
  <si>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</si>
  <si>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</si>
  <si>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</si>
  <si>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</si>
  <si>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</si>
  <si>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</si>
  <si>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</si>
  <si>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</si>
  <si>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</si>
  <si>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</si>
  <si>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</si>
  <si>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</si>
  <si>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</si>
  <si>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</si>
  <si>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</si>
  <si>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</si>
  <si>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</si>
  <si>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</si>
  <si>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</si>
  <si>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</si>
  <si>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</si>
  <si>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</si>
  <si>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</si>
  <si>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</si>
  <si>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</si>
  <si>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</si>
  <si>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</si>
  <si>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</si>
  <si>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</si>
  <si>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</si>
  <si>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</si>
  <si>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</si>
  <si>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</si>
  <si>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</si>
  <si>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</si>
  <si>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</si>
  <si>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</si>
  <si>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</si>
  <si>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</si>
  <si>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</si>
  <si>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</si>
  <si>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</si>
  <si>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</si>
  <si>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</si>
  <si>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</si>
  <si>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</si>
  <si>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</si>
  <si>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</si>
  <si>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</si>
  <si>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</si>
  <si>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</si>
  <si>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</si>
  <si>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</si>
  <si>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</si>
  <si>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</si>
  <si>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</si>
  <si>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</si>
  <si>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</si>
  <si>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</si>
  <si>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</si>
  <si>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</si>
  <si>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</si>
  <si>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</si>
  <si>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</si>
  <si>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</si>
  <si>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</si>
  <si>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</si>
  <si>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</si>
  <si>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</si>
  <si>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</si>
  <si>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</si>
  <si>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</si>
  <si>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</si>
  <si>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</si>
  <si>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</si>
  <si>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</si>
  <si>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</si>
  <si>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</si>
  <si>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</si>
  <si>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</si>
  <si>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</si>
  <si>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</si>
  <si>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</si>
  <si>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</si>
  <si>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</si>
  <si>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</si>
  <si>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</si>
  <si>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</si>
  <si>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</si>
  <si>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</si>
  <si>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</si>
  <si>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</si>
  <si>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</si>
  <si>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</si>
  <si>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</si>
  <si>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</si>
  <si>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</si>
  <si>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</si>
  <si>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</si>
  <si>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</si>
  <si>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</si>
  <si>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</si>
  <si>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</si>
  <si>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</si>
  <si>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</si>
  <si>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</si>
  <si>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</si>
  <si>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</si>
  <si>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</si>
  <si>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</si>
  <si>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</si>
  <si>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</si>
  <si>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</si>
  <si>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</si>
  <si>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</si>
  <si>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</si>
  <si>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</si>
  <si>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</si>
  <si>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</si>
  <si>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</si>
  <si>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</si>
  <si>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</si>
  <si>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</si>
  <si>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</si>
  <si>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</si>
  <si>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</si>
  <si>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</si>
  <si>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</si>
  <si>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</si>
  <si>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</si>
  <si>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</si>
  <si>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</si>
  <si>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</si>
  <si>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</si>
  <si>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</si>
  <si>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</si>
  <si>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</si>
  <si>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</si>
  <si>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</si>
  <si>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</si>
  <si>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</si>
  <si>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</si>
  <si>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</si>
  <si>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</si>
  <si>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</si>
  <si>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</si>
  <si>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</si>
  <si>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</si>
  <si>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</si>
  <si>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</si>
  <si>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</si>
  <si>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</si>
  <si>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</si>
  <si>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</si>
  <si>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</si>
  <si>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</si>
  <si>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</si>
  <si>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</si>
  <si>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</si>
  <si>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</si>
  <si>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</si>
  <si>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</si>
  <si>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</si>
  <si>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</si>
  <si>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</si>
  <si>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</si>
  <si>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</si>
  <si>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</si>
  <si>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</si>
  <si>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</si>
  <si>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</si>
  <si>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</si>
  <si>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</si>
  <si>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</si>
  <si>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</si>
  <si>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</si>
  <si>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</si>
  <si>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</si>
  <si>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</si>
  <si>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</si>
  <si>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</si>
  <si>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</si>
  <si>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</si>
  <si>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</si>
  <si>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</si>
  <si>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</si>
  <si>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</si>
  <si>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</si>
  <si>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</si>
  <si>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</si>
  <si>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</si>
  <si>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</si>
  <si>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</si>
  <si>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</si>
  <si>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</si>
  <si>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</si>
  <si>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</si>
  <si>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</si>
  <si>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</si>
  <si>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</si>
  <si>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</si>
  <si>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</si>
  <si>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</si>
  <si>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</si>
  <si>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</si>
  <si>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</si>
  <si>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</si>
  <si>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</si>
  <si>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</si>
  <si>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</si>
  <si>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</si>
  <si>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</si>
  <si>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</si>
  <si>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</si>
  <si>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</si>
  <si>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</si>
  <si>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</si>
  <si>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</si>
  <si>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</si>
  <si>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</si>
  <si>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</si>
  <si>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</si>
  <si>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</si>
  <si>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</si>
  <si>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</si>
  <si>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</si>
  <si>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</si>
  <si>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</si>
  <si>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</si>
  <si>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</si>
  <si>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</si>
  <si>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</si>
  <si>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</si>
  <si>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</si>
  <si>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</si>
  <si>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</si>
  <si>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</si>
  <si>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</si>
  <si>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</si>
  <si>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</si>
  <si>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</si>
  <si>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</si>
  <si>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</si>
  <si>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</si>
  <si>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</si>
  <si>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</si>
  <si>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</si>
  <si>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</si>
  <si>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</si>
  <si>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</si>
  <si>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</si>
  <si>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</si>
  <si>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</si>
  <si>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</si>
  <si>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</si>
  <si>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</si>
  <si>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</si>
  <si>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</si>
  <si>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</si>
  <si>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</si>
  <si>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</si>
  <si>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</si>
  <si>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</si>
  <si>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</si>
  <si>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</si>
  <si>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</si>
  <si>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</si>
  <si>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</si>
  <si>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</si>
  <si>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</si>
  <si>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</si>
  <si>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</si>
  <si>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</si>
  <si>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</si>
  <si>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</si>
  <si>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</si>
  <si>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</si>
  <si>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</si>
  <si>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</si>
  <si>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</si>
  <si>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</si>
  <si>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</si>
  <si>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</si>
  <si>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</si>
  <si>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</si>
  <si>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</si>
  <si>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</si>
  <si>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</si>
  <si>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</si>
  <si>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</si>
  <si>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</si>
  <si>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</si>
  <si>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</si>
  <si>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</si>
  <si>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</si>
  <si>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</si>
  <si>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</si>
  <si>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</si>
  <si>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</si>
  <si>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</si>
  <si>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</si>
  <si>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</si>
  <si>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</si>
  <si>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</si>
  <si>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</si>
  <si>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</si>
  <si>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</si>
  <si>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</si>
  <si>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</si>
  <si>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</si>
  <si>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</si>
  <si>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</si>
  <si>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</si>
  <si>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</si>
  <si>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</si>
  <si>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</si>
  <si>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</si>
  <si>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</si>
  <si>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</si>
  <si>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</si>
  <si>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</si>
  <si>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</si>
  <si>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</si>
  <si>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</si>
  <si>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</si>
  <si>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</si>
  <si>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</si>
  <si>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</si>
  <si>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</si>
  <si>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</si>
  <si>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</si>
  <si>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</si>
  <si>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</si>
  <si>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</si>
  <si>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</si>
  <si>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</si>
  <si>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</si>
  <si>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</si>
  <si>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</si>
  <si>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</si>
  <si>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</si>
  <si>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</si>
  <si>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</si>
  <si>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</si>
  <si>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</si>
  <si>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</si>
  <si>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</si>
  <si>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</si>
  <si>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</si>
  <si>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</si>
  <si>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</si>
  <si>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</si>
  <si>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</si>
  <si>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</si>
  <si>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</si>
  <si>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</si>
  <si>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</si>
  <si>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</si>
  <si>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</si>
  <si>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</si>
  <si>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</si>
  <si>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</si>
  <si>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</si>
  <si>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</si>
  <si>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</si>
  <si>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</si>
  <si>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</si>
  <si>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</si>
  <si>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</si>
  <si>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</si>
  <si>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</si>
  <si>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</si>
  <si>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</si>
  <si>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</si>
  <si>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</si>
  <si>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</si>
  <si>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</si>
  <si>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</si>
  <si>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</si>
  <si>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</si>
  <si>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</si>
  <si>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</si>
  <si>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</si>
  <si>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</si>
  <si>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</si>
  <si>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</si>
  <si>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</si>
  <si>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</si>
  <si>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</si>
  <si>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</si>
  <si>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</si>
  <si>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</si>
  <si>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</si>
  <si>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</si>
  <si>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</si>
  <si>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</si>
  <si>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</si>
  <si>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</si>
  <si>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</si>
  <si>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</si>
  <si>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</si>
  <si>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</si>
  <si>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</si>
  <si>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</si>
  <si>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</si>
  <si>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</si>
  <si>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</si>
  <si>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</si>
  <si>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</si>
  <si>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</si>
  <si>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</si>
  <si>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</si>
  <si>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</si>
  <si>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</si>
  <si>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</si>
  <si>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</si>
  <si>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</si>
  <si>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</si>
  <si>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</si>
  <si>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</si>
  <si>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</si>
  <si>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</si>
  <si>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</si>
  <si>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</si>
  <si>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</si>
  <si>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</si>
  <si>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</si>
  <si>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</si>
  <si>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</si>
  <si>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</si>
  <si>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</si>
  <si>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</si>
  <si>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</si>
  <si>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</si>
  <si>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</si>
  <si>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</si>
  <si>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</si>
  <si>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</si>
  <si>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</si>
  <si>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</si>
  <si>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</si>
  <si>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</si>
  <si>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</si>
  <si>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</si>
  <si>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</si>
  <si>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</si>
  <si>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</si>
  <si>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</si>
  <si>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</si>
  <si>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</si>
  <si>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</si>
  <si>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</si>
  <si>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</si>
  <si>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</si>
  <si>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</si>
  <si>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</si>
  <si>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</si>
  <si>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</si>
  <si>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</si>
  <si>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</si>
  <si>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</si>
  <si>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</si>
  <si>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</si>
  <si>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</si>
  <si>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</si>
  <si>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</si>
  <si>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</si>
  <si>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</si>
  <si>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</si>
  <si>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</si>
  <si>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</si>
  <si>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</si>
  <si>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</si>
  <si>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</si>
  <si>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</si>
  <si>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</si>
  <si>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</si>
  <si>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</si>
  <si>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</si>
  <si>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</si>
  <si>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</si>
  <si>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</si>
  <si>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</si>
  <si>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</si>
  <si>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</si>
  <si>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</si>
  <si>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</si>
  <si>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</si>
  <si>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</si>
  <si>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</si>
  <si>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</si>
  <si>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</si>
  <si>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</si>
  <si>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</si>
  <si>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</si>
  <si>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</si>
  <si>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</si>
  <si>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</si>
  <si>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</si>
  <si>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</si>
  <si>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</si>
  <si>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</si>
  <si>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</si>
  <si>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</si>
  <si>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</si>
  <si>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</si>
  <si>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</si>
  <si>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</si>
  <si>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</si>
  <si>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</si>
  <si>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</si>
  <si>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</si>
  <si>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</si>
  <si>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</si>
  <si>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</si>
  <si>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</si>
  <si>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</si>
  <si>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</si>
  <si>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</si>
  <si>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</si>
  <si>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</si>
  <si>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</si>
  <si>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</si>
  <si>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</si>
  <si>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</si>
  <si>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</si>
  <si>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</si>
  <si>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</si>
  <si>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</si>
  <si>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</si>
  <si>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</si>
  <si>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</si>
  <si>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</si>
  <si>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</si>
  <si>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</si>
  <si>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</si>
  <si>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</si>
  <si>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</si>
  <si>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</si>
  <si>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</si>
  <si>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</si>
  <si>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</si>
  <si>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</si>
  <si>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</si>
  <si>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</si>
  <si>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</si>
  <si>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</si>
  <si>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</si>
  <si>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</si>
  <si>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</si>
  <si>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</si>
  <si>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</si>
  <si>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</si>
  <si>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</si>
  <si>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</si>
  <si>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</si>
  <si>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</si>
  <si>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</si>
  <si>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</si>
  <si>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</si>
  <si>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</si>
  <si>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</si>
  <si>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</si>
  <si>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</si>
  <si>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</si>
  <si>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</si>
  <si>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</si>
  <si>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</si>
  <si>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</si>
  <si>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</si>
  <si>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</si>
  <si>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</si>
  <si>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</si>
  <si>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</si>
  <si>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</si>
  <si>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</si>
  <si>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</si>
  <si>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</si>
  <si>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</si>
  <si>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</si>
  <si>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</si>
  <si>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</si>
  <si>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</si>
  <si>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</si>
  <si>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</si>
  <si>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</si>
  <si>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</si>
  <si>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</si>
  <si>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</si>
  <si>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</si>
  <si>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</si>
  <si>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</si>
  <si>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</si>
  <si>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</si>
  <si>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</si>
  <si>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</si>
  <si>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</si>
  <si>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</si>
  <si>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</si>
  <si>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</si>
  <si>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</si>
  <si>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</si>
  <si>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</si>
  <si>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</si>
  <si>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</si>
  <si>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</si>
  <si>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</si>
  <si>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</si>
  <si>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</si>
  <si>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</si>
  <si>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</si>
  <si>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</si>
  <si>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</si>
  <si>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</si>
  <si>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</si>
  <si>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</si>
  <si>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</si>
  <si>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</si>
  <si>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</si>
  <si>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</si>
  <si>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</si>
  <si>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</si>
  <si>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</si>
  <si>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</si>
  <si>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</si>
  <si>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</si>
  <si>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</si>
  <si>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</si>
  <si>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</si>
  <si>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</si>
  <si>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</si>
  <si>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</si>
  <si>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</si>
  <si>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</si>
  <si>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</si>
  <si>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</si>
  <si>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</si>
  <si>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</si>
  <si>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</si>
  <si>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</si>
  <si>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</si>
  <si>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</si>
  <si>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</si>
  <si>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</si>
  <si>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</si>
  <si>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</si>
  <si>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</si>
  <si>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</si>
  <si>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</si>
  <si>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</si>
  <si>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</si>
  <si>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</si>
  <si>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</si>
  <si>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</si>
  <si>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</si>
  <si>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</si>
  <si>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</si>
  <si>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</si>
  <si>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</si>
  <si>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</si>
  <si>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</si>
  <si>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</si>
  <si>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</si>
  <si>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</si>
  <si>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</si>
  <si>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</si>
  <si>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</si>
  <si>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</si>
  <si>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</si>
  <si>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</si>
  <si>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</si>
  <si>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</si>
  <si>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</si>
  <si>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</si>
  <si>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</si>
  <si>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</si>
  <si>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</si>
  <si>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</si>
  <si>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</si>
  <si>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</si>
  <si>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</si>
  <si>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</si>
  <si>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</si>
  <si>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</si>
  <si>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</si>
  <si>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</si>
  <si>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</si>
  <si>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</si>
  <si>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</si>
  <si>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</si>
  <si>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</si>
  <si>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</si>
  <si>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</si>
  <si>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</si>
  <si>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</si>
  <si>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</si>
  <si>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</si>
  <si>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</si>
  <si>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</si>
  <si>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</si>
  <si>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</si>
  <si>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</si>
  <si>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</si>
  <si>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</si>
  <si>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</si>
  <si>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</si>
  <si>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</si>
  <si>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</si>
  <si>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</si>
  <si>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</si>
  <si>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</si>
  <si>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</si>
  <si>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</si>
  <si>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</si>
  <si>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</si>
  <si>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</si>
  <si>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</si>
  <si>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</si>
  <si>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</si>
  <si>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</si>
  <si>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</si>
  <si>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</si>
  <si>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</si>
  <si>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</si>
  <si>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</si>
  <si>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</si>
  <si>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</si>
  <si>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</si>
  <si>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</si>
  <si>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</si>
  <si>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</si>
  <si>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</si>
  <si>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</si>
  <si>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</si>
  <si>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</si>
  <si>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</si>
  <si>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</si>
  <si>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</si>
  <si>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</si>
  <si>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</si>
  <si>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</si>
  <si>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</si>
  <si>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</si>
  <si>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</si>
  <si>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</si>
  <si>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</si>
  <si>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</si>
  <si>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</si>
  <si>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</si>
  <si>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</si>
  <si>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</si>
  <si>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</si>
  <si>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</si>
  <si>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</si>
  <si>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</si>
  <si>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</si>
  <si>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</si>
  <si>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</si>
  <si>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</si>
  <si>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</si>
  <si>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</si>
  <si>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</si>
  <si>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</si>
  <si>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</si>
  <si>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</si>
  <si>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</si>
  <si>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</si>
  <si>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</si>
  <si>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</si>
  <si>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</si>
  <si>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</si>
  <si>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</si>
  <si>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</si>
  <si>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</si>
  <si>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</si>
  <si>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</si>
  <si>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</si>
  <si>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</si>
  <si>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</si>
  <si>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</si>
  <si>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</si>
  <si>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</si>
  <si>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</si>
  <si>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</si>
  <si>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</si>
  <si>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</si>
  <si>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</si>
  <si>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</si>
  <si>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</si>
  <si>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</si>
  <si>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</si>
  <si>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</si>
  <si>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</si>
  <si>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</si>
  <si>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</si>
  <si>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</si>
  <si>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</si>
  <si>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</si>
  <si>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</si>
  <si>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</si>
  <si>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</si>
  <si>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</si>
  <si>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</si>
  <si>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</si>
  <si>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</si>
  <si>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</si>
  <si>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</si>
  <si>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</si>
  <si>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</si>
  <si>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</si>
  <si>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</si>
  <si>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</si>
  <si>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</si>
  <si>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</si>
  <si>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</si>
  <si>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</si>
  <si>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</si>
  <si>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</si>
  <si>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</si>
  <si>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</si>
  <si>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</si>
  <si>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</si>
  <si>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</si>
  <si>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</si>
  <si>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</si>
  <si>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</si>
  <si>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</si>
  <si>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</si>
  <si>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</si>
  <si>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</si>
  <si>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</si>
  <si>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</si>
  <si>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</si>
  <si>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</si>
  <si>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</si>
  <si>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</si>
  <si>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</si>
  <si>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</si>
  <si>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</si>
  <si>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</si>
  <si>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</si>
  <si>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</si>
  <si>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</si>
  <si>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</si>
  <si>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</si>
  <si>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</si>
  <si>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</si>
  <si>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</si>
  <si>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</si>
  <si>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</si>
  <si>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</si>
  <si>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</si>
  <si>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</si>
  <si>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</si>
  <si>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</si>
  <si>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</si>
  <si>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</si>
  <si>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</si>
  <si>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</si>
  <si>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</si>
  <si>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</si>
  <si>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</si>
  <si>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</si>
  <si>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</si>
  <si>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</si>
  <si>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</si>
  <si>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</si>
  <si>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</si>
  <si>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</si>
  <si>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</si>
  <si>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</si>
  <si>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</si>
  <si>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</si>
  <si>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</si>
  <si>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</si>
  <si>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</si>
  <si>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</si>
  <si>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</si>
  <si>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</si>
  <si>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</si>
  <si>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</si>
  <si>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</si>
  <si>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</si>
  <si>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</si>
  <si>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</si>
  <si>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</si>
  <si>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</si>
  <si>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</si>
  <si>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</si>
  <si>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</si>
  <si>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</si>
  <si>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</si>
  <si>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</si>
  <si>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</si>
  <si>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</si>
  <si>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</si>
  <si>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</si>
  <si>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</si>
  <si>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</si>
  <si>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</si>
  <si>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</si>
  <si>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</si>
  <si>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</si>
  <si>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</si>
  <si>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</si>
  <si>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</si>
  <si>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</si>
  <si>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</si>
  <si>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</si>
  <si>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</si>
  <si>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</si>
  <si>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</si>
  <si>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</si>
  <si>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</si>
  <si>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</si>
  <si>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</si>
  <si>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</si>
  <si>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</si>
  <si>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</si>
  <si>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</si>
  <si>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</si>
  <si>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</si>
  <si>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</si>
  <si>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</si>
  <si>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</si>
  <si>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</si>
  <si>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</si>
  <si>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</si>
  <si>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</si>
  <si>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</si>
  <si>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</si>
  <si>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</si>
  <si>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</si>
  <si>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</si>
  <si>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</si>
  <si>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</si>
  <si>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</si>
  <si>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</si>
  <si>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</si>
  <si>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</si>
  <si>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</si>
  <si>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</si>
  <si>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</si>
  <si>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</si>
  <si>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</si>
  <si>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</si>
  <si>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</si>
  <si>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손정호</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</si>
  <si>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</si>
  <si>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</si>
  <si>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</si>
  <si>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</si>
  <si>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</si>
  <si>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</si>
  <si>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</si>
  <si>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</si>
  <si>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</si>
  <si>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</si>
  <si>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</si>
  <si>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</si>
  <si>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</si>
  <si>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</si>
  <si>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</si>
  <si>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</si>
  <si>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</si>
  <si>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</si>
  <si>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</si>
  <si>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</si>
  <si>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</si>
  <si>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</si>
  <si>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</si>
  <si>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</si>
  <si>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</si>
  <si>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</si>
  <si>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</si>
  <si>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</si>
  <si>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</si>
  <si>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</si>
  <si>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</si>
  <si>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</si>
  <si>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</si>
  <si>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신동성</t>
  </si>
  <si>
    <t>1977-07-26</t>
  </si>
  <si>
    <t xml:space="preserve">질환 특이적 줄기세포 기능화 플랫폼 ‘RegenPrime’ </t>
  </si>
  <si>
    <t>양준우</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</si>
  <si>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</si>
  <si>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</si>
  <si>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</si>
  <si>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</si>
  <si>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</si>
  <si>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</si>
  <si>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</si>
  <si>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</si>
  <si>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</si>
  <si>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</si>
  <si>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</si>
  <si>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</si>
  <si>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</si>
  <si>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</si>
  <si>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</si>
  <si>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</si>
  <si>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</si>
  <si>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</si>
  <si>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</si>
  <si>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</si>
  <si>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</si>
  <si>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</si>
  <si>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</si>
  <si>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</si>
  <si>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</si>
  <si>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</si>
  <si>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</si>
  <si>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</si>
  <si>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</si>
  <si>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</si>
  <si>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</si>
  <si>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목락선</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</si>
  <si>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</si>
  <si>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</si>
  <si>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</si>
  <si>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</si>
  <si>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</si>
  <si>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</si>
  <si>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</si>
  <si>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</si>
  <si>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</si>
  <si>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</si>
  <si>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</si>
  <si>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</si>
  <si>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</si>
  <si>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</si>
  <si>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</si>
  <si>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</si>
  <si>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</si>
  <si>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</si>
  <si>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</si>
  <si>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</si>
  <si>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</si>
  <si>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</si>
  <si>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</si>
  <si>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</si>
  <si>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</si>
  <si>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</si>
  <si>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</si>
  <si>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</si>
  <si>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</si>
  <si>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</si>
  <si>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</si>
  <si>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</si>
  <si>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</si>
  <si>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</si>
  <si>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</si>
  <si>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</si>
  <si>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</si>
  <si>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</si>
  <si>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</si>
  <si>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</si>
  <si>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</si>
  <si>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</si>
  <si>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</si>
  <si>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</si>
  <si>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</si>
  <si>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</si>
  <si>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</si>
  <si>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전경희</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</si>
  <si>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</si>
  <si>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</si>
  <si>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</si>
  <si>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</si>
  <si>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</si>
  <si>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</si>
  <si>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</si>
  <si>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</si>
  <si>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</si>
  <si>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</si>
  <si>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</si>
  <si>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</si>
  <si>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</si>
  <si>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</si>
  <si>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</si>
  <si>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</si>
  <si>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</si>
  <si>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</si>
  <si>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</si>
  <si>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</si>
  <si>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</si>
  <si>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</si>
  <si>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</si>
  <si>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</si>
  <si>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</si>
  <si>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</si>
  <si>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</si>
  <si>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</si>
  <si>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</si>
  <si>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</si>
  <si>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</si>
  <si>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</si>
  <si>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</si>
  <si>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</si>
  <si>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</si>
  <si>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박민성</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</si>
  <si>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</si>
  <si>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</si>
  <si>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</si>
  <si>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</si>
  <si>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</si>
  <si>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</si>
  <si>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</si>
  <si>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</si>
  <si>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</si>
  <si>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</si>
  <si>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</si>
  <si>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</si>
  <si>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</si>
  <si>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</si>
  <si>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</si>
  <si>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</si>
  <si>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</si>
  <si>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</si>
  <si>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송지명</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</si>
  <si>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</si>
  <si>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</si>
  <si>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</si>
  <si>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</si>
  <si>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</si>
  <si>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</si>
  <si>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</si>
  <si>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</si>
  <si>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</si>
  <si>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</si>
  <si>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</si>
  <si>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</si>
  <si>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</si>
  <si>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</si>
  <si>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</si>
  <si>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</si>
  <si>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</si>
  <si>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</si>
  <si>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</si>
  <si>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</si>
  <si>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</si>
  <si>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</si>
  <si>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</si>
  <si>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</si>
  <si>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</si>
  <si>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</si>
  <si>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</si>
  <si>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</si>
  <si>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</si>
  <si>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</si>
  <si>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</si>
  <si>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</si>
  <si>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</si>
  <si>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</si>
  <si>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</si>
  <si>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</si>
  <si>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</si>
  <si>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</si>
  <si>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</si>
  <si>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</si>
  <si>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</si>
  <si>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</si>
  <si>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</si>
  <si>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</si>
  <si>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</si>
  <si>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</si>
  <si>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</si>
  <si>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</si>
  <si>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</si>
  <si>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</si>
  <si>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</si>
  <si>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</si>
  <si>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</si>
  <si>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</si>
  <si>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</si>
  <si>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</si>
  <si>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</si>
  <si>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</si>
  <si>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</si>
  <si>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</si>
  <si>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</si>
  <si>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</si>
  <si>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</si>
  <si>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</si>
  <si>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</si>
  <si>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</si>
  <si>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</si>
  <si>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</si>
  <si>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</si>
  <si>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</si>
  <si>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</si>
  <si>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</si>
  <si>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</si>
  <si>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</si>
  <si>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</si>
  <si>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</si>
  <si>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</si>
  <si>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</si>
  <si>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</si>
  <si>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</si>
  <si>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</si>
  <si>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</si>
  <si>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</si>
  <si>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</si>
  <si>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</si>
  <si>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채효식</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</si>
  <si>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</si>
  <si>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</si>
  <si>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</si>
  <si>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</si>
  <si>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</si>
  <si>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</si>
  <si>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</si>
  <si>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</si>
  <si>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</si>
  <si>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</si>
  <si>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</si>
  <si>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</si>
  <si>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</si>
  <si>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</si>
  <si>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</si>
  <si>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</si>
  <si>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</si>
  <si>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</si>
  <si>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</si>
  <si>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</si>
  <si>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</si>
  <si>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</si>
  <si>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</si>
  <si>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</si>
  <si>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</si>
  <si>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</si>
  <si>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</si>
  <si>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</si>
  <si>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</si>
  <si>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</si>
  <si>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</si>
  <si>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</si>
  <si>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</si>
  <si>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</si>
  <si>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</si>
  <si>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</si>
  <si>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</si>
  <si>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</si>
  <si>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</si>
  <si>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</si>
  <si>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박승현</t>
  </si>
  <si>
    <t>1992-02-03</t>
  </si>
  <si>
    <t>프로팜(ProFarm)</t>
  </si>
  <si>
    <t>권용웅</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</si>
  <si>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</si>
  <si>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</si>
  <si>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</si>
  <si>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</si>
  <si>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</si>
  <si>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</si>
  <si>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</si>
  <si>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</si>
  <si>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</si>
  <si>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</si>
  <si>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</si>
  <si>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</si>
  <si>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</si>
  <si>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</si>
  <si>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</si>
  <si>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</si>
  <si>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</si>
  <si>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</si>
  <si>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</si>
  <si>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</si>
  <si>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</si>
  <si>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</si>
  <si>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</si>
  <si>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</si>
  <si>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</si>
  <si>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</si>
  <si>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</si>
  <si>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</si>
  <si>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</si>
  <si>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</si>
  <si>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</si>
  <si>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</si>
  <si>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</si>
  <si>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</si>
  <si>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</si>
  <si>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</si>
  <si>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</si>
  <si>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</si>
  <si>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</si>
  <si>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</si>
  <si>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</si>
  <si>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</si>
  <si>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</si>
  <si>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</si>
  <si>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</si>
  <si>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</si>
  <si>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</si>
  <si>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</si>
  <si>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</si>
  <si>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</si>
  <si>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</si>
  <si>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</si>
  <si>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</si>
  <si>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</si>
  <si>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</si>
  <si>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</si>
  <si>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</si>
  <si>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</si>
  <si>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</si>
  <si>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</si>
  <si>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</si>
  <si>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</si>
  <si>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구혜정</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</si>
  <si>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</si>
  <si>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</si>
  <si>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</si>
  <si>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</si>
  <si>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</si>
  <si>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백종훈</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</si>
  <si>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</si>
  <si>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</si>
  <si>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</si>
  <si>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</si>
  <si>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</si>
  <si>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</si>
  <si>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</si>
  <si>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</si>
  <si>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</si>
  <si>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</si>
  <si>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</si>
  <si>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</si>
  <si>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</si>
  <si>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</si>
  <si>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</si>
  <si>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</si>
  <si>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</si>
  <si>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</si>
  <si>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</si>
  <si>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</si>
  <si>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</si>
  <si>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</si>
  <si>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권영찬</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</si>
  <si>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</si>
  <si>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</si>
  <si>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</si>
  <si>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</si>
  <si>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</si>
  <si>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</si>
  <si>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</si>
  <si>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</si>
  <si>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</si>
  <si>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</si>
  <si>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</si>
  <si>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</si>
  <si>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</si>
  <si>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</si>
  <si>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</si>
  <si>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</si>
  <si>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</si>
  <si>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</si>
  <si>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</si>
  <si>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</si>
  <si>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</si>
  <si>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</si>
  <si>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</si>
  <si>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</si>
  <si>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</si>
  <si>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</si>
  <si>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</si>
  <si>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</si>
  <si>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</si>
  <si>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</si>
  <si>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</si>
  <si>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</si>
  <si>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</si>
  <si>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</si>
  <si>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</si>
  <si>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</si>
  <si>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</si>
  <si>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</si>
  <si>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</si>
  <si>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</si>
  <si>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</si>
  <si>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</si>
  <si>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</si>
  <si>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</si>
  <si>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</si>
  <si>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</si>
  <si>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</si>
  <si>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</si>
  <si>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</si>
  <si>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</si>
  <si>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</si>
  <si>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</si>
  <si>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</si>
  <si>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</si>
  <si>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</si>
  <si>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</si>
  <si>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</si>
  <si>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</si>
  <si>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</si>
  <si>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</si>
  <si>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</si>
  <si>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</si>
  <si>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</si>
  <si>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</si>
  <si>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</si>
  <si>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</si>
  <si>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</si>
  <si>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</si>
  <si>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</si>
  <si>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</si>
  <si>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</si>
  <si>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</si>
  <si>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</si>
  <si>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</si>
  <si>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</si>
  <si>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</si>
  <si>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</si>
  <si>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</si>
  <si>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</si>
  <si>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허선경</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</si>
  <si>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</si>
  <si>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</si>
  <si>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</si>
  <si>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</si>
  <si>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</si>
  <si>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</si>
  <si>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</si>
  <si>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공지은</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</si>
  <si>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</si>
  <si>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</si>
  <si>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</si>
  <si>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</si>
  <si>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</si>
  <si>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</si>
  <si>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</si>
  <si>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</si>
  <si>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</si>
  <si>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</si>
  <si>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</si>
  <si>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</si>
  <si>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</si>
  <si>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</si>
  <si>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</si>
  <si>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</si>
  <si>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</si>
  <si>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</si>
  <si>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</si>
  <si>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</si>
  <si>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</si>
  <si>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</si>
  <si>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</si>
  <si>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</si>
  <si>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</si>
  <si>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</si>
  <si>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김종민</t>
  </si>
  <si>
    <t>1972-12-25</t>
  </si>
  <si>
    <t>고농도 나노버블 생성 원천기술 기반 기능성 프리미엄 나노버블 기능수</t>
  </si>
  <si>
    <t>서승오</t>
  </si>
  <si>
    <t>1985-01-29</t>
  </si>
  <si>
    <t>1,350,000</t>
  </si>
  <si>
    <t>정밀발효 기술로 생산 수율과 안전성이 향상된 오토파지 기반 저속노화 천연 바이오 생리활성 소재</t>
  </si>
  <si>
    <t>엄선우</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</si>
  <si>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</si>
  <si>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</si>
  <si>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</si>
  <si>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</si>
  <si>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</si>
  <si>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</si>
  <si>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</si>
  <si>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</si>
  <si>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</si>
  <si>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</si>
  <si>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</si>
  <si>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</si>
  <si>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</si>
  <si>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</si>
  <si>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</si>
  <si>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</si>
  <si>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허영</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</si>
  <si>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</si>
  <si>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</si>
  <si>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</si>
  <si>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</si>
  <si>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</si>
  <si>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</si>
  <si>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</si>
  <si>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</si>
  <si>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</si>
  <si>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</si>
  <si>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김응수</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</si>
  <si>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</si>
  <si>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</si>
  <si>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</si>
  <si>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</si>
  <si>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</si>
  <si>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강기운</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</si>
  <si>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</si>
  <si>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</si>
  <si>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</si>
  <si>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</si>
  <si>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</si>
  <si>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</si>
  <si>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</si>
  <si>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</si>
  <si>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</si>
  <si>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</si>
  <si>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</si>
  <si>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</si>
  <si>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</si>
  <si>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</si>
  <si>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</si>
  <si>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</si>
  <si>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</si>
  <si>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</si>
  <si>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</si>
  <si>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</si>
  <si>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</si>
  <si>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</si>
  <si>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장희수</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</si>
  <si>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</si>
  <si>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</si>
  <si>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</si>
  <si>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</si>
  <si>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</si>
  <si>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</si>
  <si>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손창호</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</si>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</sst>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0" fontId="11" fillId="0" borderId="1" xfId="0" applyFont="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connections" Target="connection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56.25</v>
          </cell>
          <cell r="H2">
            <v>78</v>
          </cell>
          <cell r="I2">
            <v>48.75</v>
          </cell>
          <cell r="J2">
            <v>12</v>
          </cell>
          <cell r="K2">
            <v>1</v>
          </cell>
          <cell r="L2">
            <v>13</v>
          </cell>
          <cell r="M2">
            <v>195</v>
          </cell>
          <cell r="N2" t="str">
            <v>90점 이상 합격
*예비 87~89점 1~2명</v>
          </cell>
          <cell r="Q2" t="str">
            <v>지역기반</v>
          </cell>
          <cell r="R2">
            <v>7</v>
          </cell>
          <cell r="S2">
            <v>21</v>
          </cell>
          <cell r="T2">
            <v>6</v>
          </cell>
          <cell r="U2">
            <v>1</v>
          </cell>
          <cell r="V2">
            <v>7</v>
          </cell>
        </row>
        <row r="3">
          <cell r="E3" t="str">
            <v>평가
현황</v>
          </cell>
          <cell r="F3">
            <v>6</v>
          </cell>
          <cell r="G3">
            <v>45</v>
          </cell>
          <cell r="H3">
            <v>74</v>
          </cell>
          <cell r="I3">
            <v>57</v>
          </cell>
          <cell r="J3">
            <v>12</v>
          </cell>
          <cell r="K3">
            <v>1</v>
          </cell>
          <cell r="L3">
            <v>13</v>
          </cell>
          <cell r="M3">
            <v>195</v>
          </cell>
          <cell r="Q3" t="str">
            <v>대학발</v>
          </cell>
          <cell r="R3">
            <v>5</v>
          </cell>
          <cell r="S3">
            <v>1</v>
          </cell>
          <cell r="T3">
            <v>5</v>
          </cell>
          <cell r="U3">
            <v>0</v>
          </cell>
          <cell r="V3">
            <v>5</v>
          </cell>
        </row>
        <row r="4">
          <cell r="E4" t="str">
            <v>청년</v>
          </cell>
          <cell r="F4" t="str">
            <v>*지역기반만 집계</v>
          </cell>
          <cell r="J4">
            <v>6</v>
          </cell>
          <cell r="K4">
            <v>0</v>
          </cell>
          <cell r="L4">
            <v>6</v>
          </cell>
          <cell r="M4">
            <v>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20424842</v>
          </cell>
          <cell r="C8" t="str">
            <v>지역기반</v>
          </cell>
          <cell r="D8" t="str">
            <v>기계ㆍ소재</v>
          </cell>
          <cell r="E8" t="str">
            <v>사용자 경험 데이터 기반의 AI 지능형 디자인 오브제 플랫폼</v>
          </cell>
          <cell r="F8" t="str">
            <v>0</v>
          </cell>
          <cell r="G8" t="str">
            <v>0</v>
          </cell>
          <cell r="H8" t="str">
            <v>예비</v>
          </cell>
          <cell r="I8" t="str">
            <v>중장년</v>
          </cell>
          <cell r="J8" t="str">
            <v>요건탈락</v>
          </cell>
          <cell r="S8" t="str">
            <v/>
          </cell>
          <cell r="T8">
            <v>0</v>
          </cell>
          <cell r="U8" t="str">
            <v/>
          </cell>
          <cell r="V8" t="str">
            <v/>
          </cell>
        </row>
        <row r="9">
          <cell r="B9">
            <v>20427563</v>
          </cell>
          <cell r="C9" t="str">
            <v>지역기반</v>
          </cell>
          <cell r="D9" t="str">
            <v>기계ㆍ소재</v>
          </cell>
          <cell r="E9" t="str">
            <v>기후위기 재해예방 대응형 지하주차장 침수예방 무동력 배수 필터</v>
          </cell>
          <cell r="F9" t="str">
            <v>349,617,950</v>
          </cell>
          <cell r="G9" t="str">
            <v>2</v>
          </cell>
          <cell r="H9" t="str">
            <v>초기</v>
          </cell>
          <cell r="I9" t="str">
            <v>중장년</v>
          </cell>
          <cell r="J9" t="str">
            <v>면제</v>
          </cell>
          <cell r="S9" t="str">
            <v/>
          </cell>
          <cell r="T9">
            <v>0</v>
          </cell>
          <cell r="U9">
            <v>100</v>
          </cell>
          <cell r="V9" t="str">
            <v/>
          </cell>
          <cell r="W9" t="str">
            <v>기존시장에 대한 진입 전략과 경쟁력확보에 관한 세부적인 전략이 필요함</v>
          </cell>
        </row>
        <row r="10">
          <cell r="B10">
            <v>20413111</v>
          </cell>
          <cell r="C10" t="str">
            <v>지역기반</v>
          </cell>
          <cell r="D10" t="str">
            <v>기계ㆍ소재</v>
          </cell>
          <cell r="E10" t="str">
            <v>건설현장 컨테이너용 ‘재사용 가능한 모듈 칸막이 Easy-Wall’ 제품화 및 사업화</v>
          </cell>
          <cell r="F10" t="str">
            <v>142,784,901</v>
          </cell>
          <cell r="G10" t="str">
            <v>2</v>
          </cell>
          <cell r="H10" t="str">
            <v>초기</v>
          </cell>
          <cell r="I10" t="str">
            <v>청년</v>
          </cell>
          <cell r="J10">
            <v>0</v>
          </cell>
          <cell r="K10">
            <v>9</v>
          </cell>
          <cell r="L10">
            <v>9</v>
          </cell>
          <cell r="M10">
            <v>19</v>
          </cell>
          <cell r="N10">
            <v>19</v>
          </cell>
          <cell r="O10">
            <v>10</v>
          </cell>
          <cell r="P10">
            <v>9</v>
          </cell>
          <cell r="Q10">
            <v>14</v>
          </cell>
          <cell r="R10">
            <v>5</v>
          </cell>
          <cell r="S10">
            <v>94</v>
          </cell>
          <cell r="T10">
            <v>2</v>
          </cell>
          <cell r="U10">
            <v>96</v>
          </cell>
          <cell r="V10">
            <v>2</v>
          </cell>
          <cell r="W10" t="str">
            <v>기술적 강점은 보이나 시장분석과 경쟁력 분석에 관한 내용과 전략이 부족함 특히 경쟁 진입자에 대한 방어대책이 더욱 적극적으로 요구됨</v>
          </cell>
        </row>
        <row r="11">
          <cell r="B11">
            <v>20431761</v>
          </cell>
          <cell r="C11" t="str">
            <v>지역기반</v>
          </cell>
          <cell r="D11" t="str">
            <v>기계ㆍ소재</v>
          </cell>
          <cell r="E11" t="str">
            <v>저비용 및 소형화를 구현한 상지 재활 로봇</v>
          </cell>
          <cell r="F11" t="str">
            <v>91,000,000</v>
          </cell>
          <cell r="G11" t="str">
            <v>0</v>
          </cell>
          <cell r="H11" t="str">
            <v>초기</v>
          </cell>
          <cell r="I11" t="str">
            <v>중장년</v>
          </cell>
          <cell r="J11">
            <v>0</v>
          </cell>
          <cell r="K11">
            <v>9</v>
          </cell>
          <cell r="L11">
            <v>10</v>
          </cell>
          <cell r="M11">
            <v>19</v>
          </cell>
          <cell r="N11">
            <v>18</v>
          </cell>
          <cell r="O11">
            <v>9</v>
          </cell>
          <cell r="P11">
            <v>9</v>
          </cell>
          <cell r="Q11">
            <v>15</v>
          </cell>
          <cell r="R11">
            <v>4</v>
          </cell>
          <cell r="S11">
            <v>93</v>
          </cell>
          <cell r="T11">
            <v>0</v>
          </cell>
          <cell r="U11">
            <v>93</v>
          </cell>
          <cell r="V11">
            <v>4</v>
          </cell>
          <cell r="W11" t="str">
            <v>사회적으러 주목받는 기술이나 기슬적인 소개가 부족함 후발 진입자에 대한 방어 대첵이 필요함</v>
          </cell>
        </row>
        <row r="12">
          <cell r="B12">
            <v>20428674</v>
          </cell>
          <cell r="C12" t="str">
            <v>대학발</v>
          </cell>
          <cell r="D12" t="str">
            <v>기계ㆍ소재</v>
          </cell>
          <cell r="E12" t="str">
            <v>AI 데이터센터 고발열 대응을 위한 액체냉각용 고방열 냉각유체 개발 및 사업화</v>
          </cell>
          <cell r="F12" t="str">
            <v>182,017,095</v>
          </cell>
          <cell r="G12" t="str">
            <v>4</v>
          </cell>
          <cell r="H12" t="str">
            <v>도약</v>
          </cell>
          <cell r="I12" t="str">
            <v>중장년</v>
          </cell>
          <cell r="J12">
            <v>0</v>
          </cell>
          <cell r="K12">
            <v>10</v>
          </cell>
          <cell r="L12">
            <v>10</v>
          </cell>
          <cell r="M12">
            <v>20</v>
          </cell>
          <cell r="N12">
            <v>20</v>
          </cell>
          <cell r="O12">
            <v>10</v>
          </cell>
          <cell r="P12">
            <v>9</v>
          </cell>
          <cell r="Q12">
            <v>14</v>
          </cell>
          <cell r="R12">
            <v>4</v>
          </cell>
          <cell r="S12">
            <v>97</v>
          </cell>
          <cell r="T12">
            <v>0</v>
          </cell>
          <cell r="U12">
            <v>97</v>
          </cell>
          <cell r="V12">
            <v>1</v>
          </cell>
          <cell r="W12" t="str">
            <v>사회적으러 주목받는 기술이나 기슬적인 소개가 부족함 후발 진입자에 대한 방어 대첵이 필요함</v>
          </cell>
          <cell r="X12" t="str">
            <v>일치</v>
          </cell>
          <cell r="Y12" t="str">
            <v xml:space="preserve">계면활성제 기반 분산 안정화 기술로서 지역주력산업과 불일치함 </v>
          </cell>
        </row>
        <row r="13">
          <cell r="B13">
            <v>20417596</v>
          </cell>
          <cell r="C13" t="str">
            <v>대학발</v>
          </cell>
          <cell r="D13" t="str">
            <v>기계ㆍ소재</v>
          </cell>
          <cell r="E13" t="str">
            <v>차세대 600W급 반도체 EUV 노광 공정용 고투과 친환경 펠리클</v>
          </cell>
          <cell r="F13" t="str">
            <v>231,000,000</v>
          </cell>
          <cell r="G13" t="str">
            <v>2</v>
          </cell>
          <cell r="H13" t="str">
            <v>초기</v>
          </cell>
          <cell r="I13" t="str">
            <v>중장년</v>
          </cell>
          <cell r="J13">
            <v>0</v>
          </cell>
          <cell r="K13">
            <v>9</v>
          </cell>
          <cell r="L13">
            <v>10</v>
          </cell>
          <cell r="M13">
            <v>20</v>
          </cell>
          <cell r="N13">
            <v>19</v>
          </cell>
          <cell r="O13">
            <v>9</v>
          </cell>
          <cell r="P13">
            <v>9</v>
          </cell>
          <cell r="Q13">
            <v>14</v>
          </cell>
          <cell r="R13">
            <v>4</v>
          </cell>
          <cell r="S13">
            <v>94</v>
          </cell>
          <cell r="T13">
            <v>0</v>
          </cell>
          <cell r="U13">
            <v>94</v>
          </cell>
          <cell r="V13">
            <v>3</v>
          </cell>
          <cell r="W13" t="str">
            <v>기술적 강점은 보이나 시장분석과 경쟁력 분석에 관한 내용과 전략이 부족함 특히 경쟁 진입자에 대한 방어대책이 더욱 적극적으로 요구됨</v>
          </cell>
          <cell r="X13" t="str">
            <v>일치</v>
          </cell>
          <cell r="Y13" t="str">
            <v>EUV팰리클기술을 이용하여 반도체제조공정중 불량율을 낮추고 생산수율을 높일수 이ㅛ는 기술로서 지역주력산업과 일치함</v>
          </cell>
        </row>
        <row r="14">
          <cell r="B14">
            <v>20422710</v>
          </cell>
          <cell r="C14" t="str">
            <v>지역기반</v>
          </cell>
          <cell r="D14" t="str">
            <v>기계ㆍ소재</v>
          </cell>
          <cell r="E14" t="str">
            <v>고화질 OLED 폴더블 디스플레이용 그라파이트 고열전도, 고탄성 방열소재 개발</v>
          </cell>
          <cell r="F14" t="str">
            <v>7,400,000</v>
          </cell>
          <cell r="G14" t="str">
            <v>5</v>
          </cell>
          <cell r="H14" t="str">
            <v>초기</v>
          </cell>
          <cell r="I14" t="str">
            <v>중장년</v>
          </cell>
          <cell r="J14">
            <v>0</v>
          </cell>
          <cell r="K14">
            <v>10</v>
          </cell>
          <cell r="L14">
            <v>9</v>
          </cell>
          <cell r="M14">
            <v>19</v>
          </cell>
          <cell r="N14">
            <v>19</v>
          </cell>
          <cell r="O14">
            <v>9</v>
          </cell>
          <cell r="P14">
            <v>8</v>
          </cell>
          <cell r="Q14">
            <v>14</v>
          </cell>
          <cell r="R14">
            <v>4</v>
          </cell>
          <cell r="S14">
            <v>92</v>
          </cell>
          <cell r="T14">
            <v>0</v>
          </cell>
          <cell r="U14">
            <v>92</v>
          </cell>
          <cell r="V14">
            <v>6</v>
          </cell>
          <cell r="W14" t="str">
            <v>기존시장에 대한 진입 전략과 경쟁력확보에 관한 세부적인 전략이 필요함</v>
          </cell>
        </row>
        <row r="15">
          <cell r="B15">
            <v>20416208</v>
          </cell>
          <cell r="C15" t="str">
            <v>대학발</v>
          </cell>
          <cell r="D15" t="str">
            <v>기계ㆍ소재</v>
          </cell>
          <cell r="E15" t="str">
            <v>파우더 도금 기술을 활용한 시스템 반도체 테스트 소켓용 고내구성 팔라듐 표면처리 기술 및 저가 파우더 개발</v>
          </cell>
          <cell r="F15" t="str">
            <v>542,000,000</v>
          </cell>
          <cell r="G15" t="str">
            <v>4</v>
          </cell>
          <cell r="H15" t="str">
            <v>도약</v>
          </cell>
          <cell r="I15" t="str">
            <v>청년</v>
          </cell>
          <cell r="J15">
            <v>0</v>
          </cell>
          <cell r="K15">
            <v>9</v>
          </cell>
          <cell r="L15">
            <v>10</v>
          </cell>
          <cell r="M15">
            <v>19</v>
          </cell>
          <cell r="N15">
            <v>19</v>
          </cell>
          <cell r="O15">
            <v>10</v>
          </cell>
          <cell r="P15">
            <v>9</v>
          </cell>
          <cell r="Q15">
            <v>14</v>
          </cell>
          <cell r="R15">
            <v>3</v>
          </cell>
          <cell r="S15">
            <v>93</v>
          </cell>
          <cell r="T15">
            <v>0</v>
          </cell>
          <cell r="U15">
            <v>93</v>
          </cell>
          <cell r="V15">
            <v>4</v>
          </cell>
          <cell r="W15" t="str">
            <v>기술적 강점은 보이나 시장분석과 경쟁력 분석에 관한 내용과 전략이 부족함 특히 경쟁 진입자에 대한 방어대책이 더욱 적극적으로 요구됨</v>
          </cell>
          <cell r="X15" t="str">
            <v>일치</v>
          </cell>
          <cell r="Y15" t="str">
            <v>저가파우더를 이용한 표면처리기술로서 지역주력산업과 불일치함</v>
          </cell>
        </row>
        <row r="16">
          <cell r="B16">
            <v>20428661</v>
          </cell>
          <cell r="C16" t="str">
            <v>지역기반</v>
          </cell>
          <cell r="D16" t="str">
            <v>기계ㆍ소재</v>
          </cell>
          <cell r="E16" t="str">
            <v>AI LMS 디지털 트윈 시뮬레이션 솔루션</v>
          </cell>
          <cell r="F16" t="str">
            <v>7,000,000,000</v>
          </cell>
          <cell r="G16" t="str">
            <v>9</v>
          </cell>
          <cell r="H16" t="str">
            <v>초기</v>
          </cell>
          <cell r="I16" t="str">
            <v>중장년</v>
          </cell>
          <cell r="J16">
            <v>0</v>
          </cell>
          <cell r="K16">
            <v>9</v>
          </cell>
          <cell r="L16">
            <v>9</v>
          </cell>
          <cell r="M16">
            <v>18</v>
          </cell>
          <cell r="N16">
            <v>19</v>
          </cell>
          <cell r="O16">
            <v>9</v>
          </cell>
          <cell r="P16">
            <v>9</v>
          </cell>
          <cell r="Q16">
            <v>14</v>
          </cell>
          <cell r="R16">
            <v>4</v>
          </cell>
          <cell r="S16">
            <v>91</v>
          </cell>
          <cell r="T16">
            <v>0</v>
          </cell>
          <cell r="U16">
            <v>91</v>
          </cell>
          <cell r="V16">
            <v>8</v>
          </cell>
          <cell r="W16" t="str">
            <v>기술적 강점은 보이나 시장분석과 경쟁력 분석에 관한 내용과 전략이 부족함 특히 경쟁 진입자에 대한 방어대책이 더욱 적극적으로 요구됨</v>
          </cell>
        </row>
        <row r="17">
          <cell r="B17">
            <v>20413444</v>
          </cell>
          <cell r="C17" t="str">
            <v>지역기반</v>
          </cell>
          <cell r="D17" t="str">
            <v>기계ㆍ소재</v>
          </cell>
          <cell r="E17" t="str">
            <v>반영구 항균/항바이러스 세라믹 복합소재의 제품화를 통한 폐기물 저감 사업화</v>
          </cell>
          <cell r="F17" t="str">
            <v>105,000,000</v>
          </cell>
          <cell r="G17" t="str">
            <v>5</v>
          </cell>
          <cell r="H17" t="str">
            <v>초기</v>
          </cell>
          <cell r="I17" t="str">
            <v>청년</v>
          </cell>
          <cell r="J17">
            <v>0</v>
          </cell>
          <cell r="K17">
            <v>9</v>
          </cell>
          <cell r="L17">
            <v>9</v>
          </cell>
          <cell r="M17">
            <v>18</v>
          </cell>
          <cell r="N17">
            <v>18</v>
          </cell>
          <cell r="O17">
            <v>10</v>
          </cell>
          <cell r="P17">
            <v>9</v>
          </cell>
          <cell r="Q17">
            <v>15</v>
          </cell>
          <cell r="R17">
            <v>3</v>
          </cell>
          <cell r="S17">
            <v>91</v>
          </cell>
          <cell r="T17">
            <v>0</v>
          </cell>
          <cell r="U17">
            <v>91</v>
          </cell>
          <cell r="V17">
            <v>8</v>
          </cell>
          <cell r="W17" t="str">
            <v>기술적 강점은 보이나 시장분석과 경쟁력 분석에 관한 내용과 전략이 부족함 특히 경쟁 진입자에 대한 방어대책이 더욱 적극적으로 요구됨</v>
          </cell>
        </row>
        <row r="18">
          <cell r="B18">
            <v>20408877</v>
          </cell>
          <cell r="C18" t="str">
            <v>지역기반</v>
          </cell>
          <cell r="D18" t="str">
            <v>기계ㆍ소재</v>
          </cell>
          <cell r="E18" t="str">
            <v>CFRP 기반 전기차 배터리 하우징 구조 건전성 자가진단 시스템</v>
          </cell>
          <cell r="F18" t="str">
            <v>0</v>
          </cell>
          <cell r="G18" t="str">
            <v>0</v>
          </cell>
          <cell r="H18" t="str">
            <v>예비</v>
          </cell>
          <cell r="I18" t="str">
            <v>청년</v>
          </cell>
          <cell r="J18">
            <v>0</v>
          </cell>
          <cell r="K18">
            <v>9</v>
          </cell>
          <cell r="L18">
            <v>9</v>
          </cell>
          <cell r="M18">
            <v>18</v>
          </cell>
          <cell r="N18">
            <v>19</v>
          </cell>
          <cell r="O18">
            <v>9</v>
          </cell>
          <cell r="P18">
            <v>9</v>
          </cell>
          <cell r="Q18">
            <v>14</v>
          </cell>
          <cell r="R18">
            <v>4</v>
          </cell>
          <cell r="S18">
            <v>91</v>
          </cell>
          <cell r="T18">
            <v>0</v>
          </cell>
          <cell r="U18">
            <v>91</v>
          </cell>
          <cell r="V18">
            <v>8</v>
          </cell>
          <cell r="W18" t="str">
            <v>기술적 강점은 보이나 시장분석과 경쟁력 분석에 관한 내용과 전략이 부족함 특히 경쟁 진입자에 대한 방어대책이 더욱 적극적으로 요구됨</v>
          </cell>
        </row>
        <row r="19">
          <cell r="B19">
            <v>20415322</v>
          </cell>
          <cell r="C19" t="str">
            <v>대학발</v>
          </cell>
          <cell r="D19" t="str">
            <v>기계ㆍ소재</v>
          </cell>
          <cell r="E19" t="str">
            <v>차세대 하이브리드 본딩용 초저온 유기박막 솔루션을 통한 AI 반도체(HBM) 고단 적층 한계 극복 및 공정 수율 극대화 기술</v>
          </cell>
          <cell r="F19" t="str">
            <v>0</v>
          </cell>
          <cell r="G19" t="str">
            <v>0</v>
          </cell>
          <cell r="H19" t="str">
            <v>예비</v>
          </cell>
          <cell r="I19" t="str">
            <v>청년</v>
          </cell>
          <cell r="J19">
            <v>0</v>
          </cell>
          <cell r="K19">
            <v>9</v>
          </cell>
          <cell r="L19">
            <v>9</v>
          </cell>
          <cell r="M19">
            <v>19</v>
          </cell>
          <cell r="N19">
            <v>19</v>
          </cell>
          <cell r="O19">
            <v>9</v>
          </cell>
          <cell r="P19">
            <v>9</v>
          </cell>
          <cell r="Q19">
            <v>14</v>
          </cell>
          <cell r="R19">
            <v>4</v>
          </cell>
          <cell r="S19">
            <v>92</v>
          </cell>
          <cell r="T19">
            <v>0</v>
          </cell>
          <cell r="U19">
            <v>92</v>
          </cell>
          <cell r="V19">
            <v>6</v>
          </cell>
          <cell r="W19" t="str">
            <v>기술적 강점은 보이나 시장분석과 경쟁력 분석에 관한 내용과 전략이 부족함 특히 경쟁 진입자에 대한 방어대책이 더욱 적극적으로 요구됨</v>
          </cell>
          <cell r="X19" t="str">
            <v>일치</v>
          </cell>
          <cell r="Y19" t="str">
            <v>NHC 나노층의 메커니즘과 하이브리드본딩을 구현한 기술로서 DB를 이용한 기술로서 지역주력사업인 바이오 사업과 일치함</v>
          </cell>
        </row>
        <row r="20">
          <cell r="B20">
            <v>20427490</v>
          </cell>
          <cell r="C20" t="str">
            <v>대학발</v>
          </cell>
          <cell r="D20" t="str">
            <v>기계ㆍ소재</v>
          </cell>
          <cell r="E20" t="str">
            <v>열화상 기반 통합 감지 기술이 적용된 전기차 화재 자율 초기진압 기능의 지하주차장 스마트 안전로봇 시스템</v>
          </cell>
          <cell r="F20" t="str">
            <v>98,000,000</v>
          </cell>
          <cell r="G20" t="str">
            <v>4</v>
          </cell>
          <cell r="H20" t="str">
            <v>초기</v>
          </cell>
          <cell r="I20" t="str">
            <v>청년</v>
          </cell>
          <cell r="J20">
            <v>0</v>
          </cell>
          <cell r="K20">
            <v>9</v>
          </cell>
          <cell r="L20">
            <v>9</v>
          </cell>
          <cell r="M20">
            <v>19</v>
          </cell>
          <cell r="N20">
            <v>18</v>
          </cell>
          <cell r="O20">
            <v>9</v>
          </cell>
          <cell r="P20">
            <v>10</v>
          </cell>
          <cell r="Q20">
            <v>14</v>
          </cell>
          <cell r="R20">
            <v>3</v>
          </cell>
          <cell r="S20">
            <v>91</v>
          </cell>
          <cell r="T20">
            <v>0</v>
          </cell>
          <cell r="U20">
            <v>91</v>
          </cell>
          <cell r="V20">
            <v>8</v>
          </cell>
          <cell r="W20" t="str">
            <v>기술적 강점은 보이나 시장분석과 경쟁력 분석에 관한 내용과 전략이 부족함 특히 경쟁 진입자에 대한 방어대책이 더욱 적극적으로 요구됨</v>
          </cell>
          <cell r="X20" t="str">
            <v>일치</v>
          </cell>
          <cell r="Y20" t="str">
            <v xml:space="preserve">열화상 복합센서를 탑재한 자율이동 로봇을 화재방재를 목적으로 개발한 기술로서 지역주력산업과 일치함   </v>
          </cell>
        </row>
        <row r="21">
          <cell r="B21">
            <v>20417238</v>
          </cell>
          <cell r="C21" t="str">
            <v>실험실</v>
          </cell>
          <cell r="D21" t="str">
            <v>기계ㆍ소재</v>
          </cell>
          <cell r="E21" t="str">
            <v>고내구성 스트레인 센서를 이용한 자동차 타이어 및 방진고무의 실시간 이상징후 AI 탐지 시스템</v>
          </cell>
          <cell r="F21" t="str">
            <v>0</v>
          </cell>
          <cell r="G21" t="str">
            <v>1</v>
          </cell>
          <cell r="H21" t="str">
            <v>초기</v>
          </cell>
          <cell r="I21" t="str">
            <v>중장년</v>
          </cell>
          <cell r="J21" t="str">
            <v/>
          </cell>
          <cell r="K21">
            <v>9</v>
          </cell>
          <cell r="L21">
            <v>10</v>
          </cell>
          <cell r="M21">
            <v>19</v>
          </cell>
          <cell r="N21">
            <v>19</v>
          </cell>
          <cell r="O21">
            <v>9</v>
          </cell>
          <cell r="P21">
            <v>9</v>
          </cell>
          <cell r="Q21">
            <v>13</v>
          </cell>
          <cell r="R21">
            <v>3</v>
          </cell>
          <cell r="S21">
            <v>91</v>
          </cell>
          <cell r="T21">
            <v>0</v>
          </cell>
          <cell r="U21">
            <v>91</v>
          </cell>
          <cell r="V21">
            <v>8</v>
          </cell>
          <cell r="W21" t="str">
            <v>기존시장에 대한 진입 전략과 경쟁력확보에 관한 세부적인 전략이 필요함</v>
          </cell>
        </row>
        <row r="22">
          <cell r="B22">
            <v>20430377</v>
          </cell>
          <cell r="C22" t="str">
            <v>지역기반</v>
          </cell>
          <cell r="D22" t="str">
            <v>기계ㆍ소재</v>
          </cell>
          <cell r="E22" t="str">
            <v>스포츠 사격훈련의 디지털 전환을 위한 빅데이터 + AI 기반 스마트 사격훈련 시스템</v>
          </cell>
          <cell r="F22" t="str">
            <v>250,000,000</v>
          </cell>
          <cell r="G22" t="str">
            <v>2</v>
          </cell>
          <cell r="H22" t="str">
            <v>초기</v>
          </cell>
          <cell r="I22" t="str">
            <v>중장년</v>
          </cell>
          <cell r="J22">
            <v>0</v>
          </cell>
          <cell r="K22">
            <v>9</v>
          </cell>
          <cell r="L22">
            <v>9</v>
          </cell>
          <cell r="M22">
            <v>16</v>
          </cell>
          <cell r="N22">
            <v>18</v>
          </cell>
          <cell r="O22">
            <v>9</v>
          </cell>
          <cell r="P22">
            <v>10</v>
          </cell>
          <cell r="Q22">
            <v>14</v>
          </cell>
          <cell r="R22">
            <v>4</v>
          </cell>
          <cell r="S22">
            <v>89</v>
          </cell>
          <cell r="T22">
            <v>0</v>
          </cell>
          <cell r="U22">
            <v>89</v>
          </cell>
          <cell r="V22">
            <v>13</v>
          </cell>
          <cell r="W22" t="str">
            <v>기술적 강점은 보이나 시장분석과 경쟁력 분석에 관한 내용과 전략이 부족함 특히 경쟁 진입자에 대한 방어대책이 더욱 적극적으로 요구됨</v>
          </cell>
        </row>
        <row r="23">
          <cell r="B23">
            <v>20404082</v>
          </cell>
          <cell r="C23" t="str">
            <v>지역기반</v>
          </cell>
          <cell r="D23" t="str">
            <v>기계ㆍ소재</v>
          </cell>
          <cell r="E23" t="str">
            <v>사람 감지 기반 자동 감속·제동 기능을 적용한 탈부착형 병원 침대 이송 로봇 ‘Moti Bed Mover’</v>
          </cell>
          <cell r="F23" t="str">
            <v>10,000,000</v>
          </cell>
          <cell r="G23" t="str">
            <v>0</v>
          </cell>
          <cell r="H23" t="str">
            <v>초기</v>
          </cell>
          <cell r="I23" t="str">
            <v>청년</v>
          </cell>
          <cell r="J23">
            <v>0</v>
          </cell>
          <cell r="K23">
            <v>9</v>
          </cell>
          <cell r="L23">
            <v>9</v>
          </cell>
          <cell r="M23">
            <v>18</v>
          </cell>
          <cell r="N23">
            <v>16</v>
          </cell>
          <cell r="O23">
            <v>9</v>
          </cell>
          <cell r="P23">
            <v>9</v>
          </cell>
          <cell r="Q23">
            <v>14</v>
          </cell>
          <cell r="R23">
            <v>4</v>
          </cell>
          <cell r="S23">
            <v>88</v>
          </cell>
          <cell r="T23">
            <v>0</v>
          </cell>
          <cell r="U23">
            <v>88</v>
          </cell>
          <cell r="V23">
            <v>14</v>
          </cell>
          <cell r="W23" t="str">
            <v>기술적 강점은 보이나 시장분석과 경쟁력 분석에 관한 내용과 전략이 부족함 특히 경쟁 진입자에 대한 방어대책이 더욱 적극적으로 요구됨</v>
          </cell>
        </row>
        <row r="24">
          <cell r="B24">
            <v>20431230</v>
          </cell>
          <cell r="C24" t="str">
            <v>지역기반</v>
          </cell>
          <cell r="D24" t="str">
            <v>기계ㆍ소재</v>
          </cell>
          <cell r="E24" t="str">
            <v>캐리어에 수납형 2단 분리형 파크골프채 개발 및 사업화</v>
          </cell>
          <cell r="F24" t="str">
            <v>0</v>
          </cell>
          <cell r="G24" t="str">
            <v>0</v>
          </cell>
          <cell r="H24" t="str">
            <v>예비</v>
          </cell>
          <cell r="I24" t="str">
            <v>중장년</v>
          </cell>
          <cell r="J24">
            <v>0</v>
          </cell>
          <cell r="K24">
            <v>9</v>
          </cell>
          <cell r="L24">
            <v>9</v>
          </cell>
          <cell r="M24">
            <v>15</v>
          </cell>
          <cell r="N24">
            <v>19</v>
          </cell>
          <cell r="O24">
            <v>9</v>
          </cell>
          <cell r="P24">
            <v>9</v>
          </cell>
          <cell r="Q24">
            <v>14</v>
          </cell>
          <cell r="R24">
            <v>4</v>
          </cell>
          <cell r="S24">
            <v>88</v>
          </cell>
          <cell r="T24">
            <v>0</v>
          </cell>
          <cell r="U24">
            <v>88</v>
          </cell>
          <cell r="V24">
            <v>14</v>
          </cell>
          <cell r="W24" t="str">
            <v>사회적으러 주목받는 기술이나 기슬적인 소개가 부족함 후발 진입자에 대한 방어 대첵이 필요함</v>
          </cell>
        </row>
        <row r="25">
          <cell r="B25">
            <v>20413787</v>
          </cell>
          <cell r="C25" t="str">
            <v>지역기반</v>
          </cell>
          <cell r="D25" t="str">
            <v>기계ㆍ소재</v>
          </cell>
          <cell r="E25" t="str">
            <v>층간소음으로 인한 수면 피해를 소음 차단 구조와 학습된 AI 사운드 마스킹 기술로 기존 시장의 숙제인 저주파 대역까지 방어할 수 있는 비시공 침대 프레임 장치</v>
          </cell>
          <cell r="F25" t="str">
            <v>0</v>
          </cell>
          <cell r="G25" t="str">
            <v>0</v>
          </cell>
          <cell r="H25" t="str">
            <v>예비</v>
          </cell>
          <cell r="I25" t="str">
            <v>청년</v>
          </cell>
          <cell r="J25">
            <v>0</v>
          </cell>
          <cell r="K25">
            <v>9</v>
          </cell>
          <cell r="L25">
            <v>9</v>
          </cell>
          <cell r="M25">
            <v>18</v>
          </cell>
          <cell r="N25">
            <v>18</v>
          </cell>
          <cell r="O25">
            <v>8</v>
          </cell>
          <cell r="P25">
            <v>8</v>
          </cell>
          <cell r="Q25">
            <v>14</v>
          </cell>
          <cell r="R25">
            <v>4</v>
          </cell>
          <cell r="S25">
            <v>88</v>
          </cell>
          <cell r="T25">
            <v>0</v>
          </cell>
          <cell r="U25">
            <v>88</v>
          </cell>
          <cell r="V25">
            <v>14</v>
          </cell>
          <cell r="W25" t="str">
            <v>사회적으러 주목받는 기술이나 기슬적인 소개가 부족함 후발 진입자에 대한 방어 대첵이 필요함</v>
          </cell>
        </row>
        <row r="26">
          <cell r="B26">
            <v>20424029</v>
          </cell>
          <cell r="C26" t="str">
            <v>지역기반</v>
          </cell>
          <cell r="D26" t="str">
            <v>기계ㆍ소재</v>
          </cell>
          <cell r="E26" t="str">
            <v>첨단제조 (반도체·디스플레이·2차전지 등)  맞춤형 장비 개발 엔지니어링 공정혁신 솔루션</v>
          </cell>
          <cell r="F26" t="str">
            <v>0</v>
          </cell>
          <cell r="G26" t="str">
            <v>0</v>
          </cell>
          <cell r="H26" t="str">
            <v>예비</v>
          </cell>
          <cell r="I26" t="str">
            <v>청년</v>
          </cell>
          <cell r="J26">
            <v>0</v>
          </cell>
          <cell r="K26">
            <v>8</v>
          </cell>
          <cell r="L26">
            <v>9</v>
          </cell>
          <cell r="M26">
            <v>19</v>
          </cell>
          <cell r="N26">
            <v>19</v>
          </cell>
          <cell r="O26">
            <v>7</v>
          </cell>
          <cell r="P26">
            <v>8</v>
          </cell>
          <cell r="Q26">
            <v>14</v>
          </cell>
          <cell r="R26">
            <v>4</v>
          </cell>
          <cell r="S26">
            <v>88</v>
          </cell>
          <cell r="T26">
            <v>0</v>
          </cell>
          <cell r="U26">
            <v>88</v>
          </cell>
          <cell r="V26">
            <v>14</v>
          </cell>
          <cell r="W26" t="str">
            <v>생산비용을 산출하는데 처리비용이나 설비 운영비용의 정보가 부실함 ROI분석이 더 필요함</v>
          </cell>
        </row>
        <row r="27">
          <cell r="B27">
            <v>20425875</v>
          </cell>
          <cell r="C27" t="str">
            <v>지역기반</v>
          </cell>
          <cell r="D27" t="str">
            <v>기계ㆍ소재</v>
          </cell>
          <cell r="E27" t="str">
            <v>반진동 기술이 적용된 반도체 정밀 광학 장비용 잔류 진동 상쇄 모듈</v>
          </cell>
          <cell r="F27" t="str">
            <v>0</v>
          </cell>
          <cell r="G27" t="str">
            <v>0</v>
          </cell>
          <cell r="H27" t="str">
            <v>예비</v>
          </cell>
          <cell r="I27" t="str">
            <v>중장년</v>
          </cell>
          <cell r="J27">
            <v>0</v>
          </cell>
          <cell r="K27">
            <v>9</v>
          </cell>
          <cell r="L27">
            <v>8</v>
          </cell>
          <cell r="M27">
            <v>19</v>
          </cell>
          <cell r="N27">
            <v>18</v>
          </cell>
          <cell r="O27">
            <v>9</v>
          </cell>
          <cell r="P27">
            <v>8</v>
          </cell>
          <cell r="Q27">
            <v>14</v>
          </cell>
          <cell r="R27">
            <v>3</v>
          </cell>
          <cell r="S27">
            <v>88</v>
          </cell>
          <cell r="T27">
            <v>0</v>
          </cell>
          <cell r="U27">
            <v>88</v>
          </cell>
          <cell r="V27">
            <v>14</v>
          </cell>
          <cell r="W27" t="str">
            <v>기술적 강점은 보이나 시장분석과 경쟁력 분석에 관한 내용과 전략이 부족함 특히 경쟁 진입자에 대한 방어대책이 더욱 적극적으로 요구됨</v>
          </cell>
        </row>
        <row r="28">
          <cell r="B28">
            <v>20427057</v>
          </cell>
          <cell r="C28" t="str">
            <v>지역기반</v>
          </cell>
          <cell r="D28" t="str">
            <v>기계ㆍ소재</v>
          </cell>
          <cell r="E28" t="str">
            <v>검증된 도예 레시피 큐레이션 기반 맞춤형 소분 제조·판매 플랫폼 ‘클레이레시피(ClayRecipe)’</v>
          </cell>
          <cell r="F28" t="str">
            <v>0</v>
          </cell>
          <cell r="G28" t="str">
            <v>0</v>
          </cell>
          <cell r="H28" t="str">
            <v>예비</v>
          </cell>
          <cell r="I28" t="str">
            <v>중장년</v>
          </cell>
          <cell r="J28">
            <v>0</v>
          </cell>
          <cell r="K28">
            <v>8</v>
          </cell>
          <cell r="L28">
            <v>9</v>
          </cell>
          <cell r="M28">
            <v>18</v>
          </cell>
          <cell r="N28">
            <v>18</v>
          </cell>
          <cell r="O28">
            <v>9</v>
          </cell>
          <cell r="P28">
            <v>9</v>
          </cell>
          <cell r="Q28">
            <v>13</v>
          </cell>
          <cell r="R28">
            <v>4</v>
          </cell>
          <cell r="S28">
            <v>88</v>
          </cell>
          <cell r="T28">
            <v>0</v>
          </cell>
          <cell r="U28">
            <v>88</v>
          </cell>
          <cell r="V28">
            <v>14</v>
          </cell>
          <cell r="W28" t="str">
            <v>사회적으러 주목받는 기술이나 기슬적인 소개가 부족함 후발 진입자에 대한 방어 대첵이 필요함</v>
          </cell>
        </row>
        <row r="29">
          <cell r="B29">
            <v>20429010</v>
          </cell>
          <cell r="C29" t="str">
            <v>지역기반</v>
          </cell>
          <cell r="D29" t="str">
            <v>기계ㆍ소재</v>
          </cell>
          <cell r="E29" t="str">
            <v xml:space="preserve">친환경 화장품 전용 디스펜서, 퓨어드랍 (기초스킨케어 제품 전용) </v>
          </cell>
          <cell r="F29" t="str">
            <v>0</v>
          </cell>
          <cell r="G29" t="str">
            <v>0</v>
          </cell>
          <cell r="H29" t="str">
            <v>예비</v>
          </cell>
          <cell r="I29" t="str">
            <v>청년</v>
          </cell>
          <cell r="J29">
            <v>0</v>
          </cell>
          <cell r="K29">
            <v>9</v>
          </cell>
          <cell r="L29">
            <v>9</v>
          </cell>
          <cell r="M29">
            <v>18</v>
          </cell>
          <cell r="N29">
            <v>18</v>
          </cell>
          <cell r="O29">
            <v>8</v>
          </cell>
          <cell r="P29">
            <v>8</v>
          </cell>
          <cell r="Q29">
            <v>14</v>
          </cell>
          <cell r="R29">
            <v>4</v>
          </cell>
          <cell r="S29">
            <v>88</v>
          </cell>
          <cell r="T29">
            <v>0</v>
          </cell>
          <cell r="U29">
            <v>88</v>
          </cell>
          <cell r="V29">
            <v>14</v>
          </cell>
          <cell r="W29" t="str">
            <v>기술적 강점은 보이나 시장분석과 경쟁력 분석에 관한 내용과 전략이 부족함 특히 경쟁 진입자에 대한 방어대책이 더욱 적극적으로 요구됨</v>
          </cell>
        </row>
        <row r="30">
          <cell r="B30">
            <v>20433210</v>
          </cell>
          <cell r="C30" t="str">
            <v>지역기반</v>
          </cell>
          <cell r="D30" t="str">
            <v>기계ㆍ소재</v>
          </cell>
          <cell r="E30" t="str">
            <v>스마트 센서 기반 자동 캐리어 바퀴 세척 살균 기기 퓨어클레닛 개발 및 사업화</v>
          </cell>
          <cell r="F30" t="str">
            <v>0</v>
          </cell>
          <cell r="G30" t="str">
            <v>0</v>
          </cell>
          <cell r="H30" t="str">
            <v>예비</v>
          </cell>
          <cell r="I30" t="str">
            <v>청년</v>
          </cell>
          <cell r="J30">
            <v>0</v>
          </cell>
          <cell r="K30">
            <v>9</v>
          </cell>
          <cell r="L30">
            <v>9</v>
          </cell>
          <cell r="M30">
            <v>17</v>
          </cell>
          <cell r="N30">
            <v>18</v>
          </cell>
          <cell r="O30">
            <v>9</v>
          </cell>
          <cell r="P30">
            <v>8</v>
          </cell>
          <cell r="Q30">
            <v>14</v>
          </cell>
          <cell r="R30">
            <v>4</v>
          </cell>
          <cell r="S30">
            <v>88</v>
          </cell>
          <cell r="T30">
            <v>0</v>
          </cell>
          <cell r="U30">
            <v>88</v>
          </cell>
          <cell r="V30">
            <v>14</v>
          </cell>
          <cell r="W30" t="str">
            <v>사회적으러 주목받는 기술이나 기슬적인 소개가 부족함 후발 진입자에 대한 방어 대첵이 필요함</v>
          </cell>
        </row>
        <row r="31">
          <cell r="B31">
            <v>20438421</v>
          </cell>
          <cell r="C31" t="str">
            <v>지역기반</v>
          </cell>
          <cell r="D31" t="str">
            <v>기계ㆍ소재</v>
          </cell>
          <cell r="E31" t="str">
            <v>360도 진동 파운데이션</v>
          </cell>
          <cell r="F31" t="str">
            <v>0</v>
          </cell>
          <cell r="G31" t="str">
            <v>0</v>
          </cell>
          <cell r="H31" t="str">
            <v>예비</v>
          </cell>
          <cell r="I31" t="str">
            <v>청년</v>
          </cell>
          <cell r="J31">
            <v>0</v>
          </cell>
          <cell r="K31">
            <v>9</v>
          </cell>
          <cell r="L31">
            <v>8</v>
          </cell>
          <cell r="M31">
            <v>18</v>
          </cell>
          <cell r="N31">
            <v>19</v>
          </cell>
          <cell r="O31">
            <v>9</v>
          </cell>
          <cell r="P31">
            <v>8</v>
          </cell>
          <cell r="Q31">
            <v>14</v>
          </cell>
          <cell r="R31">
            <v>3</v>
          </cell>
          <cell r="S31">
            <v>88</v>
          </cell>
          <cell r="T31">
            <v>0</v>
          </cell>
          <cell r="U31">
            <v>88</v>
          </cell>
          <cell r="V31">
            <v>14</v>
          </cell>
          <cell r="W31" t="str">
            <v>기존시장에 대한 진입 전략과 경쟁력확보에 관한 세부적인 전략이 필요함</v>
          </cell>
        </row>
        <row r="32">
          <cell r="B32">
            <v>20406098</v>
          </cell>
          <cell r="C32" t="str">
            <v>지역기반</v>
          </cell>
          <cell r="D32" t="str">
            <v>기계ㆍ소재</v>
          </cell>
          <cell r="E32" t="str">
            <v>툴에이스 AI : AI기반 절삭제조공구 최적화 구매 SaaS 솔루션</v>
          </cell>
          <cell r="F32" t="str">
            <v>141,824,547</v>
          </cell>
          <cell r="G32" t="str">
            <v>1</v>
          </cell>
          <cell r="H32" t="str">
            <v>초기</v>
          </cell>
          <cell r="I32" t="str">
            <v>청년</v>
          </cell>
          <cell r="J32">
            <v>0</v>
          </cell>
          <cell r="K32">
            <v>8</v>
          </cell>
          <cell r="L32">
            <v>9</v>
          </cell>
          <cell r="M32">
            <v>17</v>
          </cell>
          <cell r="N32">
            <v>19</v>
          </cell>
          <cell r="O32">
            <v>9</v>
          </cell>
          <cell r="P32">
            <v>9</v>
          </cell>
          <cell r="Q32">
            <v>13</v>
          </cell>
          <cell r="R32">
            <v>4</v>
          </cell>
          <cell r="S32">
            <v>88</v>
          </cell>
          <cell r="T32">
            <v>0</v>
          </cell>
          <cell r="U32">
            <v>88</v>
          </cell>
          <cell r="V32">
            <v>14</v>
          </cell>
          <cell r="W32" t="str">
            <v>기술적 강점은 보이나 시장분석과 경쟁력 분석에 관한 내용과 전략이 부족함 특히 경쟁 진입자에 대한 방어대책이 더욱 적극적으로 요구됨</v>
          </cell>
        </row>
        <row r="33">
          <cell r="B33">
            <v>20413909</v>
          </cell>
          <cell r="C33" t="str">
            <v>지역기반</v>
          </cell>
          <cell r="D33" t="str">
            <v>기계ㆍ소재</v>
          </cell>
          <cell r="E33" t="str">
            <v>AI 피부 상태 분석 기반 맞춤 성분 추천 앱(SKNZ) + NINEZ 클린 포뮬러 스킨케어</v>
          </cell>
          <cell r="F33" t="str">
            <v>0</v>
          </cell>
          <cell r="G33" t="str">
            <v>1</v>
          </cell>
          <cell r="H33" t="str">
            <v>초기</v>
          </cell>
          <cell r="I33" t="str">
            <v>청년</v>
          </cell>
          <cell r="J33">
            <v>0</v>
          </cell>
          <cell r="K33">
            <v>9</v>
          </cell>
          <cell r="L33">
            <v>9</v>
          </cell>
          <cell r="M33">
            <v>19</v>
          </cell>
          <cell r="N33">
            <v>18</v>
          </cell>
          <cell r="O33">
            <v>8</v>
          </cell>
          <cell r="P33">
            <v>9</v>
          </cell>
          <cell r="Q33">
            <v>13</v>
          </cell>
          <cell r="R33">
            <v>3</v>
          </cell>
          <cell r="S33">
            <v>88</v>
          </cell>
          <cell r="T33">
            <v>0</v>
          </cell>
          <cell r="U33">
            <v>88</v>
          </cell>
          <cell r="V33">
            <v>14</v>
          </cell>
          <cell r="W33" t="str">
            <v>기술적 강점은 보이나 시장분석과 경쟁력 분석에 관한 내용과 전략이 부족함 특히 경쟁 진입자에 대한 방어대책이 더욱 적극적으로 요구됨</v>
          </cell>
        </row>
        <row r="34">
          <cell r="B34">
            <v>20413915</v>
          </cell>
          <cell r="C34" t="str">
            <v>지역기반</v>
          </cell>
          <cell r="D34" t="str">
            <v>기계ㆍ소재</v>
          </cell>
          <cell r="E34" t="str">
            <v>전자 제조 공정용 3D AOI 검사 장비 및 ML Vision Algorithm 기반 검사 솔루션, SQ3000-K</v>
          </cell>
          <cell r="F34" t="str">
            <v>2,253,944,860</v>
          </cell>
          <cell r="G34" t="str">
            <v>7</v>
          </cell>
          <cell r="H34" t="str">
            <v>초기</v>
          </cell>
          <cell r="I34" t="str">
            <v>중장년</v>
          </cell>
          <cell r="J34">
            <v>0</v>
          </cell>
          <cell r="K34">
            <v>8</v>
          </cell>
          <cell r="L34">
            <v>9</v>
          </cell>
          <cell r="M34">
            <v>19</v>
          </cell>
          <cell r="N34">
            <v>19</v>
          </cell>
          <cell r="O34">
            <v>8</v>
          </cell>
          <cell r="P34">
            <v>8</v>
          </cell>
          <cell r="Q34">
            <v>14</v>
          </cell>
          <cell r="R34">
            <v>3</v>
          </cell>
          <cell r="S34">
            <v>88</v>
          </cell>
          <cell r="T34">
            <v>0</v>
          </cell>
          <cell r="U34">
            <v>88</v>
          </cell>
          <cell r="V34">
            <v>14</v>
          </cell>
          <cell r="W34" t="str">
            <v>기술적 강점은 보이나 시장분석과 경쟁력 분석에 관한 내용과 전략이 부족함 특히 경쟁 진입자에 대한 방어대책이 더욱 적극적으로 요구됨</v>
          </cell>
        </row>
        <row r="35">
          <cell r="B35">
            <v>20414475</v>
          </cell>
          <cell r="C35" t="str">
            <v>지역기반</v>
          </cell>
          <cell r="D35" t="str">
            <v>기계ㆍ소재</v>
          </cell>
          <cell r="E35" t="str">
            <v>재활용 원료를 사용한 정량추출 기능 자동 변기 세정기</v>
          </cell>
          <cell r="F35" t="str">
            <v>19,000,000</v>
          </cell>
          <cell r="G35" t="str">
            <v>1</v>
          </cell>
          <cell r="H35" t="str">
            <v>초기</v>
          </cell>
          <cell r="I35" t="str">
            <v>중장년</v>
          </cell>
          <cell r="J35">
            <v>0</v>
          </cell>
          <cell r="K35">
            <v>9</v>
          </cell>
          <cell r="L35">
            <v>9</v>
          </cell>
          <cell r="M35">
            <v>18</v>
          </cell>
          <cell r="N35">
            <v>17</v>
          </cell>
          <cell r="O35">
            <v>8</v>
          </cell>
          <cell r="P35">
            <v>9</v>
          </cell>
          <cell r="Q35">
            <v>14</v>
          </cell>
          <cell r="R35">
            <v>4</v>
          </cell>
          <cell r="S35">
            <v>88</v>
          </cell>
          <cell r="T35">
            <v>0</v>
          </cell>
          <cell r="U35">
            <v>88</v>
          </cell>
          <cell r="V35">
            <v>14</v>
          </cell>
          <cell r="W35" t="str">
            <v>사회적으러 주목받는 기술이나 기슬적인 소개가 부족함 후발 진입자에 대한 방어 대첵이 필요함</v>
          </cell>
        </row>
        <row r="36">
          <cell r="B36">
            <v>20416497</v>
          </cell>
          <cell r="C36" t="str">
            <v>지역기반</v>
          </cell>
          <cell r="D36" t="str">
            <v>기계ㆍ소재</v>
          </cell>
          <cell r="E36" t="str">
            <v>RE100 대응 에너지 절감형 고진공 Liquid 순환 모듈식 플렌지 일체형 히팅배관 시스템 개발</v>
          </cell>
          <cell r="F36" t="str">
            <v>675,000,000</v>
          </cell>
          <cell r="G36" t="str">
            <v>1</v>
          </cell>
          <cell r="H36" t="str">
            <v>초기</v>
          </cell>
          <cell r="I36" t="str">
            <v>중장년</v>
          </cell>
          <cell r="J36">
            <v>0</v>
          </cell>
          <cell r="K36">
            <v>9</v>
          </cell>
          <cell r="L36">
            <v>8</v>
          </cell>
          <cell r="M36">
            <v>18</v>
          </cell>
          <cell r="N36">
            <v>18</v>
          </cell>
          <cell r="O36">
            <v>9</v>
          </cell>
          <cell r="P36">
            <v>8</v>
          </cell>
          <cell r="Q36">
            <v>14</v>
          </cell>
          <cell r="R36">
            <v>4</v>
          </cell>
          <cell r="S36">
            <v>88</v>
          </cell>
          <cell r="T36">
            <v>0</v>
          </cell>
          <cell r="U36">
            <v>88</v>
          </cell>
          <cell r="V36">
            <v>14</v>
          </cell>
          <cell r="W36" t="str">
            <v>기술적 강점은 보이나 시장분석과 경쟁력 분석에 관한 내용과 전략이 부족함 특히 경쟁 진입자에 대한 방어대책이 더욱 적극적으로 요구됨</v>
          </cell>
        </row>
        <row r="37">
          <cell r="B37">
            <v>20425034</v>
          </cell>
          <cell r="C37" t="str">
            <v>지역기반</v>
          </cell>
          <cell r="D37" t="str">
            <v>기계ㆍ소재</v>
          </cell>
          <cell r="E37" t="str">
            <v>베이블</v>
          </cell>
          <cell r="F37" t="str">
            <v>0</v>
          </cell>
          <cell r="G37" t="str">
            <v>0</v>
          </cell>
          <cell r="H37" t="str">
            <v>예비</v>
          </cell>
          <cell r="I37" t="str">
            <v>청년</v>
          </cell>
          <cell r="J37">
            <v>0</v>
          </cell>
          <cell r="K37">
            <v>9</v>
          </cell>
          <cell r="L37">
            <v>9</v>
          </cell>
          <cell r="M37">
            <v>19</v>
          </cell>
          <cell r="N37">
            <v>19</v>
          </cell>
          <cell r="O37">
            <v>9</v>
          </cell>
          <cell r="P37">
            <v>8</v>
          </cell>
          <cell r="Q37">
            <v>10</v>
          </cell>
          <cell r="R37">
            <v>4</v>
          </cell>
          <cell r="S37">
            <v>87</v>
          </cell>
          <cell r="T37">
            <v>0</v>
          </cell>
          <cell r="U37">
            <v>87</v>
          </cell>
          <cell r="V37">
            <v>28</v>
          </cell>
          <cell r="W37" t="str">
            <v>기존시장에 대한 진입 전략과 경쟁력확보에 관한 세부적인 전략이 필요함</v>
          </cell>
        </row>
        <row r="38">
          <cell r="B38">
            <v>20427766</v>
          </cell>
          <cell r="C38" t="str">
            <v>지역기반</v>
          </cell>
          <cell r="D38" t="str">
            <v>기계ㆍ소재</v>
          </cell>
          <cell r="E38" t="str">
            <v>“Small” Physical AI 기반 초저가 세미휴머노이드 개발</v>
          </cell>
          <cell r="F38" t="str">
            <v>0</v>
          </cell>
          <cell r="G38" t="str">
            <v>0</v>
          </cell>
          <cell r="H38" t="str">
            <v>예비</v>
          </cell>
          <cell r="I38" t="str">
            <v>청년</v>
          </cell>
          <cell r="J38">
            <v>0</v>
          </cell>
          <cell r="K38">
            <v>8</v>
          </cell>
          <cell r="L38">
            <v>9</v>
          </cell>
          <cell r="M38">
            <v>18</v>
          </cell>
          <cell r="N38">
            <v>18</v>
          </cell>
          <cell r="O38">
            <v>9</v>
          </cell>
          <cell r="P38">
            <v>8</v>
          </cell>
          <cell r="Q38">
            <v>13</v>
          </cell>
          <cell r="R38">
            <v>4</v>
          </cell>
          <cell r="S38">
            <v>87</v>
          </cell>
          <cell r="T38">
            <v>0</v>
          </cell>
          <cell r="U38">
            <v>87</v>
          </cell>
          <cell r="V38">
            <v>28</v>
          </cell>
          <cell r="W38" t="str">
            <v>기술적 강점은 보이나 시장분석과 경쟁력 분석에 관한 내용과 전략이 부족함 특히 경쟁 진입자에 대한 방어대책이 더욱 적극적으로 요구됨</v>
          </cell>
        </row>
        <row r="39">
          <cell r="B39">
            <v>20430998</v>
          </cell>
          <cell r="C39" t="str">
            <v>지역기반</v>
          </cell>
          <cell r="D39" t="str">
            <v>기계ㆍ소재</v>
          </cell>
          <cell r="E39" t="str">
            <v>윤활 열화 데이터 기반 Physical AI 기술이 적용된 회전체 설비 이상 조기 탐지,조치 권고 기능의 다운타임 저감형 상태진단 서비스</v>
          </cell>
          <cell r="F39" t="str">
            <v>0</v>
          </cell>
          <cell r="G39" t="str">
            <v>0</v>
          </cell>
          <cell r="H39" t="str">
            <v>예비</v>
          </cell>
          <cell r="I39" t="str">
            <v>중장년</v>
          </cell>
          <cell r="J39">
            <v>0</v>
          </cell>
          <cell r="K39">
            <v>8</v>
          </cell>
          <cell r="L39">
            <v>9</v>
          </cell>
          <cell r="M39">
            <v>19</v>
          </cell>
          <cell r="N39">
            <v>17</v>
          </cell>
          <cell r="O39">
            <v>9</v>
          </cell>
          <cell r="P39">
            <v>8</v>
          </cell>
          <cell r="Q39">
            <v>13</v>
          </cell>
          <cell r="R39">
            <v>4</v>
          </cell>
          <cell r="S39">
            <v>87</v>
          </cell>
          <cell r="T39">
            <v>0</v>
          </cell>
          <cell r="U39">
            <v>87</v>
          </cell>
          <cell r="V39">
            <v>28</v>
          </cell>
          <cell r="W39" t="str">
            <v>기술적 강점은 보이나 시장분석과 경쟁력 분석에 관한 내용과 전략이 부족함 특히 경쟁 진입자에 대한 방어대책이 더욱 적극적으로 요구됨</v>
          </cell>
        </row>
        <row r="40">
          <cell r="B40">
            <v>20432449</v>
          </cell>
          <cell r="C40" t="str">
            <v>지역기반</v>
          </cell>
          <cell r="D40" t="str">
            <v>기계ㆍ소재</v>
          </cell>
          <cell r="E40" t="str">
            <v>Ovi (Vital Orbit) : 디지털 소외 계층의 따뜻한 기술 수용을 위한 AI 애착 반려체</v>
          </cell>
          <cell r="F40" t="str">
            <v>0</v>
          </cell>
          <cell r="G40" t="str">
            <v>0</v>
          </cell>
          <cell r="H40" t="str">
            <v>예비</v>
          </cell>
          <cell r="I40" t="str">
            <v>청년</v>
          </cell>
          <cell r="J40">
            <v>0</v>
          </cell>
          <cell r="K40">
            <v>9</v>
          </cell>
          <cell r="L40">
            <v>8</v>
          </cell>
          <cell r="M40">
            <v>17</v>
          </cell>
          <cell r="N40">
            <v>18</v>
          </cell>
          <cell r="O40">
            <v>9</v>
          </cell>
          <cell r="P40">
            <v>9</v>
          </cell>
          <cell r="Q40">
            <v>13</v>
          </cell>
          <cell r="R40">
            <v>4</v>
          </cell>
          <cell r="S40">
            <v>87</v>
          </cell>
          <cell r="T40">
            <v>0</v>
          </cell>
          <cell r="U40">
            <v>87</v>
          </cell>
          <cell r="V40">
            <v>28</v>
          </cell>
          <cell r="W40" t="str">
            <v>사회적으러 주목받는 기술이나 기슬적인 소개가 부족함 후발 진입자에 대한 방어 대첵이 필요함</v>
          </cell>
        </row>
        <row r="41">
          <cell r="B41">
            <v>20438068</v>
          </cell>
          <cell r="C41" t="str">
            <v>지역기반</v>
          </cell>
          <cell r="D41" t="str">
            <v>기계ㆍ소재</v>
          </cell>
          <cell r="E41" t="str">
            <v>프레스금형 보조 장치 (가동형 정밀 TAPPING UNIT) 개발</v>
          </cell>
          <cell r="F41" t="str">
            <v>0</v>
          </cell>
          <cell r="G41" t="str">
            <v>0</v>
          </cell>
          <cell r="H41" t="str">
            <v>예비</v>
          </cell>
          <cell r="I41" t="str">
            <v>청년</v>
          </cell>
          <cell r="J41">
            <v>0</v>
          </cell>
          <cell r="K41">
            <v>9</v>
          </cell>
          <cell r="L41">
            <v>9</v>
          </cell>
          <cell r="M41">
            <v>18</v>
          </cell>
          <cell r="N41">
            <v>18</v>
          </cell>
          <cell r="O41">
            <v>8</v>
          </cell>
          <cell r="P41">
            <v>9</v>
          </cell>
          <cell r="Q41">
            <v>12</v>
          </cell>
          <cell r="R41">
            <v>4</v>
          </cell>
          <cell r="S41">
            <v>87</v>
          </cell>
          <cell r="T41">
            <v>0</v>
          </cell>
          <cell r="U41">
            <v>87</v>
          </cell>
          <cell r="V41">
            <v>28</v>
          </cell>
          <cell r="W41" t="str">
            <v>기존시장에 대한 진입 전략과 경쟁력확보에 관한 세부적인 전략이 필요함</v>
          </cell>
        </row>
        <row r="42">
          <cell r="B42">
            <v>20417454</v>
          </cell>
          <cell r="C42" t="str">
            <v>지역기반</v>
          </cell>
          <cell r="D42" t="str">
            <v>기계ㆍ소재</v>
          </cell>
          <cell r="E42" t="str">
            <v>전력 사용 가시화 기반 전력 안전 관리형 멀티탭 ‘릴라이블(Reliable)’</v>
          </cell>
          <cell r="F42" t="str">
            <v>8,000,000,000</v>
          </cell>
          <cell r="G42" t="str">
            <v>7</v>
          </cell>
          <cell r="H42" t="str">
            <v>초기</v>
          </cell>
          <cell r="I42" t="str">
            <v>중장년</v>
          </cell>
          <cell r="J42">
            <v>0</v>
          </cell>
          <cell r="K42">
            <v>8</v>
          </cell>
          <cell r="L42">
            <v>8</v>
          </cell>
          <cell r="M42">
            <v>19</v>
          </cell>
          <cell r="N42">
            <v>18</v>
          </cell>
          <cell r="O42">
            <v>8</v>
          </cell>
          <cell r="P42">
            <v>8</v>
          </cell>
          <cell r="Q42">
            <v>14</v>
          </cell>
          <cell r="R42">
            <v>4</v>
          </cell>
          <cell r="S42">
            <v>87</v>
          </cell>
          <cell r="T42">
            <v>0</v>
          </cell>
          <cell r="U42">
            <v>87</v>
          </cell>
          <cell r="V42">
            <v>28</v>
          </cell>
          <cell r="W42" t="str">
            <v>사회적으러 주목받는 기술이나 기슬적인 소개가 부족함 후발 진입자에 대한 방어 대첵이 필요함</v>
          </cell>
        </row>
        <row r="43">
          <cell r="B43">
            <v>20415501</v>
          </cell>
          <cell r="C43" t="str">
            <v>대학발</v>
          </cell>
          <cell r="D43" t="str">
            <v>기계ㆍ소재</v>
          </cell>
          <cell r="E43" t="str">
            <v>자성측정장비개발</v>
          </cell>
          <cell r="F43" t="str">
            <v>0</v>
          </cell>
          <cell r="G43" t="str">
            <v>0</v>
          </cell>
          <cell r="H43" t="str">
            <v>예비</v>
          </cell>
          <cell r="I43" t="str">
            <v>중장년</v>
          </cell>
          <cell r="J43">
            <v>0</v>
          </cell>
          <cell r="K43">
            <v>9</v>
          </cell>
          <cell r="L43">
            <v>9</v>
          </cell>
          <cell r="M43">
            <v>18</v>
          </cell>
          <cell r="N43">
            <v>19</v>
          </cell>
          <cell r="O43">
            <v>7</v>
          </cell>
          <cell r="P43">
            <v>8</v>
          </cell>
          <cell r="Q43">
            <v>14</v>
          </cell>
          <cell r="R43">
            <v>3</v>
          </cell>
          <cell r="S43">
            <v>87</v>
          </cell>
          <cell r="T43">
            <v>0</v>
          </cell>
          <cell r="U43">
            <v>87</v>
          </cell>
          <cell r="V43">
            <v>28</v>
          </cell>
          <cell r="W43" t="str">
            <v>기술적 강점은 보이나 시장분석과 경쟁력 분석에 관한 내용과 전략이 부족함 특히 경쟁 진입자에 대한 방어대책이 더욱 적극적으로 요구됨</v>
          </cell>
          <cell r="X43" t="str">
            <v>불일치</v>
          </cell>
          <cell r="Y43" t="str">
            <v>광학적 자성측정을 이용한 진동계및 전력계에서 발생하는 노이즈를 분석하는 기술로서 지역주력사업과 불일치함</v>
          </cell>
        </row>
        <row r="44">
          <cell r="B44">
            <v>20427368</v>
          </cell>
          <cell r="C44" t="str">
            <v>지역기반</v>
          </cell>
          <cell r="D44" t="str">
            <v>기계ㆍ소재</v>
          </cell>
          <cell r="E44" t="str">
            <v>자동 양액 도킹 및 수직 순환 제어 기술이 적용된 고밀도 생육 및 공간 최적화 기능의 (관리 노동력 50% 절감 및 생육 편차 해소를 제공하는)  회전식 스마트팜(식물재배기)</v>
          </cell>
          <cell r="F44" t="str">
            <v>70,000,000</v>
          </cell>
          <cell r="G44" t="str">
            <v>2</v>
          </cell>
          <cell r="H44" t="str">
            <v>초기</v>
          </cell>
          <cell r="I44" t="str">
            <v>청년</v>
          </cell>
          <cell r="J44">
            <v>0</v>
          </cell>
          <cell r="K44">
            <v>9</v>
          </cell>
          <cell r="L44">
            <v>9</v>
          </cell>
          <cell r="M44">
            <v>19</v>
          </cell>
          <cell r="N44">
            <v>15</v>
          </cell>
          <cell r="O44">
            <v>9</v>
          </cell>
          <cell r="P44">
            <v>9</v>
          </cell>
          <cell r="Q44">
            <v>13</v>
          </cell>
          <cell r="R44">
            <v>3</v>
          </cell>
          <cell r="S44">
            <v>86</v>
          </cell>
          <cell r="T44">
            <v>0</v>
          </cell>
          <cell r="U44">
            <v>86</v>
          </cell>
          <cell r="V44">
            <v>35</v>
          </cell>
          <cell r="W44" t="str">
            <v>기존시장에 대한 진입 전략과 경쟁력확보에 관한 세부적인 전략이 필요함</v>
          </cell>
        </row>
        <row r="45">
          <cell r="B45">
            <v>20414325</v>
          </cell>
          <cell r="C45" t="str">
            <v>지역기반</v>
          </cell>
          <cell r="D45" t="str">
            <v>기계ㆍ소재</v>
          </cell>
          <cell r="E45" t="str">
            <v>에코플러스(ECO PLUS)</v>
          </cell>
          <cell r="F45" t="str">
            <v>0</v>
          </cell>
          <cell r="G45" t="str">
            <v>0</v>
          </cell>
          <cell r="H45" t="str">
            <v>예비</v>
          </cell>
          <cell r="I45" t="str">
            <v>중장년</v>
          </cell>
          <cell r="J45">
            <v>0</v>
          </cell>
          <cell r="K45">
            <v>9</v>
          </cell>
          <cell r="L45">
            <v>8</v>
          </cell>
          <cell r="M45">
            <v>19</v>
          </cell>
          <cell r="N45">
            <v>18</v>
          </cell>
          <cell r="O45">
            <v>9</v>
          </cell>
          <cell r="P45">
            <v>7</v>
          </cell>
          <cell r="Q45">
            <v>13</v>
          </cell>
          <cell r="R45">
            <v>3</v>
          </cell>
          <cell r="S45">
            <v>86</v>
          </cell>
          <cell r="T45">
            <v>0</v>
          </cell>
          <cell r="U45">
            <v>86</v>
          </cell>
          <cell r="V45">
            <v>35</v>
          </cell>
          <cell r="W45" t="str">
            <v>생산비용을 산출하는데 처리비용이나 설비 운영비용의 정보가 부실함 ROI분석이 더 필요함</v>
          </cell>
        </row>
        <row r="46">
          <cell r="B46">
            <v>20416718</v>
          </cell>
          <cell r="C46" t="str">
            <v>지역기반</v>
          </cell>
          <cell r="D46" t="str">
            <v>기계ㆍ소재</v>
          </cell>
          <cell r="E46" t="str">
            <v>정밀 감시 로봇 시스템</v>
          </cell>
          <cell r="F46" t="str">
            <v>0</v>
          </cell>
          <cell r="G46" t="str">
            <v>0</v>
          </cell>
          <cell r="H46" t="str">
            <v>예비</v>
          </cell>
          <cell r="I46" t="str">
            <v>중장년</v>
          </cell>
          <cell r="J46">
            <v>0</v>
          </cell>
          <cell r="K46">
            <v>7</v>
          </cell>
          <cell r="L46">
            <v>9</v>
          </cell>
          <cell r="M46">
            <v>19</v>
          </cell>
          <cell r="N46">
            <v>18</v>
          </cell>
          <cell r="O46">
            <v>8</v>
          </cell>
          <cell r="P46">
            <v>8</v>
          </cell>
          <cell r="Q46">
            <v>14</v>
          </cell>
          <cell r="R46">
            <v>3</v>
          </cell>
          <cell r="S46">
            <v>86</v>
          </cell>
          <cell r="T46">
            <v>0</v>
          </cell>
          <cell r="U46">
            <v>86</v>
          </cell>
          <cell r="V46">
            <v>35</v>
          </cell>
          <cell r="W46" t="str">
            <v>기술적 강점은 보이나 시장분석과 경쟁력 분석에 관한 내용과 전략이 부족함 특히 경쟁 진입자에 대한 방어대책이 더욱 적극적으로 요구됨</v>
          </cell>
        </row>
        <row r="47">
          <cell r="B47">
            <v>20419792</v>
          </cell>
          <cell r="C47" t="str">
            <v>지역기반</v>
          </cell>
          <cell r="D47" t="str">
            <v>기계ㆍ소재</v>
          </cell>
          <cell r="E47" t="str">
            <v>특허출원 부식(녹)억제 기술이 적용된 연마하지 않는 기능성 주방용 칼</v>
          </cell>
          <cell r="F47" t="str">
            <v>0</v>
          </cell>
          <cell r="G47" t="str">
            <v>0</v>
          </cell>
          <cell r="H47" t="str">
            <v>예비</v>
          </cell>
          <cell r="I47" t="str">
            <v>청년</v>
          </cell>
          <cell r="J47">
            <v>0</v>
          </cell>
          <cell r="K47">
            <v>9</v>
          </cell>
          <cell r="L47">
            <v>9</v>
          </cell>
          <cell r="M47">
            <v>17</v>
          </cell>
          <cell r="N47">
            <v>18</v>
          </cell>
          <cell r="O47">
            <v>8</v>
          </cell>
          <cell r="P47">
            <v>7</v>
          </cell>
          <cell r="Q47">
            <v>12</v>
          </cell>
          <cell r="R47">
            <v>4</v>
          </cell>
          <cell r="S47">
            <v>84</v>
          </cell>
          <cell r="T47">
            <v>2</v>
          </cell>
          <cell r="U47">
            <v>86</v>
          </cell>
          <cell r="V47">
            <v>35</v>
          </cell>
          <cell r="W47" t="str">
            <v>기존시장에 대한 진입 전략과 경쟁력확보에 관한 세부적인 전략이 필요함</v>
          </cell>
        </row>
        <row r="48">
          <cell r="B48">
            <v>20422551</v>
          </cell>
          <cell r="C48" t="str">
            <v>지역기반</v>
          </cell>
          <cell r="D48" t="str">
            <v>기계ㆍ소재</v>
          </cell>
          <cell r="E48" t="str">
            <v>가스스프링 기술 기반 자동 개폐 기능성 창문 SLIDEON Window</v>
          </cell>
          <cell r="F48" t="str">
            <v>0</v>
          </cell>
          <cell r="G48" t="str">
            <v>0</v>
          </cell>
          <cell r="H48" t="str">
            <v>예비</v>
          </cell>
          <cell r="I48" t="str">
            <v>청년</v>
          </cell>
          <cell r="J48">
            <v>0</v>
          </cell>
          <cell r="K48">
            <v>9</v>
          </cell>
          <cell r="L48">
            <v>8</v>
          </cell>
          <cell r="M48">
            <v>19</v>
          </cell>
          <cell r="N48">
            <v>18</v>
          </cell>
          <cell r="O48">
            <v>8</v>
          </cell>
          <cell r="P48">
            <v>7</v>
          </cell>
          <cell r="Q48">
            <v>13</v>
          </cell>
          <cell r="R48">
            <v>4</v>
          </cell>
          <cell r="S48">
            <v>86</v>
          </cell>
          <cell r="T48">
            <v>0</v>
          </cell>
          <cell r="U48">
            <v>86</v>
          </cell>
          <cell r="V48">
            <v>35</v>
          </cell>
          <cell r="W48" t="str">
            <v>기존시장에 대한 진입 전략과 경쟁력확보에 관한 세부적인 전략이 필요함</v>
          </cell>
        </row>
        <row r="49">
          <cell r="B49">
            <v>20429072</v>
          </cell>
          <cell r="C49" t="str">
            <v>지역기반</v>
          </cell>
          <cell r="D49" t="str">
            <v>기계ㆍ소재</v>
          </cell>
          <cell r="E49" t="str">
            <v>친환경 특수원단 적용으로 유해물질 노출을 줄이고, 삼킴·충돌 위험을 완화한 안전 블록 교구</v>
          </cell>
          <cell r="F49" t="str">
            <v>0</v>
          </cell>
          <cell r="G49" t="str">
            <v>0</v>
          </cell>
          <cell r="H49" t="str">
            <v>예비</v>
          </cell>
          <cell r="I49" t="str">
            <v>중장년</v>
          </cell>
          <cell r="J49">
            <v>0</v>
          </cell>
          <cell r="K49">
            <v>9</v>
          </cell>
          <cell r="L49">
            <v>8</v>
          </cell>
          <cell r="M49">
            <v>17</v>
          </cell>
          <cell r="N49">
            <v>19</v>
          </cell>
          <cell r="O49">
            <v>8</v>
          </cell>
          <cell r="P49">
            <v>7</v>
          </cell>
          <cell r="Q49">
            <v>14</v>
          </cell>
          <cell r="R49">
            <v>4</v>
          </cell>
          <cell r="S49">
            <v>86</v>
          </cell>
          <cell r="T49">
            <v>0</v>
          </cell>
          <cell r="U49">
            <v>86</v>
          </cell>
          <cell r="V49">
            <v>35</v>
          </cell>
          <cell r="W49" t="str">
            <v>사회적으러 주목받는 기술이나 기슬적인 소개가 부족함 후발 진입자에 대한 방어 대첵이 필요함</v>
          </cell>
        </row>
        <row r="50">
          <cell r="B50">
            <v>20430052</v>
          </cell>
          <cell r="C50" t="str">
            <v>지역기반</v>
          </cell>
          <cell r="D50" t="str">
            <v>기계ㆍ소재</v>
          </cell>
          <cell r="E50" t="str">
            <v>중대재해 제로화를 위한 iot 감지 센서 내장형   스마트 차량 고임목 장치  [ 고이미 Goimi ]</v>
          </cell>
          <cell r="F50" t="str">
            <v>0</v>
          </cell>
          <cell r="G50" t="str">
            <v>0</v>
          </cell>
          <cell r="H50" t="str">
            <v>예비</v>
          </cell>
          <cell r="I50" t="str">
            <v>중장년</v>
          </cell>
          <cell r="J50">
            <v>0</v>
          </cell>
          <cell r="K50">
            <v>7</v>
          </cell>
          <cell r="L50">
            <v>9</v>
          </cell>
          <cell r="M50">
            <v>19</v>
          </cell>
          <cell r="N50">
            <v>17</v>
          </cell>
          <cell r="O50">
            <v>9</v>
          </cell>
          <cell r="P50">
            <v>8</v>
          </cell>
          <cell r="Q50">
            <v>14</v>
          </cell>
          <cell r="R50">
            <v>3</v>
          </cell>
          <cell r="S50">
            <v>86</v>
          </cell>
          <cell r="T50">
            <v>0</v>
          </cell>
          <cell r="U50">
            <v>86</v>
          </cell>
          <cell r="V50">
            <v>35</v>
          </cell>
          <cell r="W50" t="str">
            <v>사회적으러 주목받는 기술이나 기슬적인 소개가 부족함 후발 진입자에 대한 방어 대첵이 필요함</v>
          </cell>
        </row>
        <row r="51">
          <cell r="B51">
            <v>20430983</v>
          </cell>
          <cell r="C51" t="str">
            <v>지역기반</v>
          </cell>
          <cell r="D51" t="str">
            <v>기계ㆍ소재</v>
          </cell>
          <cell r="E51" t="str">
            <v xml:space="preserve">특허 기술을 적용한 AI 피부인식 기반의  국소 부위 리프팅·탄력 디바이스 </v>
          </cell>
          <cell r="F51" t="str">
            <v>0</v>
          </cell>
          <cell r="G51" t="str">
            <v>0</v>
          </cell>
          <cell r="H51" t="str">
            <v>예비</v>
          </cell>
          <cell r="I51" t="str">
            <v>중장년</v>
          </cell>
          <cell r="J51">
            <v>0</v>
          </cell>
          <cell r="K51">
            <v>7</v>
          </cell>
          <cell r="L51">
            <v>9</v>
          </cell>
          <cell r="M51">
            <v>18</v>
          </cell>
          <cell r="N51">
            <v>19</v>
          </cell>
          <cell r="O51">
            <v>8</v>
          </cell>
          <cell r="P51">
            <v>9</v>
          </cell>
          <cell r="Q51">
            <v>13</v>
          </cell>
          <cell r="R51">
            <v>3</v>
          </cell>
          <cell r="S51">
            <v>86</v>
          </cell>
          <cell r="T51">
            <v>0</v>
          </cell>
          <cell r="U51">
            <v>86</v>
          </cell>
          <cell r="V51">
            <v>35</v>
          </cell>
          <cell r="W51" t="str">
            <v>사회적으러 주목받는 기술이나 기슬적인 소개가 부족함 후발 진입자에 대한 방어 대첵이 필요함</v>
          </cell>
        </row>
        <row r="52">
          <cell r="B52">
            <v>20431444</v>
          </cell>
          <cell r="C52" t="str">
            <v>지역기반</v>
          </cell>
          <cell r="D52" t="str">
            <v>기계ㆍ소재</v>
          </cell>
          <cell r="E52" t="str">
            <v>무독성 프린팅 기술이 적용된 스테인리스 유아/어린이 수저 제품</v>
          </cell>
          <cell r="F52" t="str">
            <v>0</v>
          </cell>
          <cell r="G52" t="str">
            <v>0</v>
          </cell>
          <cell r="H52" t="str">
            <v>예비</v>
          </cell>
          <cell r="I52" t="str">
            <v>청년</v>
          </cell>
          <cell r="J52">
            <v>0</v>
          </cell>
          <cell r="K52">
            <v>7</v>
          </cell>
          <cell r="L52">
            <v>8</v>
          </cell>
          <cell r="M52">
            <v>19</v>
          </cell>
          <cell r="N52">
            <v>17</v>
          </cell>
          <cell r="O52">
            <v>9</v>
          </cell>
          <cell r="P52">
            <v>9</v>
          </cell>
          <cell r="Q52">
            <v>13</v>
          </cell>
          <cell r="R52">
            <v>4</v>
          </cell>
          <cell r="S52">
            <v>86</v>
          </cell>
          <cell r="T52">
            <v>0</v>
          </cell>
          <cell r="U52">
            <v>86</v>
          </cell>
          <cell r="V52">
            <v>35</v>
          </cell>
          <cell r="W52" t="str">
            <v>사회적으러 주목받는 기술이나 기슬적인 소개가 부족함 후발 진입자에 대한 방어 대첵이 필요함</v>
          </cell>
        </row>
        <row r="53">
          <cell r="B53">
            <v>20432098</v>
          </cell>
          <cell r="C53" t="str">
            <v>지역기반</v>
          </cell>
          <cell r="D53" t="str">
            <v>기계ㆍ소재</v>
          </cell>
          <cell r="E53" t="str">
            <v>영유아 부모 및 산후조리원 등을 위한 울음 감지 아기 진정 스마트 침대 “마중”</v>
          </cell>
          <cell r="F53" t="str">
            <v>0</v>
          </cell>
          <cell r="G53" t="str">
            <v>0</v>
          </cell>
          <cell r="H53" t="str">
            <v>예비</v>
          </cell>
          <cell r="I53" t="str">
            <v>청년</v>
          </cell>
          <cell r="J53">
            <v>0</v>
          </cell>
          <cell r="K53">
            <v>8</v>
          </cell>
          <cell r="L53">
            <v>9</v>
          </cell>
          <cell r="M53">
            <v>18</v>
          </cell>
          <cell r="N53">
            <v>19</v>
          </cell>
          <cell r="O53">
            <v>7</v>
          </cell>
          <cell r="P53">
            <v>8</v>
          </cell>
          <cell r="Q53">
            <v>13</v>
          </cell>
          <cell r="R53">
            <v>4</v>
          </cell>
          <cell r="S53">
            <v>86</v>
          </cell>
          <cell r="T53">
            <v>0</v>
          </cell>
          <cell r="U53">
            <v>86</v>
          </cell>
          <cell r="V53">
            <v>35</v>
          </cell>
          <cell r="W53" t="str">
            <v>기존시장에 대한 진입 전략과 경쟁력확보에 관한 세부적인 전략이 필요함</v>
          </cell>
        </row>
        <row r="54">
          <cell r="B54">
            <v>20438304</v>
          </cell>
          <cell r="C54" t="str">
            <v>지역기반</v>
          </cell>
          <cell r="D54" t="str">
            <v>기계ㆍ소재</v>
          </cell>
          <cell r="E54" t="str">
            <v>국내산 찹쌀과 대체당을 활용한 냉동 유통형 저당 개성주악</v>
          </cell>
          <cell r="F54" t="str">
            <v>0</v>
          </cell>
          <cell r="G54" t="str">
            <v>0</v>
          </cell>
          <cell r="H54" t="str">
            <v>예비</v>
          </cell>
          <cell r="I54" t="str">
            <v>청년</v>
          </cell>
          <cell r="J54">
            <v>0</v>
          </cell>
          <cell r="K54">
            <v>8</v>
          </cell>
          <cell r="L54">
            <v>9</v>
          </cell>
          <cell r="M54">
            <v>17</v>
          </cell>
          <cell r="N54">
            <v>18</v>
          </cell>
          <cell r="O54">
            <v>8</v>
          </cell>
          <cell r="P54">
            <v>9</v>
          </cell>
          <cell r="Q54">
            <v>13</v>
          </cell>
          <cell r="R54">
            <v>4</v>
          </cell>
          <cell r="S54">
            <v>86</v>
          </cell>
          <cell r="T54">
            <v>0</v>
          </cell>
          <cell r="U54">
            <v>86</v>
          </cell>
          <cell r="V54">
            <v>35</v>
          </cell>
          <cell r="W54" t="str">
            <v>기존시장에 대한 진입 전략과 경쟁력확보에 관한 세부적인 전략이 필요함</v>
          </cell>
        </row>
        <row r="55">
          <cell r="B55">
            <v>20438426</v>
          </cell>
          <cell r="C55" t="str">
            <v>지역기반</v>
          </cell>
          <cell r="D55" t="str">
            <v>기계ㆍ소재</v>
          </cell>
          <cell r="E55" t="str">
            <v>Marine Guardian Robotics</v>
          </cell>
          <cell r="F55" t="str">
            <v>0</v>
          </cell>
          <cell r="G55" t="str">
            <v>0</v>
          </cell>
          <cell r="H55" t="str">
            <v>예비</v>
          </cell>
          <cell r="I55" t="str">
            <v>청년</v>
          </cell>
          <cell r="J55">
            <v>0</v>
          </cell>
          <cell r="K55">
            <v>8</v>
          </cell>
          <cell r="L55">
            <v>8</v>
          </cell>
          <cell r="M55">
            <v>18</v>
          </cell>
          <cell r="N55">
            <v>18</v>
          </cell>
          <cell r="O55">
            <v>8</v>
          </cell>
          <cell r="P55">
            <v>9</v>
          </cell>
          <cell r="Q55">
            <v>13</v>
          </cell>
          <cell r="R55">
            <v>4</v>
          </cell>
          <cell r="S55">
            <v>86</v>
          </cell>
          <cell r="T55">
            <v>0</v>
          </cell>
          <cell r="U55">
            <v>86</v>
          </cell>
          <cell r="V55">
            <v>35</v>
          </cell>
          <cell r="W55" t="str">
            <v>기존시장에 대한 진입 전략과 경쟁력확보에 관한 세부적인 전략이 필요함</v>
          </cell>
        </row>
        <row r="56">
          <cell r="B56">
            <v>20426256</v>
          </cell>
          <cell r="C56" t="str">
            <v>지역기반</v>
          </cell>
          <cell r="D56" t="str">
            <v>기계ㆍ소재</v>
          </cell>
          <cell r="E56" t="str">
            <v>기판·패키지 휨·평탄도·코플래너리티 검사장비</v>
          </cell>
          <cell r="F56" t="str">
            <v>0</v>
          </cell>
          <cell r="G56" t="str">
            <v>0</v>
          </cell>
          <cell r="H56" t="str">
            <v>예비</v>
          </cell>
          <cell r="I56" t="str">
            <v>청년</v>
          </cell>
          <cell r="J56">
            <v>0</v>
          </cell>
          <cell r="K56">
            <v>9</v>
          </cell>
          <cell r="L56">
            <v>8</v>
          </cell>
          <cell r="M56">
            <v>19</v>
          </cell>
          <cell r="N56">
            <v>12</v>
          </cell>
          <cell r="O56">
            <v>9</v>
          </cell>
          <cell r="P56">
            <v>9</v>
          </cell>
          <cell r="Q56">
            <v>14</v>
          </cell>
          <cell r="R56">
            <v>4</v>
          </cell>
          <cell r="S56">
            <v>84</v>
          </cell>
          <cell r="T56">
            <v>0</v>
          </cell>
          <cell r="U56">
            <v>84</v>
          </cell>
          <cell r="V56">
            <v>47</v>
          </cell>
          <cell r="W56" t="str">
            <v>기술적 강점은 보이나 시장분석과 경쟁력 분석에 관한 내용과 전략이 부족함 특히 경쟁 진입자에 대한 방어대책이 더욱 적극적으로 요구됨</v>
          </cell>
        </row>
        <row r="57">
          <cell r="B57">
            <v>20414973</v>
          </cell>
          <cell r="C57" t="str">
            <v>지역기반</v>
          </cell>
          <cell r="D57" t="str">
            <v>기계ㆍ소재</v>
          </cell>
          <cell r="E57" t="str">
            <v>도그착 3D 착용 구조 기술이 적용된 소변 위생 관리 기능의 반려견 기저귀·매너벨트</v>
          </cell>
          <cell r="F57" t="str">
            <v>33,480</v>
          </cell>
          <cell r="G57" t="str">
            <v>0</v>
          </cell>
          <cell r="H57" t="str">
            <v>초기</v>
          </cell>
          <cell r="I57" t="str">
            <v>청년</v>
          </cell>
          <cell r="J57">
            <v>0</v>
          </cell>
          <cell r="K57">
            <v>9</v>
          </cell>
          <cell r="L57">
            <v>8</v>
          </cell>
          <cell r="M57">
            <v>18</v>
          </cell>
          <cell r="N57">
            <v>13</v>
          </cell>
          <cell r="O57">
            <v>8</v>
          </cell>
          <cell r="P57">
            <v>8</v>
          </cell>
          <cell r="Q57">
            <v>14</v>
          </cell>
          <cell r="R57">
            <v>4</v>
          </cell>
          <cell r="S57">
            <v>82</v>
          </cell>
          <cell r="T57">
            <v>2</v>
          </cell>
          <cell r="U57">
            <v>84</v>
          </cell>
          <cell r="V57">
            <v>47</v>
          </cell>
          <cell r="W57" t="str">
            <v>사회적으러 주목받는 기술이나 기슬적인 소개가 부족함 후발 진입자에 대한 방어 대첵이 필요함</v>
          </cell>
        </row>
        <row r="58">
          <cell r="B58">
            <v>20430403</v>
          </cell>
          <cell r="C58" t="str">
            <v>지역기반</v>
          </cell>
          <cell r="D58" t="str">
            <v>기계ㆍ소재</v>
          </cell>
          <cell r="E58" t="str">
            <v>초단납기 커스텀 머신비전 렌즈</v>
          </cell>
          <cell r="F58" t="str">
            <v>392,691,900</v>
          </cell>
          <cell r="G58" t="str">
            <v>1</v>
          </cell>
          <cell r="H58" t="str">
            <v>초기</v>
          </cell>
          <cell r="I58" t="str">
            <v>청년</v>
          </cell>
          <cell r="J58">
            <v>0</v>
          </cell>
          <cell r="K58">
            <v>9</v>
          </cell>
          <cell r="L58">
            <v>8</v>
          </cell>
          <cell r="M58">
            <v>17</v>
          </cell>
          <cell r="N58">
            <v>18</v>
          </cell>
          <cell r="O58">
            <v>8</v>
          </cell>
          <cell r="P58">
            <v>7</v>
          </cell>
          <cell r="Q58">
            <v>13</v>
          </cell>
          <cell r="R58">
            <v>4</v>
          </cell>
          <cell r="S58">
            <v>84</v>
          </cell>
          <cell r="T58">
            <v>0</v>
          </cell>
          <cell r="U58">
            <v>84</v>
          </cell>
          <cell r="V58">
            <v>47</v>
          </cell>
          <cell r="W58" t="str">
            <v>기술적 강점은 보이나 시장분석과 경쟁력 분석에 관한 내용과 전략이 부족함 특히 경쟁 진입자에 대한 방어대책이 더욱 적극적으로 요구됨</v>
          </cell>
        </row>
        <row r="59">
          <cell r="B59">
            <v>20416700</v>
          </cell>
          <cell r="C59" t="str">
            <v>지역기반</v>
          </cell>
          <cell r="D59" t="str">
            <v>기계ㆍ소재</v>
          </cell>
          <cell r="E59" t="str">
            <v>중소 제조업 타겟 AI 기반 2D도면/이미지 3D모델링 자동 변환 솔루션</v>
          </cell>
          <cell r="F59" t="str">
            <v>0</v>
          </cell>
          <cell r="G59" t="str">
            <v>0</v>
          </cell>
          <cell r="H59" t="str">
            <v>예비</v>
          </cell>
          <cell r="I59" t="str">
            <v>중장년</v>
          </cell>
          <cell r="J59">
            <v>0</v>
          </cell>
          <cell r="K59">
            <v>8</v>
          </cell>
          <cell r="L59">
            <v>8</v>
          </cell>
          <cell r="M59">
            <v>17</v>
          </cell>
          <cell r="N59">
            <v>18</v>
          </cell>
          <cell r="O59">
            <v>8</v>
          </cell>
          <cell r="P59">
            <v>8</v>
          </cell>
          <cell r="Q59">
            <v>13</v>
          </cell>
          <cell r="R59">
            <v>4</v>
          </cell>
          <cell r="S59">
            <v>84</v>
          </cell>
          <cell r="T59">
            <v>0</v>
          </cell>
          <cell r="U59">
            <v>84</v>
          </cell>
          <cell r="V59">
            <v>47</v>
          </cell>
          <cell r="W59" t="str">
            <v>기존시장에 대한 진입 전략과 경쟁력확보에 관한 세부적인 전략이 필요함</v>
          </cell>
        </row>
        <row r="60">
          <cell r="B60">
            <v>20425945</v>
          </cell>
          <cell r="C60" t="str">
            <v>지역기반</v>
          </cell>
          <cell r="D60" t="str">
            <v>기계ㆍ소재</v>
          </cell>
          <cell r="E60" t="str">
            <v>동결건조 부추 기반 슬라이스컷 채소 식재료 제품 (숨담 부추)</v>
          </cell>
          <cell r="F60" t="str">
            <v>0</v>
          </cell>
          <cell r="G60" t="str">
            <v>0</v>
          </cell>
          <cell r="H60" t="str">
            <v>예비</v>
          </cell>
          <cell r="I60" t="str">
            <v>청년</v>
          </cell>
          <cell r="J60">
            <v>0</v>
          </cell>
          <cell r="K60">
            <v>8</v>
          </cell>
          <cell r="L60">
            <v>9</v>
          </cell>
          <cell r="M60">
            <v>17</v>
          </cell>
          <cell r="N60">
            <v>18</v>
          </cell>
          <cell r="O60">
            <v>8</v>
          </cell>
          <cell r="P60">
            <v>8</v>
          </cell>
          <cell r="Q60">
            <v>13</v>
          </cell>
          <cell r="R60">
            <v>3</v>
          </cell>
          <cell r="S60">
            <v>84</v>
          </cell>
          <cell r="T60">
            <v>0</v>
          </cell>
          <cell r="U60">
            <v>84</v>
          </cell>
          <cell r="V60">
            <v>47</v>
          </cell>
          <cell r="W60" t="str">
            <v>생산비용을 산출하는데 처리비용이나 설비 운영비용의 정보가 부실함 ROI분석이 더 필요함</v>
          </cell>
        </row>
        <row r="61">
          <cell r="B61">
            <v>20426627</v>
          </cell>
          <cell r="C61" t="str">
            <v>지역기반</v>
          </cell>
          <cell r="D61" t="str">
            <v>기계ㆍ소재</v>
          </cell>
          <cell r="E61" t="str">
            <v>스마트 운영 결제 기술이 적용된 B2B 맞춤형 24시간 무인 건자재 유통 플랫폼</v>
          </cell>
          <cell r="F61" t="str">
            <v>0</v>
          </cell>
          <cell r="G61" t="str">
            <v>0</v>
          </cell>
          <cell r="H61" t="str">
            <v>예비</v>
          </cell>
          <cell r="I61" t="str">
            <v>청년</v>
          </cell>
          <cell r="J61">
            <v>0</v>
          </cell>
          <cell r="K61">
            <v>9</v>
          </cell>
          <cell r="L61">
            <v>8</v>
          </cell>
          <cell r="M61">
            <v>17</v>
          </cell>
          <cell r="N61">
            <v>18</v>
          </cell>
          <cell r="O61">
            <v>9</v>
          </cell>
          <cell r="P61">
            <v>7</v>
          </cell>
          <cell r="Q61">
            <v>13</v>
          </cell>
          <cell r="R61">
            <v>3</v>
          </cell>
          <cell r="S61">
            <v>84</v>
          </cell>
          <cell r="T61">
            <v>0</v>
          </cell>
          <cell r="U61">
            <v>84</v>
          </cell>
          <cell r="V61">
            <v>47</v>
          </cell>
          <cell r="W61" t="str">
            <v>기술적 강점은 보이나 시장분석과 경쟁력 분석에 관한 내용과 전략이 부족함 특히 경쟁 진입자에 대한 방어대책이 더욱 적극적으로 요구됨</v>
          </cell>
        </row>
        <row r="62">
          <cell r="B62">
            <v>20426726</v>
          </cell>
          <cell r="C62" t="str">
            <v>지역기반</v>
          </cell>
          <cell r="D62" t="str">
            <v>기계ㆍ소재</v>
          </cell>
          <cell r="E62" t="str">
            <v>AI 기반 통합 비전 검사 시스템을 활용한 식품 품질 자동화 장비</v>
          </cell>
          <cell r="F62" t="str">
            <v>0</v>
          </cell>
          <cell r="G62" t="str">
            <v>0</v>
          </cell>
          <cell r="H62" t="str">
            <v>예비</v>
          </cell>
          <cell r="I62" t="str">
            <v>청년</v>
          </cell>
          <cell r="J62">
            <v>0</v>
          </cell>
          <cell r="K62">
            <v>8</v>
          </cell>
          <cell r="L62">
            <v>8</v>
          </cell>
          <cell r="M62">
            <v>17</v>
          </cell>
          <cell r="N62">
            <v>18</v>
          </cell>
          <cell r="O62">
            <v>8</v>
          </cell>
          <cell r="P62">
            <v>8</v>
          </cell>
          <cell r="Q62">
            <v>14</v>
          </cell>
          <cell r="R62">
            <v>3</v>
          </cell>
          <cell r="S62">
            <v>84</v>
          </cell>
          <cell r="T62">
            <v>0</v>
          </cell>
          <cell r="U62">
            <v>84</v>
          </cell>
          <cell r="V62">
            <v>47</v>
          </cell>
          <cell r="W62" t="str">
            <v>사회적으러 주목받는 기술이나 기슬적인 소개가 부족함 후발 진입자에 대한 방어 대첵이 필요함</v>
          </cell>
        </row>
        <row r="63">
          <cell r="B63">
            <v>20423353</v>
          </cell>
          <cell r="C63" t="str">
            <v>지역기반</v>
          </cell>
          <cell r="D63" t="str">
            <v>기계ㆍ소재</v>
          </cell>
          <cell r="E63" t="str">
            <v>폐패각(조개껍데기)을 활용한 친환경 바이오 플라스틱 원료(소재)</v>
          </cell>
          <cell r="F63" t="str">
            <v>70,000,000</v>
          </cell>
          <cell r="G63" t="str">
            <v>1</v>
          </cell>
          <cell r="H63" t="str">
            <v>초기</v>
          </cell>
          <cell r="I63" t="str">
            <v>중장년</v>
          </cell>
          <cell r="J63">
            <v>0</v>
          </cell>
          <cell r="K63">
            <v>8</v>
          </cell>
          <cell r="L63">
            <v>7</v>
          </cell>
          <cell r="M63">
            <v>18</v>
          </cell>
          <cell r="N63">
            <v>19</v>
          </cell>
          <cell r="O63">
            <v>8</v>
          </cell>
          <cell r="P63">
            <v>8</v>
          </cell>
          <cell r="Q63">
            <v>13</v>
          </cell>
          <cell r="R63">
            <v>3</v>
          </cell>
          <cell r="S63">
            <v>84</v>
          </cell>
          <cell r="T63">
            <v>0</v>
          </cell>
          <cell r="U63">
            <v>84</v>
          </cell>
          <cell r="V63">
            <v>47</v>
          </cell>
          <cell r="W63" t="str">
            <v>기존시장에 대한 진입 전략과 경쟁력확보에 관한 세부적인 전략이 필요함</v>
          </cell>
        </row>
        <row r="64">
          <cell r="B64">
            <v>20425280</v>
          </cell>
          <cell r="C64" t="str">
            <v>지역기반</v>
          </cell>
          <cell r="D64" t="str">
            <v>기계ㆍ소재</v>
          </cell>
          <cell r="E64" t="str">
            <v>차세대 디스플레이(Micro LED)용 고기능성 UV경화 오버코팅제 개발</v>
          </cell>
          <cell r="F64" t="str">
            <v>500,000,000</v>
          </cell>
          <cell r="G64" t="str">
            <v>2</v>
          </cell>
          <cell r="H64" t="str">
            <v>초기</v>
          </cell>
          <cell r="I64" t="str">
            <v>중장년</v>
          </cell>
          <cell r="J64">
            <v>0</v>
          </cell>
          <cell r="K64">
            <v>9</v>
          </cell>
          <cell r="L64">
            <v>8</v>
          </cell>
          <cell r="M64">
            <v>18</v>
          </cell>
          <cell r="N64">
            <v>18</v>
          </cell>
          <cell r="O64">
            <v>8</v>
          </cell>
          <cell r="P64">
            <v>7</v>
          </cell>
          <cell r="Q64">
            <v>13</v>
          </cell>
          <cell r="R64">
            <v>3</v>
          </cell>
          <cell r="S64">
            <v>84</v>
          </cell>
          <cell r="T64">
            <v>0</v>
          </cell>
          <cell r="U64">
            <v>84</v>
          </cell>
          <cell r="V64">
            <v>47</v>
          </cell>
          <cell r="W64" t="str">
            <v>기술적 강점은 보이나 시장분석과 경쟁력 분석에 관한 내용과 전략이 부족함 특히 경쟁 진입자에 대한 방어대책이 더욱 적극적으로 요구됨</v>
          </cell>
        </row>
        <row r="65">
          <cell r="B65">
            <v>20428610</v>
          </cell>
          <cell r="C65" t="str">
            <v>지역기반</v>
          </cell>
          <cell r="D65" t="str">
            <v>기계ㆍ소재</v>
          </cell>
          <cell r="E65" t="str">
            <v>AI(PINN) 기반 고성능 열교환기 설계·제조 솔루션</v>
          </cell>
          <cell r="F65" t="str">
            <v>111,804,281</v>
          </cell>
          <cell r="G65" t="str">
            <v>4</v>
          </cell>
          <cell r="H65" t="str">
            <v>초기</v>
          </cell>
          <cell r="I65" t="str">
            <v>중장년</v>
          </cell>
          <cell r="J65">
            <v>0</v>
          </cell>
          <cell r="K65">
            <v>9</v>
          </cell>
          <cell r="L65">
            <v>8</v>
          </cell>
          <cell r="M65">
            <v>17</v>
          </cell>
          <cell r="N65">
            <v>18</v>
          </cell>
          <cell r="O65">
            <v>8</v>
          </cell>
          <cell r="P65">
            <v>8</v>
          </cell>
          <cell r="Q65">
            <v>12</v>
          </cell>
          <cell r="R65">
            <v>4</v>
          </cell>
          <cell r="S65">
            <v>84</v>
          </cell>
          <cell r="T65">
            <v>0</v>
          </cell>
          <cell r="U65">
            <v>84</v>
          </cell>
          <cell r="V65">
            <v>47</v>
          </cell>
          <cell r="W65" t="str">
            <v>기술적 강점은 보이나 시장분석과 경쟁력 분석에 관한 내용과 전략이 부족함 특히 경쟁 진입자에 대한 방어대책이 더욱 적극적으로 요구됨</v>
          </cell>
        </row>
        <row r="66">
          <cell r="B66">
            <v>20432157</v>
          </cell>
          <cell r="C66" t="str">
            <v>지역기반</v>
          </cell>
          <cell r="D66" t="str">
            <v>기계ㆍ소재</v>
          </cell>
          <cell r="E66" t="str">
            <v>시공 품질 표준화를 위한 수평 가이드 레일 기반 테라코타 내외장 시스템 (친환경 건설 기술 외장자재 시스템)</v>
          </cell>
          <cell r="F66" t="str">
            <v>0</v>
          </cell>
          <cell r="G66" t="str">
            <v>0</v>
          </cell>
          <cell r="H66" t="str">
            <v>예비</v>
          </cell>
          <cell r="I66" t="str">
            <v>청년</v>
          </cell>
          <cell r="J66">
            <v>0</v>
          </cell>
          <cell r="K66">
            <v>9</v>
          </cell>
          <cell r="L66">
            <v>9</v>
          </cell>
          <cell r="M66">
            <v>18</v>
          </cell>
          <cell r="N66">
            <v>11</v>
          </cell>
          <cell r="O66">
            <v>8</v>
          </cell>
          <cell r="P66">
            <v>8</v>
          </cell>
          <cell r="Q66">
            <v>14</v>
          </cell>
          <cell r="R66">
            <v>4</v>
          </cell>
          <cell r="S66">
            <v>81</v>
          </cell>
          <cell r="T66">
            <v>2</v>
          </cell>
          <cell r="U66">
            <v>83</v>
          </cell>
          <cell r="V66">
            <v>57</v>
          </cell>
          <cell r="W66" t="str">
            <v>기존시장에 대한 진입 전략과 경쟁력확보에 관한 세부적인 전략이 필요함</v>
          </cell>
        </row>
        <row r="67">
          <cell r="B67">
            <v>20430458</v>
          </cell>
          <cell r="C67" t="str">
            <v>지역기반</v>
          </cell>
          <cell r="D67" t="str">
            <v>기계ㆍ소재</v>
          </cell>
          <cell r="E67" t="str">
            <v xml:space="preserve">고위험 산업현장 작업자 보호 및 생산성 향상을 위한 지능형 안전 관제 및 작업증강형 웨어러블 로봇 시스템 </v>
          </cell>
          <cell r="F67" t="str">
            <v>488,280,000</v>
          </cell>
          <cell r="G67" t="str">
            <v>3</v>
          </cell>
          <cell r="H67" t="str">
            <v>초기</v>
          </cell>
          <cell r="I67" t="str">
            <v>중장년</v>
          </cell>
          <cell r="J67">
            <v>0</v>
          </cell>
          <cell r="K67">
            <v>8</v>
          </cell>
          <cell r="L67">
            <v>8</v>
          </cell>
          <cell r="M67">
            <v>17</v>
          </cell>
          <cell r="N67">
            <v>18</v>
          </cell>
          <cell r="O67">
            <v>9</v>
          </cell>
          <cell r="P67">
            <v>8</v>
          </cell>
          <cell r="Q67">
            <v>12</v>
          </cell>
          <cell r="R67">
            <v>3</v>
          </cell>
          <cell r="S67">
            <v>83</v>
          </cell>
          <cell r="T67">
            <v>0</v>
          </cell>
          <cell r="U67">
            <v>83</v>
          </cell>
          <cell r="V67">
            <v>57</v>
          </cell>
          <cell r="W67" t="str">
            <v>사회적으러 주목받는 기술이나 기슬적인 소개가 부족함 후발 진입자에 대한 방어 대첵이 필요함</v>
          </cell>
        </row>
        <row r="68">
          <cell r="B68">
            <v>20415547</v>
          </cell>
          <cell r="C68" t="str">
            <v>지역기반</v>
          </cell>
          <cell r="D68" t="str">
            <v>기계ㆍ소재</v>
          </cell>
          <cell r="E68" t="str">
            <v>혈당 관리 및 다이어트 식단을 위한 일반 밀가루 대비 순탄수 1/5 수준의 범용 저당 밀가루 프리믹스 개발</v>
          </cell>
          <cell r="F68" t="str">
            <v>0</v>
          </cell>
          <cell r="G68" t="str">
            <v>0</v>
          </cell>
          <cell r="H68" t="str">
            <v>예비</v>
          </cell>
          <cell r="I68" t="str">
            <v>청년</v>
          </cell>
          <cell r="J68">
            <v>0</v>
          </cell>
          <cell r="K68">
            <v>9</v>
          </cell>
          <cell r="L68">
            <v>7</v>
          </cell>
          <cell r="M68">
            <v>17</v>
          </cell>
          <cell r="N68">
            <v>18</v>
          </cell>
          <cell r="O68">
            <v>9</v>
          </cell>
          <cell r="P68">
            <v>6</v>
          </cell>
          <cell r="Q68">
            <v>11</v>
          </cell>
          <cell r="R68">
            <v>4</v>
          </cell>
          <cell r="S68">
            <v>81</v>
          </cell>
          <cell r="T68">
            <v>2</v>
          </cell>
          <cell r="U68">
            <v>83</v>
          </cell>
          <cell r="V68">
            <v>57</v>
          </cell>
          <cell r="W68" t="str">
            <v>사회적으러 주목받는 기술이나 기슬적인 소개가 부족함 후발 진입자에 대한 방어 대첵이 필요함</v>
          </cell>
        </row>
        <row r="69">
          <cell r="B69">
            <v>20417530</v>
          </cell>
          <cell r="C69" t="str">
            <v>지역기반</v>
          </cell>
          <cell r="D69" t="str">
            <v>기계ㆍ소재</v>
          </cell>
          <cell r="E69" t="str">
            <v xml:space="preserve">정밀 중량 제어 및 건습 완전 분리 구조 기반 영아 맞춤형 AI 지능형 조유 가전 </v>
          </cell>
          <cell r="F69" t="str">
            <v>0</v>
          </cell>
          <cell r="G69" t="str">
            <v>0</v>
          </cell>
          <cell r="H69" t="str">
            <v>예비</v>
          </cell>
          <cell r="I69" t="str">
            <v>청년</v>
          </cell>
          <cell r="J69">
            <v>0</v>
          </cell>
          <cell r="K69">
            <v>8</v>
          </cell>
          <cell r="L69">
            <v>9</v>
          </cell>
          <cell r="M69">
            <v>17</v>
          </cell>
          <cell r="N69">
            <v>18</v>
          </cell>
          <cell r="O69">
            <v>8</v>
          </cell>
          <cell r="P69">
            <v>7</v>
          </cell>
          <cell r="Q69">
            <v>11</v>
          </cell>
          <cell r="R69">
            <v>3</v>
          </cell>
          <cell r="S69">
            <v>81</v>
          </cell>
          <cell r="T69">
            <v>2</v>
          </cell>
          <cell r="U69">
            <v>83</v>
          </cell>
          <cell r="V69">
            <v>57</v>
          </cell>
          <cell r="W69" t="str">
            <v>기존시장에 대한 진입 전략과 경쟁력확보에 관한 세부적인 전략이 필요함</v>
          </cell>
        </row>
        <row r="70">
          <cell r="B70">
            <v>20419094</v>
          </cell>
          <cell r="C70" t="str">
            <v>지역기반</v>
          </cell>
          <cell r="D70" t="str">
            <v>기계ㆍ소재</v>
          </cell>
          <cell r="E70" t="str">
            <v>중소 제조 현장 맞춤형 초저가 AI 자동화 모듈 개발 및 제조</v>
          </cell>
          <cell r="F70" t="str">
            <v>0</v>
          </cell>
          <cell r="G70" t="str">
            <v>0</v>
          </cell>
          <cell r="H70" t="str">
            <v>예비</v>
          </cell>
          <cell r="I70" t="str">
            <v>중장년</v>
          </cell>
          <cell r="J70">
            <v>0</v>
          </cell>
          <cell r="K70">
            <v>9</v>
          </cell>
          <cell r="L70">
            <v>9</v>
          </cell>
          <cell r="M70">
            <v>17</v>
          </cell>
          <cell r="N70">
            <v>18</v>
          </cell>
          <cell r="O70">
            <v>8</v>
          </cell>
          <cell r="P70">
            <v>7</v>
          </cell>
          <cell r="Q70">
            <v>11</v>
          </cell>
          <cell r="R70">
            <v>4</v>
          </cell>
          <cell r="S70">
            <v>83</v>
          </cell>
          <cell r="T70">
            <v>0</v>
          </cell>
          <cell r="U70">
            <v>83</v>
          </cell>
          <cell r="V70">
            <v>57</v>
          </cell>
          <cell r="W70" t="str">
            <v>기존시장에 대한 진입 전략과 경쟁력확보에 관한 세부적인 전략이 필요함</v>
          </cell>
        </row>
        <row r="71">
          <cell r="B71">
            <v>20408512</v>
          </cell>
          <cell r="C71" t="str">
            <v>지역기반</v>
          </cell>
          <cell r="D71" t="str">
            <v>기계ㆍ소재</v>
          </cell>
          <cell r="E71" t="str">
            <v>산책을 바꾸는 기술: 반려견 스마트 하네스</v>
          </cell>
          <cell r="F71" t="str">
            <v>43,452,774</v>
          </cell>
          <cell r="G71" t="str">
            <v>2</v>
          </cell>
          <cell r="H71" t="str">
            <v>초기</v>
          </cell>
          <cell r="I71" t="str">
            <v>청년</v>
          </cell>
          <cell r="J71">
            <v>0</v>
          </cell>
          <cell r="K71">
            <v>8</v>
          </cell>
          <cell r="L71">
            <v>9</v>
          </cell>
          <cell r="M71">
            <v>16</v>
          </cell>
          <cell r="N71">
            <v>15</v>
          </cell>
          <cell r="O71">
            <v>8</v>
          </cell>
          <cell r="P71">
            <v>8</v>
          </cell>
          <cell r="Q71">
            <v>14</v>
          </cell>
          <cell r="R71">
            <v>4</v>
          </cell>
          <cell r="S71">
            <v>82</v>
          </cell>
          <cell r="T71">
            <v>0</v>
          </cell>
          <cell r="U71">
            <v>82</v>
          </cell>
          <cell r="V71">
            <v>62</v>
          </cell>
          <cell r="W71" t="str">
            <v>사회적으러 주목받는 기술이나 기슬적인 소개가 부족함 후발 진입자에 대한 방어 대첵이 필요함</v>
          </cell>
        </row>
        <row r="72">
          <cell r="B72">
            <v>20412637</v>
          </cell>
          <cell r="C72" t="str">
            <v>지역기반</v>
          </cell>
          <cell r="D72" t="str">
            <v>기계ㆍ소재</v>
          </cell>
          <cell r="E72" t="str">
            <v>십자형 앙카홀·슬롯 브래킷·진동 감쇠 댐퍼가 통합된 내진 시스템 화스너 개발</v>
          </cell>
          <cell r="F72" t="str">
            <v>2,266,886,726</v>
          </cell>
          <cell r="G72" t="str">
            <v>5</v>
          </cell>
          <cell r="H72" t="str">
            <v>초기</v>
          </cell>
          <cell r="I72" t="str">
            <v>청년</v>
          </cell>
          <cell r="J72">
            <v>0</v>
          </cell>
          <cell r="K72">
            <v>9</v>
          </cell>
          <cell r="L72">
            <v>8</v>
          </cell>
          <cell r="M72">
            <v>16</v>
          </cell>
          <cell r="N72">
            <v>15</v>
          </cell>
          <cell r="O72">
            <v>8</v>
          </cell>
          <cell r="P72">
            <v>8</v>
          </cell>
          <cell r="Q72">
            <v>12</v>
          </cell>
          <cell r="R72">
            <v>4</v>
          </cell>
          <cell r="S72">
            <v>80</v>
          </cell>
          <cell r="T72">
            <v>2</v>
          </cell>
          <cell r="U72">
            <v>82</v>
          </cell>
          <cell r="V72">
            <v>62</v>
          </cell>
          <cell r="W72" t="str">
            <v>기술적 강점은 보이나 시장분석과 경쟁력 분석에 관한 내용과 전략이 부족함 특히 경쟁 진입자에 대한 방어대책이 더욱 적극적으로 요구됨</v>
          </cell>
        </row>
        <row r="73">
          <cell r="B73">
            <v>20416121</v>
          </cell>
          <cell r="C73" t="str">
            <v>지역기반</v>
          </cell>
          <cell r="D73" t="str">
            <v>기계ㆍ소재</v>
          </cell>
          <cell r="E73" t="str">
            <v>초보자도 30분 내 설치 가능한 ‘오토 얼라인먼트’ 모듈형 조립식 창고, “원터치하우스”</v>
          </cell>
          <cell r="F73" t="str">
            <v>170,000,000</v>
          </cell>
          <cell r="G73" t="str">
            <v>9</v>
          </cell>
          <cell r="H73" t="str">
            <v>초기</v>
          </cell>
          <cell r="I73" t="str">
            <v>청년</v>
          </cell>
          <cell r="J73">
            <v>0</v>
          </cell>
          <cell r="K73">
            <v>9</v>
          </cell>
          <cell r="L73">
            <v>9</v>
          </cell>
          <cell r="M73">
            <v>16</v>
          </cell>
          <cell r="N73">
            <v>15</v>
          </cell>
          <cell r="O73">
            <v>9</v>
          </cell>
          <cell r="P73">
            <v>8</v>
          </cell>
          <cell r="Q73">
            <v>13</v>
          </cell>
          <cell r="R73">
            <v>3</v>
          </cell>
          <cell r="S73">
            <v>82</v>
          </cell>
          <cell r="T73">
            <v>0</v>
          </cell>
          <cell r="U73">
            <v>82</v>
          </cell>
          <cell r="V73">
            <v>62</v>
          </cell>
          <cell r="W73" t="str">
            <v>기술적 강점은 보이나 시장분석과 경쟁력 분석에 관한 내용과 전략이 부족함 특히 경쟁 진입자에 대한 방어대책이 더욱 적극적으로 요구됨</v>
          </cell>
        </row>
        <row r="74">
          <cell r="B74">
            <v>20423028</v>
          </cell>
          <cell r="C74" t="str">
            <v>지역기반</v>
          </cell>
          <cell r="D74" t="str">
            <v>기계ㆍ소재</v>
          </cell>
          <cell r="E74" t="str">
            <v>“ 욕실을 사우나로, 쓸수록 쌓이는 건강 데이터 “ IOT·AI 복사열 헬스케어 시스템</v>
          </cell>
          <cell r="F74" t="str">
            <v>0</v>
          </cell>
          <cell r="G74" t="str">
            <v>0</v>
          </cell>
          <cell r="H74" t="str">
            <v>예비</v>
          </cell>
          <cell r="I74" t="str">
            <v>중장년</v>
          </cell>
          <cell r="J74">
            <v>0</v>
          </cell>
          <cell r="K74">
            <v>9</v>
          </cell>
          <cell r="L74">
            <v>9</v>
          </cell>
          <cell r="M74">
            <v>13</v>
          </cell>
          <cell r="N74">
            <v>14</v>
          </cell>
          <cell r="O74">
            <v>9</v>
          </cell>
          <cell r="P74">
            <v>9</v>
          </cell>
          <cell r="Q74">
            <v>14</v>
          </cell>
          <cell r="R74">
            <v>4</v>
          </cell>
          <cell r="S74">
            <v>81</v>
          </cell>
          <cell r="T74">
            <v>0</v>
          </cell>
          <cell r="U74">
            <v>81</v>
          </cell>
          <cell r="V74">
            <v>65</v>
          </cell>
          <cell r="W74" t="str">
            <v>기존시장에 대한 진입 전략과 경쟁력확보에 관한 세부적인 전략이 필요함</v>
          </cell>
        </row>
        <row r="75">
          <cell r="B75">
            <v>20431196</v>
          </cell>
          <cell r="C75" t="str">
            <v>지역기반</v>
          </cell>
          <cell r="D75" t="str">
            <v>기계ㆍ소재</v>
          </cell>
          <cell r="E75" t="str">
            <v>360도 회전 구조를 활요한 저충격 유산소 및 하체 재활 보조 스텝퍼</v>
          </cell>
          <cell r="F75" t="str">
            <v>0</v>
          </cell>
          <cell r="G75" t="str">
            <v>0</v>
          </cell>
          <cell r="H75" t="str">
            <v>예비</v>
          </cell>
          <cell r="I75" t="str">
            <v>중장년</v>
          </cell>
          <cell r="J75">
            <v>0</v>
          </cell>
          <cell r="K75">
            <v>9</v>
          </cell>
          <cell r="L75">
            <v>9</v>
          </cell>
          <cell r="M75">
            <v>15</v>
          </cell>
          <cell r="N75">
            <v>13</v>
          </cell>
          <cell r="O75">
            <v>8</v>
          </cell>
          <cell r="P75">
            <v>9</v>
          </cell>
          <cell r="Q75">
            <v>14</v>
          </cell>
          <cell r="R75">
            <v>4</v>
          </cell>
          <cell r="S75">
            <v>81</v>
          </cell>
          <cell r="T75">
            <v>0</v>
          </cell>
          <cell r="U75">
            <v>81</v>
          </cell>
          <cell r="V75">
            <v>65</v>
          </cell>
          <cell r="W75" t="str">
            <v>사회적으러 주목받는 기술이나 기슬적인 소개가 부족함 후발 진입자에 대한 방어 대첵이 필요함</v>
          </cell>
        </row>
        <row r="76">
          <cell r="B76">
            <v>20429286</v>
          </cell>
          <cell r="C76" t="str">
            <v>지역기반</v>
          </cell>
          <cell r="D76" t="str">
            <v>기계ㆍ소재</v>
          </cell>
          <cell r="E76" t="str">
            <v>저당 기능성 열대건과일 기반 혈당·장건강 케어 글로벌 헬스 스낵 사업화</v>
          </cell>
          <cell r="F76" t="str">
            <v>788,000,000</v>
          </cell>
          <cell r="G76" t="str">
            <v>3</v>
          </cell>
          <cell r="H76" t="str">
            <v>초기</v>
          </cell>
          <cell r="I76" t="str">
            <v>청년</v>
          </cell>
          <cell r="J76">
            <v>0</v>
          </cell>
          <cell r="K76">
            <v>8</v>
          </cell>
          <cell r="L76">
            <v>9</v>
          </cell>
          <cell r="M76">
            <v>16</v>
          </cell>
          <cell r="N76">
            <v>15</v>
          </cell>
          <cell r="O76">
            <v>8</v>
          </cell>
          <cell r="P76">
            <v>8</v>
          </cell>
          <cell r="Q76">
            <v>13</v>
          </cell>
          <cell r="R76">
            <v>4</v>
          </cell>
          <cell r="S76">
            <v>81</v>
          </cell>
          <cell r="T76">
            <v>0</v>
          </cell>
          <cell r="U76">
            <v>81</v>
          </cell>
          <cell r="V76">
            <v>65</v>
          </cell>
          <cell r="W76" t="str">
            <v>기존시장에 대한 진입 전략과 경쟁력확보에 관한 세부적인 전략이 필요함</v>
          </cell>
        </row>
        <row r="77">
          <cell r="B77">
            <v>20424985</v>
          </cell>
          <cell r="C77" t="str">
            <v>지역기반</v>
          </cell>
          <cell r="D77" t="str">
            <v>기계ㆍ소재</v>
          </cell>
          <cell r="E77" t="str">
            <v>액상 플라즈마 기반 반려견 지간염 예방용 메디컬 세정 솔루션 개발</v>
          </cell>
          <cell r="F77" t="str">
            <v>5,846,548</v>
          </cell>
          <cell r="G77" t="str">
            <v>0</v>
          </cell>
          <cell r="H77" t="str">
            <v>초기</v>
          </cell>
          <cell r="I77" t="str">
            <v>청년</v>
          </cell>
          <cell r="J77">
            <v>0</v>
          </cell>
          <cell r="K77">
            <v>8</v>
          </cell>
          <cell r="L77">
            <v>9</v>
          </cell>
          <cell r="M77">
            <v>16</v>
          </cell>
          <cell r="N77">
            <v>15</v>
          </cell>
          <cell r="O77">
            <v>7</v>
          </cell>
          <cell r="P77">
            <v>8</v>
          </cell>
          <cell r="Q77">
            <v>12</v>
          </cell>
          <cell r="R77">
            <v>3</v>
          </cell>
          <cell r="S77">
            <v>78</v>
          </cell>
          <cell r="T77">
            <v>2</v>
          </cell>
          <cell r="U77">
            <v>80</v>
          </cell>
          <cell r="V77">
            <v>68</v>
          </cell>
          <cell r="W77" t="str">
            <v>기존시장에 대한 진입 전략과 경쟁력확보에 관한 세부적인 전략이 필요함</v>
          </cell>
        </row>
        <row r="78">
          <cell r="B78">
            <v>20427271</v>
          </cell>
          <cell r="C78" t="str">
            <v>지역기반</v>
          </cell>
          <cell r="D78" t="str">
            <v>기계ㆍ소재</v>
          </cell>
          <cell r="E78" t="str">
            <v>AI 기반 환경반응형 스마트 온열의자</v>
          </cell>
          <cell r="F78" t="str">
            <v>0</v>
          </cell>
          <cell r="G78" t="str">
            <v>0</v>
          </cell>
          <cell r="H78" t="str">
            <v>예비</v>
          </cell>
          <cell r="I78" t="str">
            <v>청년</v>
          </cell>
          <cell r="J78">
            <v>0</v>
          </cell>
          <cell r="K78">
            <v>9</v>
          </cell>
          <cell r="L78">
            <v>8</v>
          </cell>
          <cell r="M78">
            <v>14</v>
          </cell>
          <cell r="N78">
            <v>15</v>
          </cell>
          <cell r="O78">
            <v>9</v>
          </cell>
          <cell r="P78">
            <v>8</v>
          </cell>
          <cell r="Q78">
            <v>14</v>
          </cell>
          <cell r="R78">
            <v>3</v>
          </cell>
          <cell r="S78">
            <v>80</v>
          </cell>
          <cell r="T78">
            <v>0</v>
          </cell>
          <cell r="U78">
            <v>80</v>
          </cell>
          <cell r="V78">
            <v>68</v>
          </cell>
          <cell r="W78" t="str">
            <v>기술적 강점은 보이나 시장분석과 경쟁력 분석에 관한 내용과 전략이 부족함 특히 경쟁 진입자에 대한 방어대책이 더욱 적극적으로 요구됨</v>
          </cell>
        </row>
        <row r="79">
          <cell r="B79">
            <v>20416870</v>
          </cell>
          <cell r="C79" t="str">
            <v>지역기반</v>
          </cell>
          <cell r="D79" t="str">
            <v>기계ㆍ소재</v>
          </cell>
          <cell r="E79" t="str">
            <v>온라인 제조 플랫폼 ‘ NEGO ’</v>
          </cell>
          <cell r="F79" t="str">
            <v>2,300</v>
          </cell>
          <cell r="G79" t="str">
            <v>1</v>
          </cell>
          <cell r="H79" t="str">
            <v>초기</v>
          </cell>
          <cell r="I79" t="str">
            <v>중장년</v>
          </cell>
          <cell r="J79">
            <v>0</v>
          </cell>
          <cell r="K79">
            <v>9</v>
          </cell>
          <cell r="L79">
            <v>8</v>
          </cell>
          <cell r="M79">
            <v>16</v>
          </cell>
          <cell r="N79">
            <v>15</v>
          </cell>
          <cell r="O79">
            <v>9</v>
          </cell>
          <cell r="P79">
            <v>7</v>
          </cell>
          <cell r="Q79">
            <v>12</v>
          </cell>
          <cell r="R79">
            <v>3</v>
          </cell>
          <cell r="S79">
            <v>79</v>
          </cell>
          <cell r="T79">
            <v>0</v>
          </cell>
          <cell r="U79">
            <v>79</v>
          </cell>
          <cell r="V79">
            <v>70</v>
          </cell>
          <cell r="W79" t="str">
            <v>기술적 강점은 보이나 시장분석과 경쟁력 분석에 관한 내용과 전략이 부족함 특히 경쟁 진입자에 대한 방어대책이 더욱 적극적으로 요구됨</v>
          </cell>
        </row>
        <row r="80">
          <cell r="B80">
            <v>20416730</v>
          </cell>
          <cell r="C80" t="str">
            <v>지역기반</v>
          </cell>
          <cell r="D80" t="str">
            <v>기계ㆍ소재</v>
          </cell>
          <cell r="E80" t="str">
            <v>국내 규격 배터리 및 가스 공급 기술이 적용된 무선 가스식 화스너 장비</v>
          </cell>
          <cell r="F80" t="str">
            <v>1,154,119,728</v>
          </cell>
          <cell r="G80" t="str">
            <v>5</v>
          </cell>
          <cell r="H80" t="str">
            <v>초기</v>
          </cell>
          <cell r="I80" t="str">
            <v>중장년</v>
          </cell>
          <cell r="J80">
            <v>0</v>
          </cell>
          <cell r="K80">
            <v>9</v>
          </cell>
          <cell r="L80">
            <v>8</v>
          </cell>
          <cell r="M80">
            <v>14</v>
          </cell>
          <cell r="N80">
            <v>15</v>
          </cell>
          <cell r="O80">
            <v>7</v>
          </cell>
          <cell r="P80">
            <v>8</v>
          </cell>
          <cell r="Q80">
            <v>14</v>
          </cell>
          <cell r="R80">
            <v>4</v>
          </cell>
          <cell r="S80">
            <v>79</v>
          </cell>
          <cell r="T80">
            <v>0</v>
          </cell>
          <cell r="U80">
            <v>79</v>
          </cell>
          <cell r="V80">
            <v>70</v>
          </cell>
          <cell r="W80" t="str">
            <v>기술적 강점은 보이나 시장분석과 경쟁력 분석에 관한 내용과 전략이 부족함 특히 경쟁 진입자에 대한 방어대책이 더욱 적극적으로 요구됨</v>
          </cell>
        </row>
        <row r="81">
          <cell r="B81">
            <v>20428495</v>
          </cell>
          <cell r="C81" t="str">
            <v>지역기반</v>
          </cell>
          <cell r="D81" t="str">
            <v>기계ㆍ소재</v>
          </cell>
          <cell r="E81" t="str">
            <v>STRATA</v>
          </cell>
          <cell r="F81" t="str">
            <v>89,454,545</v>
          </cell>
          <cell r="G81" t="str">
            <v>2</v>
          </cell>
          <cell r="H81" t="str">
            <v>초기</v>
          </cell>
          <cell r="I81" t="str">
            <v>청년</v>
          </cell>
          <cell r="J81">
            <v>0</v>
          </cell>
          <cell r="K81">
            <v>8</v>
          </cell>
          <cell r="L81">
            <v>9</v>
          </cell>
          <cell r="M81">
            <v>14</v>
          </cell>
          <cell r="N81">
            <v>15</v>
          </cell>
          <cell r="O81">
            <v>6</v>
          </cell>
          <cell r="P81">
            <v>8</v>
          </cell>
          <cell r="Q81">
            <v>14</v>
          </cell>
          <cell r="R81">
            <v>3</v>
          </cell>
          <cell r="S81">
            <v>77</v>
          </cell>
          <cell r="T81">
            <v>2</v>
          </cell>
          <cell r="U81">
            <v>79</v>
          </cell>
          <cell r="V81">
            <v>70</v>
          </cell>
          <cell r="W81" t="str">
            <v>사회적으러 주목받는 기술이나 기슬적인 소개가 부족함 후발 진입자에 대한 방어 대첵이 필요함</v>
          </cell>
        </row>
        <row r="82">
          <cell r="B82">
            <v>20417722</v>
          </cell>
          <cell r="C82" t="str">
            <v>지역기반</v>
          </cell>
          <cell r="D82" t="str">
            <v>기계ㆍ소재</v>
          </cell>
          <cell r="E82" t="str">
            <v>무전원 자동 초기화 구조의 기계식 사물함 도어락 시스템</v>
          </cell>
          <cell r="F82" t="str">
            <v>0</v>
          </cell>
          <cell r="G82" t="str">
            <v>0</v>
          </cell>
          <cell r="H82" t="str">
            <v>예비</v>
          </cell>
          <cell r="I82" t="str">
            <v>중장년</v>
          </cell>
          <cell r="J82">
            <v>0</v>
          </cell>
          <cell r="K82">
            <v>8</v>
          </cell>
          <cell r="L82">
            <v>8</v>
          </cell>
          <cell r="M82">
            <v>15</v>
          </cell>
          <cell r="N82">
            <v>18</v>
          </cell>
          <cell r="O82">
            <v>7</v>
          </cell>
          <cell r="P82">
            <v>7</v>
          </cell>
          <cell r="Q82">
            <v>12</v>
          </cell>
          <cell r="R82">
            <v>4</v>
          </cell>
          <cell r="S82">
            <v>79</v>
          </cell>
          <cell r="T82">
            <v>0</v>
          </cell>
          <cell r="U82">
            <v>79</v>
          </cell>
          <cell r="V82">
            <v>70</v>
          </cell>
          <cell r="W82" t="str">
            <v>기존시장에 대한 진입 전략과 경쟁력확보에 관한 세부적인 전략이 필요함</v>
          </cell>
        </row>
        <row r="83">
          <cell r="B83">
            <v>20411586</v>
          </cell>
          <cell r="C83" t="str">
            <v>지역기반</v>
          </cell>
          <cell r="D83" t="str">
            <v>기계ㆍ소재</v>
          </cell>
          <cell r="E83" t="str">
            <v>사용자 인증 기반 스마트 엔터테인먼트용 다기능 컨트롤러 개발</v>
          </cell>
          <cell r="F83" t="str">
            <v>0</v>
          </cell>
          <cell r="G83" t="str">
            <v>0</v>
          </cell>
          <cell r="H83" t="str">
            <v>초기</v>
          </cell>
          <cell r="I83" t="str">
            <v>중장년</v>
          </cell>
          <cell r="J83">
            <v>0</v>
          </cell>
          <cell r="K83">
            <v>8</v>
          </cell>
          <cell r="L83">
            <v>8</v>
          </cell>
          <cell r="M83">
            <v>14</v>
          </cell>
          <cell r="N83">
            <v>15</v>
          </cell>
          <cell r="O83">
            <v>8</v>
          </cell>
          <cell r="P83">
            <v>9</v>
          </cell>
          <cell r="Q83">
            <v>12</v>
          </cell>
          <cell r="R83">
            <v>4</v>
          </cell>
          <cell r="S83">
            <v>78</v>
          </cell>
          <cell r="T83">
            <v>0</v>
          </cell>
          <cell r="U83">
            <v>78</v>
          </cell>
          <cell r="V83">
            <v>74</v>
          </cell>
          <cell r="W83" t="str">
            <v>기술적 강점은 보이나 시장분석과 경쟁력 분석에 관한 내용과 전략이 부족함 특히 경쟁 진입자에 대한 방어대책이 더욱 적극적으로 요구됨</v>
          </cell>
        </row>
        <row r="84">
          <cell r="B84">
            <v>20413950</v>
          </cell>
          <cell r="C84" t="str">
            <v>지역기반</v>
          </cell>
          <cell r="D84" t="str">
            <v>기계ㆍ소재</v>
          </cell>
          <cell r="E84" t="str">
            <v>AI 차선 프로파일러</v>
          </cell>
          <cell r="F84" t="str">
            <v>15,000,000</v>
          </cell>
          <cell r="G84" t="str">
            <v>2</v>
          </cell>
          <cell r="H84" t="str">
            <v>초기</v>
          </cell>
          <cell r="I84" t="str">
            <v>중장년</v>
          </cell>
          <cell r="J84">
            <v>0</v>
          </cell>
          <cell r="K84">
            <v>8</v>
          </cell>
          <cell r="L84">
            <v>9</v>
          </cell>
          <cell r="M84">
            <v>14</v>
          </cell>
          <cell r="N84">
            <v>15</v>
          </cell>
          <cell r="O84">
            <v>9</v>
          </cell>
          <cell r="P84">
            <v>8</v>
          </cell>
          <cell r="Q84">
            <v>13</v>
          </cell>
          <cell r="R84">
            <v>2</v>
          </cell>
          <cell r="S84">
            <v>78</v>
          </cell>
          <cell r="T84">
            <v>0</v>
          </cell>
          <cell r="U84">
            <v>78</v>
          </cell>
          <cell r="V84">
            <v>74</v>
          </cell>
          <cell r="W84" t="str">
            <v>기술적 강점은 보이나 시장분석과 경쟁력 분석에 관한 내용과 전략이 부족함 특히 경쟁 진입자에 대한 방어대책이 더욱 적극적으로 요구됨</v>
          </cell>
        </row>
        <row r="85">
          <cell r="B85">
            <v>20415805</v>
          </cell>
          <cell r="C85" t="str">
            <v>지역기반</v>
          </cell>
          <cell r="D85" t="str">
            <v>기계ㆍ소재</v>
          </cell>
          <cell r="E85" t="str">
            <v>바닥 시공공법을 개선한 중량충격음 2등급 이상의 층간차음재 개발</v>
          </cell>
          <cell r="F85" t="str">
            <v>267,266,760</v>
          </cell>
          <cell r="G85" t="str">
            <v>2</v>
          </cell>
          <cell r="H85" t="str">
            <v>초기</v>
          </cell>
          <cell r="I85" t="str">
            <v>중장년</v>
          </cell>
          <cell r="J85">
            <v>0</v>
          </cell>
          <cell r="K85">
            <v>9</v>
          </cell>
          <cell r="L85">
            <v>7</v>
          </cell>
          <cell r="M85">
            <v>14</v>
          </cell>
          <cell r="N85">
            <v>15</v>
          </cell>
          <cell r="O85">
            <v>9</v>
          </cell>
          <cell r="P85">
            <v>7</v>
          </cell>
          <cell r="Q85">
            <v>14</v>
          </cell>
          <cell r="R85">
            <v>3</v>
          </cell>
          <cell r="S85">
            <v>78</v>
          </cell>
          <cell r="T85">
            <v>0</v>
          </cell>
          <cell r="U85">
            <v>78</v>
          </cell>
          <cell r="V85">
            <v>74</v>
          </cell>
          <cell r="W85" t="str">
            <v>기술적 강점은 보이나 시장분석과 경쟁력 분석에 관한 내용과 전략이 부족함 특히 경쟁 진입자에 대한 방어대책이 더욱 적극적으로 요구됨</v>
          </cell>
        </row>
        <row r="86">
          <cell r="B86">
            <v>20419422</v>
          </cell>
          <cell r="C86" t="str">
            <v>지역기반</v>
          </cell>
          <cell r="D86" t="str">
            <v>기계ㆍ소재</v>
          </cell>
          <cell r="E86" t="str">
            <v>IoT 연동 포터블 거리감지 안전경보기(위험구역 접근경보 솔루션)임</v>
          </cell>
          <cell r="F86" t="str">
            <v>5,000,000</v>
          </cell>
          <cell r="G86" t="str">
            <v>1</v>
          </cell>
          <cell r="H86" t="str">
            <v>초기</v>
          </cell>
          <cell r="I86" t="str">
            <v>중장년</v>
          </cell>
          <cell r="J86">
            <v>0</v>
          </cell>
          <cell r="K86">
            <v>8</v>
          </cell>
          <cell r="L86">
            <v>9</v>
          </cell>
          <cell r="M86">
            <v>14</v>
          </cell>
          <cell r="N86">
            <v>15</v>
          </cell>
          <cell r="O86">
            <v>9</v>
          </cell>
          <cell r="P86">
            <v>8</v>
          </cell>
          <cell r="Q86">
            <v>12</v>
          </cell>
          <cell r="R86">
            <v>3</v>
          </cell>
          <cell r="S86">
            <v>78</v>
          </cell>
          <cell r="T86">
            <v>0</v>
          </cell>
          <cell r="U86">
            <v>78</v>
          </cell>
          <cell r="V86">
            <v>74</v>
          </cell>
          <cell r="W86" t="str">
            <v>기존시장에 대한 진입 전략과 경쟁력확보에 관한 세부적인 전략이 필요함</v>
          </cell>
        </row>
        <row r="87">
          <cell r="B87">
            <v>20420075</v>
          </cell>
          <cell r="C87" t="str">
            <v>지역기반</v>
          </cell>
          <cell r="D87" t="str">
            <v>기계ㆍ소재</v>
          </cell>
          <cell r="E87" t="str">
            <v>무타공 삽입형 이중 직경 구조를 적용한 고신뢰성 스터드 볼트</v>
          </cell>
          <cell r="F87" t="str">
            <v>3,329,000,000</v>
          </cell>
          <cell r="G87" t="str">
            <v>8</v>
          </cell>
          <cell r="H87" t="str">
            <v>초기</v>
          </cell>
          <cell r="I87" t="str">
            <v>중장년</v>
          </cell>
          <cell r="J87">
            <v>0</v>
          </cell>
          <cell r="K87">
            <v>8</v>
          </cell>
          <cell r="L87">
            <v>9</v>
          </cell>
          <cell r="M87">
            <v>14</v>
          </cell>
          <cell r="N87">
            <v>15</v>
          </cell>
          <cell r="O87">
            <v>8</v>
          </cell>
          <cell r="P87">
            <v>8</v>
          </cell>
          <cell r="Q87">
            <v>13</v>
          </cell>
          <cell r="R87">
            <v>3</v>
          </cell>
          <cell r="S87">
            <v>78</v>
          </cell>
          <cell r="T87">
            <v>0</v>
          </cell>
          <cell r="U87">
            <v>78</v>
          </cell>
          <cell r="V87">
            <v>74</v>
          </cell>
          <cell r="W87" t="str">
            <v>기존시장에 대한 진입 전략과 경쟁력확보에 관한 세부적인 전략이 필요함</v>
          </cell>
        </row>
        <row r="88">
          <cell r="B88">
            <v>20427342</v>
          </cell>
          <cell r="C88" t="str">
            <v>지역기반</v>
          </cell>
          <cell r="D88" t="str">
            <v>기계ㆍ소재</v>
          </cell>
          <cell r="E88" t="str">
            <v>AI 능동형 전기차 확산 방지, 천장 설치형 '스마트 화재 격리 및 집중 냉각'시스템</v>
          </cell>
          <cell r="F88" t="str">
            <v>230,000,000</v>
          </cell>
          <cell r="G88" t="str">
            <v>3</v>
          </cell>
          <cell r="H88" t="str">
            <v>초기</v>
          </cell>
          <cell r="I88" t="str">
            <v>청년</v>
          </cell>
          <cell r="J88">
            <v>0</v>
          </cell>
          <cell r="K88">
            <v>8</v>
          </cell>
          <cell r="L88">
            <v>8</v>
          </cell>
          <cell r="M88">
            <v>14</v>
          </cell>
          <cell r="N88">
            <v>15</v>
          </cell>
          <cell r="O88">
            <v>8</v>
          </cell>
          <cell r="P88">
            <v>8</v>
          </cell>
          <cell r="Q88">
            <v>13</v>
          </cell>
          <cell r="R88">
            <v>2</v>
          </cell>
          <cell r="S88">
            <v>76</v>
          </cell>
          <cell r="T88">
            <v>2</v>
          </cell>
          <cell r="U88">
            <v>78</v>
          </cell>
          <cell r="V88">
            <v>74</v>
          </cell>
          <cell r="W88" t="str">
            <v>사회적으러 주목받는 기술이나 기슬적인 소개가 부족함 후발 진입자에 대한 방어 대첵이 필요함</v>
          </cell>
        </row>
        <row r="89">
          <cell r="B89">
            <v>20427414</v>
          </cell>
          <cell r="C89" t="str">
            <v>지역기반</v>
          </cell>
          <cell r="D89" t="str">
            <v>기계ㆍ소재</v>
          </cell>
          <cell r="E89" t="str">
            <v>음파 탈진 기반 집진기 호퍼 분진 고착방지 및 제거 시스템</v>
          </cell>
          <cell r="F89" t="str">
            <v>150,000,000</v>
          </cell>
          <cell r="G89" t="str">
            <v>0</v>
          </cell>
          <cell r="H89" t="str">
            <v>초기</v>
          </cell>
          <cell r="I89" t="str">
            <v>청년</v>
          </cell>
          <cell r="J89">
            <v>0</v>
          </cell>
          <cell r="K89">
            <v>8</v>
          </cell>
          <cell r="L89">
            <v>9</v>
          </cell>
          <cell r="M89">
            <v>14</v>
          </cell>
          <cell r="N89">
            <v>15</v>
          </cell>
          <cell r="O89">
            <v>9</v>
          </cell>
          <cell r="P89">
            <v>8</v>
          </cell>
          <cell r="Q89">
            <v>11</v>
          </cell>
          <cell r="R89">
            <v>4</v>
          </cell>
          <cell r="S89">
            <v>78</v>
          </cell>
          <cell r="T89">
            <v>0</v>
          </cell>
          <cell r="U89">
            <v>78</v>
          </cell>
          <cell r="V89">
            <v>74</v>
          </cell>
          <cell r="W89" t="str">
            <v>기술적 강점은 보이나 시장분석과 경쟁력 분석에 관한 내용과 전략이 부족함 특히 경쟁 진입자에 대한 방어대책이 더욱 적극적으로 요구됨</v>
          </cell>
        </row>
        <row r="90">
          <cell r="B90">
            <v>20422808</v>
          </cell>
          <cell r="C90" t="str">
            <v>지역기반</v>
          </cell>
          <cell r="D90" t="str">
            <v>기계ㆍ소재</v>
          </cell>
          <cell r="E90" t="str">
            <v>휠체어 브레이크 미체결 감지 스마트 안전 경보장치</v>
          </cell>
          <cell r="F90" t="str">
            <v>0</v>
          </cell>
          <cell r="G90" t="str">
            <v>0</v>
          </cell>
          <cell r="H90" t="str">
            <v>예비</v>
          </cell>
          <cell r="I90" t="str">
            <v>청년</v>
          </cell>
          <cell r="J90">
            <v>0</v>
          </cell>
          <cell r="K90">
            <v>8</v>
          </cell>
          <cell r="L90">
            <v>8</v>
          </cell>
          <cell r="M90">
            <v>14</v>
          </cell>
          <cell r="N90">
            <v>15</v>
          </cell>
          <cell r="O90">
            <v>8</v>
          </cell>
          <cell r="P90">
            <v>8</v>
          </cell>
          <cell r="Q90">
            <v>13</v>
          </cell>
          <cell r="R90">
            <v>4</v>
          </cell>
          <cell r="S90">
            <v>78</v>
          </cell>
          <cell r="T90">
            <v>0</v>
          </cell>
          <cell r="U90">
            <v>78</v>
          </cell>
          <cell r="V90">
            <v>74</v>
          </cell>
          <cell r="W90" t="str">
            <v>기존시장에 대한 진입 전략과 경쟁력확보에 관한 세부적인 전략이 필요함</v>
          </cell>
        </row>
        <row r="91">
          <cell r="B91">
            <v>20424424</v>
          </cell>
          <cell r="C91" t="str">
            <v>지역기반</v>
          </cell>
          <cell r="D91" t="str">
            <v>기계ㆍ소재</v>
          </cell>
          <cell r="E91" t="str">
            <v>소형 굿즈나 키링,펫테그 등 트랜드형 상품을 빠르고 쉽게 제조하여 빠른수익 창출과 누적매출로 인한 지속성장이 가능한 소규모 창업자용 소량사출 제조 통합 플랫폼</v>
          </cell>
          <cell r="F91" t="str">
            <v>0</v>
          </cell>
          <cell r="G91" t="str">
            <v>0</v>
          </cell>
          <cell r="H91" t="str">
            <v>예비</v>
          </cell>
          <cell r="I91" t="str">
            <v>중장년</v>
          </cell>
          <cell r="J91">
            <v>0</v>
          </cell>
          <cell r="K91">
            <v>9</v>
          </cell>
          <cell r="L91">
            <v>9</v>
          </cell>
          <cell r="M91">
            <v>14</v>
          </cell>
          <cell r="N91">
            <v>15</v>
          </cell>
          <cell r="O91">
            <v>8</v>
          </cell>
          <cell r="P91">
            <v>6</v>
          </cell>
          <cell r="Q91">
            <v>14</v>
          </cell>
          <cell r="R91">
            <v>3</v>
          </cell>
          <cell r="S91">
            <v>78</v>
          </cell>
          <cell r="T91">
            <v>0</v>
          </cell>
          <cell r="U91">
            <v>78</v>
          </cell>
          <cell r="V91">
            <v>74</v>
          </cell>
          <cell r="W91" t="str">
            <v>생산비용을 산출하는데 처리비용이나 설비 운영비용의 정보가 부실함 ROI분석이 더 필요함</v>
          </cell>
        </row>
        <row r="92">
          <cell r="B92">
            <v>20427377</v>
          </cell>
          <cell r="C92" t="str">
            <v>지역기반</v>
          </cell>
          <cell r="D92" t="str">
            <v>기계ㆍ소재</v>
          </cell>
          <cell r="E92" t="str">
            <v>AI 가속기용 Smart Lid (GPU·HBM 냉각 모듈)</v>
          </cell>
          <cell r="F92" t="str">
            <v>0</v>
          </cell>
          <cell r="G92" t="str">
            <v>0</v>
          </cell>
          <cell r="H92" t="str">
            <v>예비</v>
          </cell>
          <cell r="I92" t="str">
            <v>중장년</v>
          </cell>
          <cell r="J92">
            <v>0</v>
          </cell>
          <cell r="K92">
            <v>9</v>
          </cell>
          <cell r="L92">
            <v>8</v>
          </cell>
          <cell r="M92">
            <v>15</v>
          </cell>
          <cell r="N92">
            <v>13</v>
          </cell>
          <cell r="O92">
            <v>8</v>
          </cell>
          <cell r="P92">
            <v>7</v>
          </cell>
          <cell r="Q92">
            <v>14</v>
          </cell>
          <cell r="R92">
            <v>4</v>
          </cell>
          <cell r="S92">
            <v>78</v>
          </cell>
          <cell r="T92">
            <v>0</v>
          </cell>
          <cell r="U92">
            <v>78</v>
          </cell>
          <cell r="V92">
            <v>74</v>
          </cell>
          <cell r="W92" t="str">
            <v>기술적 강점은 보이나 시장분석과 경쟁력 분석에 관한 내용과 전략이 부족함 특히 경쟁 진입자에 대한 방어대책이 더욱 적극적으로 요구됨</v>
          </cell>
        </row>
        <row r="93">
          <cell r="B93">
            <v>20432357</v>
          </cell>
          <cell r="C93" t="str">
            <v>지역기반</v>
          </cell>
          <cell r="D93" t="str">
            <v>기계ㆍ소재</v>
          </cell>
          <cell r="E93" t="str">
            <v>편심 회전 기술 기반의 고효율 와류 유도를 통한 파우더 전동 믹서 베이스</v>
          </cell>
          <cell r="F93" t="str">
            <v>0</v>
          </cell>
          <cell r="G93" t="str">
            <v>0</v>
          </cell>
          <cell r="H93" t="str">
            <v>예비</v>
          </cell>
          <cell r="I93" t="str">
            <v>청년</v>
          </cell>
          <cell r="J93">
            <v>0</v>
          </cell>
          <cell r="K93">
            <v>8</v>
          </cell>
          <cell r="L93">
            <v>8</v>
          </cell>
          <cell r="M93">
            <v>15</v>
          </cell>
          <cell r="N93">
            <v>13</v>
          </cell>
          <cell r="O93">
            <v>8</v>
          </cell>
          <cell r="P93">
            <v>8</v>
          </cell>
          <cell r="Q93">
            <v>14</v>
          </cell>
          <cell r="R93">
            <v>4</v>
          </cell>
          <cell r="S93">
            <v>78</v>
          </cell>
          <cell r="T93">
            <v>0</v>
          </cell>
          <cell r="U93">
            <v>78</v>
          </cell>
          <cell r="V93">
            <v>74</v>
          </cell>
          <cell r="W93" t="str">
            <v>사회적으러 주목받는 기술이나 기슬적인 소개가 부족함 후발 진입자에 대한 방어 대첵이 필요함</v>
          </cell>
        </row>
        <row r="94">
          <cell r="B94">
            <v>20428016</v>
          </cell>
          <cell r="C94" t="str">
            <v>지역기반</v>
          </cell>
          <cell r="D94" t="str">
            <v>기계ㆍ소재</v>
          </cell>
          <cell r="E94" t="str">
            <v>13년 경력의 가구 장인이 만드는 ESG 실현을 위한 폐의류 업사이클 모듈형 가구 솔루션</v>
          </cell>
          <cell r="F94" t="str">
            <v>0</v>
          </cell>
          <cell r="G94" t="str">
            <v>0</v>
          </cell>
          <cell r="H94" t="str">
            <v>예비</v>
          </cell>
          <cell r="I94" t="str">
            <v>청년</v>
          </cell>
          <cell r="J94">
            <v>0</v>
          </cell>
          <cell r="K94">
            <v>8</v>
          </cell>
          <cell r="L94">
            <v>8</v>
          </cell>
          <cell r="M94">
            <v>14</v>
          </cell>
          <cell r="N94">
            <v>15</v>
          </cell>
          <cell r="O94">
            <v>8</v>
          </cell>
          <cell r="P94">
            <v>8</v>
          </cell>
          <cell r="Q94">
            <v>13</v>
          </cell>
          <cell r="R94">
            <v>3</v>
          </cell>
          <cell r="S94">
            <v>77</v>
          </cell>
          <cell r="T94">
            <v>0</v>
          </cell>
          <cell r="U94">
            <v>77</v>
          </cell>
          <cell r="V94">
            <v>85</v>
          </cell>
          <cell r="W94" t="str">
            <v>사회적으러 주목받는 기술이나 기슬적인 소개가 부족함 후발 진입자에 대한 방어 대첵이 필요함</v>
          </cell>
        </row>
        <row r="95">
          <cell r="B95">
            <v>20425959</v>
          </cell>
          <cell r="C95" t="str">
            <v>지역기반</v>
          </cell>
          <cell r="D95" t="str">
            <v>기계ㆍ소재</v>
          </cell>
          <cell r="E95" t="str">
            <v>AI·IoT 기반 자동이송 스마트팜 통합제어 시스템 개발 및 스마트농업 모델 구축</v>
          </cell>
          <cell r="F95" t="str">
            <v>238,149,857</v>
          </cell>
          <cell r="G95" t="str">
            <v>1</v>
          </cell>
          <cell r="H95" t="str">
            <v>초기</v>
          </cell>
          <cell r="I95" t="str">
            <v>청년</v>
          </cell>
          <cell r="J95">
            <v>0</v>
          </cell>
          <cell r="K95">
            <v>8</v>
          </cell>
          <cell r="L95">
            <v>8</v>
          </cell>
          <cell r="M95">
            <v>14</v>
          </cell>
          <cell r="N95">
            <v>15</v>
          </cell>
          <cell r="O95">
            <v>8</v>
          </cell>
          <cell r="P95">
            <v>8</v>
          </cell>
          <cell r="Q95">
            <v>13</v>
          </cell>
          <cell r="R95">
            <v>3</v>
          </cell>
          <cell r="S95">
            <v>77</v>
          </cell>
          <cell r="T95">
            <v>0</v>
          </cell>
          <cell r="U95">
            <v>77</v>
          </cell>
          <cell r="V95">
            <v>85</v>
          </cell>
          <cell r="W95" t="str">
            <v>기존시장에 대한 진입 전략과 경쟁력확보에 관한 세부적인 전략이 필요함</v>
          </cell>
        </row>
        <row r="96">
          <cell r="B96">
            <v>20410083</v>
          </cell>
          <cell r="C96" t="str">
            <v>지역기반</v>
          </cell>
          <cell r="D96" t="str">
            <v>기계ㆍ소재</v>
          </cell>
          <cell r="E96" t="str">
            <v>출수 직전 수질 개선을 위한 물놀이시설용 정화 노즐 필터</v>
          </cell>
          <cell r="F96" t="str">
            <v>0</v>
          </cell>
          <cell r="G96" t="str">
            <v>0</v>
          </cell>
          <cell r="H96" t="str">
            <v>예비</v>
          </cell>
          <cell r="I96" t="str">
            <v>청년</v>
          </cell>
          <cell r="J96">
            <v>0</v>
          </cell>
          <cell r="K96">
            <v>8</v>
          </cell>
          <cell r="L96">
            <v>9</v>
          </cell>
          <cell r="M96">
            <v>14</v>
          </cell>
          <cell r="N96">
            <v>15</v>
          </cell>
          <cell r="O96">
            <v>7</v>
          </cell>
          <cell r="P96">
            <v>7</v>
          </cell>
          <cell r="Q96">
            <v>14</v>
          </cell>
          <cell r="R96">
            <v>3</v>
          </cell>
          <cell r="S96">
            <v>77</v>
          </cell>
          <cell r="T96">
            <v>0</v>
          </cell>
          <cell r="U96">
            <v>77</v>
          </cell>
          <cell r="V96">
            <v>85</v>
          </cell>
          <cell r="W96" t="str">
            <v>기술적 강점은 보이나 시장분석과 경쟁력 분석에 관한 내용과 전략이 부족함 특히 경쟁 진입자에 대한 방어대책이 더욱 적극적으로 요구됨</v>
          </cell>
        </row>
        <row r="97">
          <cell r="B97">
            <v>20413276</v>
          </cell>
          <cell r="C97" t="str">
            <v>지역기반</v>
          </cell>
          <cell r="D97" t="str">
            <v>기계ㆍ소재</v>
          </cell>
          <cell r="E97" t="str">
            <v>기능형 템플 교체 구조 기반 모듈형 아이웨어 ‘Mood Switch Frame’ 시제품 개발 및 사업화</v>
          </cell>
          <cell r="F97" t="str">
            <v>0</v>
          </cell>
          <cell r="G97" t="str">
            <v>0</v>
          </cell>
          <cell r="H97" t="str">
            <v>예비</v>
          </cell>
          <cell r="I97" t="str">
            <v>청년</v>
          </cell>
          <cell r="J97">
            <v>0</v>
          </cell>
          <cell r="K97">
            <v>9</v>
          </cell>
          <cell r="L97">
            <v>8</v>
          </cell>
          <cell r="M97">
            <v>14</v>
          </cell>
          <cell r="N97">
            <v>15</v>
          </cell>
          <cell r="O97">
            <v>8</v>
          </cell>
          <cell r="P97">
            <v>8</v>
          </cell>
          <cell r="Q97">
            <v>11</v>
          </cell>
          <cell r="R97">
            <v>4</v>
          </cell>
          <cell r="S97">
            <v>77</v>
          </cell>
          <cell r="T97">
            <v>0</v>
          </cell>
          <cell r="U97">
            <v>77</v>
          </cell>
          <cell r="V97">
            <v>85</v>
          </cell>
          <cell r="W97" t="str">
            <v>기존시장에 대한 진입 전략과 경쟁력확보에 관한 세부적인 전략이 필요함</v>
          </cell>
        </row>
        <row r="98">
          <cell r="B98">
            <v>20416382</v>
          </cell>
          <cell r="C98" t="str">
            <v>지역기반</v>
          </cell>
          <cell r="D98" t="str">
            <v>기계ㆍ소재</v>
          </cell>
          <cell r="E98" t="str">
            <v>릴랙싱 바닐라 드링크 : 바닐라빈 내 항산화 성분을 핵심으로 스트레스 완화 목적의 기능성 음료 개발</v>
          </cell>
          <cell r="F98" t="str">
            <v>230,000,000</v>
          </cell>
          <cell r="G98" t="str">
            <v>2</v>
          </cell>
          <cell r="H98" t="str">
            <v>초기</v>
          </cell>
          <cell r="I98" t="str">
            <v>청년</v>
          </cell>
          <cell r="J98">
            <v>0</v>
          </cell>
          <cell r="K98">
            <v>5</v>
          </cell>
          <cell r="L98">
            <v>4</v>
          </cell>
          <cell r="M98">
            <v>18</v>
          </cell>
          <cell r="N98">
            <v>17</v>
          </cell>
          <cell r="O98">
            <v>9</v>
          </cell>
          <cell r="P98">
            <v>8</v>
          </cell>
          <cell r="Q98">
            <v>11</v>
          </cell>
          <cell r="R98">
            <v>3</v>
          </cell>
          <cell r="S98">
            <v>75</v>
          </cell>
          <cell r="T98">
            <v>2</v>
          </cell>
          <cell r="U98">
            <v>77</v>
          </cell>
          <cell r="V98">
            <v>85</v>
          </cell>
          <cell r="W98" t="str">
            <v>사회적으러 주목받는 기술이나 기슬적인 소개가 부족함 후발 진입자에 대한 방어 대첵이 필요함</v>
          </cell>
        </row>
        <row r="99">
          <cell r="B99">
            <v>20411582</v>
          </cell>
          <cell r="C99" t="str">
            <v>지역기반</v>
          </cell>
          <cell r="D99" t="str">
            <v>기계ㆍ소재</v>
          </cell>
          <cell r="E99" t="str">
            <v>AI 기반 건축용 거푸집 타이볼트(Tie Bolt)  자동 간격 유지 및 실시간 체결 상태 감시 장치 개발 사업화</v>
          </cell>
          <cell r="F99" t="str">
            <v>366,500,000</v>
          </cell>
          <cell r="G99" t="str">
            <v>3</v>
          </cell>
          <cell r="H99" t="str">
            <v>초기</v>
          </cell>
          <cell r="I99" t="str">
            <v>중장년</v>
          </cell>
          <cell r="J99">
            <v>0</v>
          </cell>
          <cell r="K99">
            <v>9</v>
          </cell>
          <cell r="L99">
            <v>9</v>
          </cell>
          <cell r="M99">
            <v>15</v>
          </cell>
          <cell r="N99">
            <v>14</v>
          </cell>
          <cell r="O99">
            <v>7</v>
          </cell>
          <cell r="P99">
            <v>7</v>
          </cell>
          <cell r="Q99">
            <v>13</v>
          </cell>
          <cell r="R99">
            <v>3</v>
          </cell>
          <cell r="S99">
            <v>77</v>
          </cell>
          <cell r="T99">
            <v>0</v>
          </cell>
          <cell r="U99">
            <v>77</v>
          </cell>
          <cell r="V99">
            <v>85</v>
          </cell>
          <cell r="W99" t="str">
            <v>기술적 강점은 보이나 시장분석과 경쟁력 분석에 관한 내용과 전략이 부족함 특히 경쟁 진입자에 대한 방어대책이 더욱 적극적으로 요구됨</v>
          </cell>
        </row>
        <row r="100">
          <cell r="B100">
            <v>20438453</v>
          </cell>
          <cell r="C100" t="str">
            <v>대학발</v>
          </cell>
          <cell r="D100" t="str">
            <v>기계ㆍ소재</v>
          </cell>
          <cell r="E100" t="str">
            <v>시니어/펫 돌봄 노동 강도 혁신을 위한 무전력 제트 스프레이 폼·수분 박리 캡슐 통합 솔루션</v>
          </cell>
          <cell r="F100" t="str">
            <v>0</v>
          </cell>
          <cell r="G100" t="str">
            <v>0</v>
          </cell>
          <cell r="H100" t="str">
            <v>예비</v>
          </cell>
          <cell r="I100" t="str">
            <v>중장년</v>
          </cell>
          <cell r="J100">
            <v>0</v>
          </cell>
          <cell r="K100">
            <v>8</v>
          </cell>
          <cell r="L100">
            <v>8</v>
          </cell>
          <cell r="M100">
            <v>14</v>
          </cell>
          <cell r="N100">
            <v>15</v>
          </cell>
          <cell r="O100">
            <v>8</v>
          </cell>
          <cell r="P100">
            <v>8</v>
          </cell>
          <cell r="Q100">
            <v>12</v>
          </cell>
          <cell r="R100">
            <v>4</v>
          </cell>
          <cell r="S100">
            <v>77</v>
          </cell>
          <cell r="T100">
            <v>0</v>
          </cell>
          <cell r="U100">
            <v>77</v>
          </cell>
          <cell r="V100">
            <v>85</v>
          </cell>
          <cell r="W100" t="str">
            <v>기존시장에 대한 진입 전략과 경쟁력확보에 관한 세부적인 전략이 필요함</v>
          </cell>
          <cell r="X100" t="str">
            <v>불일치</v>
          </cell>
          <cell r="Y100" t="str">
            <v>무전력 하이앤드 위생케어 기술로서 지역주력사업과 불일치함</v>
          </cell>
        </row>
        <row r="101">
          <cell r="B101">
            <v>20430255</v>
          </cell>
          <cell r="C101" t="str">
            <v>대학발</v>
          </cell>
          <cell r="D101" t="str">
            <v>기계ㆍ소재</v>
          </cell>
          <cell r="E101" t="str">
            <v>QR/IoT(캐비넷 잠금)기반 다거점 반납형 공유 유모차 서비스</v>
          </cell>
          <cell r="F101" t="str">
            <v>0</v>
          </cell>
          <cell r="G101" t="str">
            <v>0</v>
          </cell>
          <cell r="H101" t="str">
            <v>예비</v>
          </cell>
          <cell r="I101" t="str">
            <v>청년</v>
          </cell>
          <cell r="J101">
            <v>0</v>
          </cell>
          <cell r="K101">
            <v>7</v>
          </cell>
          <cell r="L101">
            <v>8</v>
          </cell>
          <cell r="M101">
            <v>14</v>
          </cell>
          <cell r="N101">
            <v>17</v>
          </cell>
          <cell r="O101">
            <v>8</v>
          </cell>
          <cell r="P101">
            <v>7</v>
          </cell>
          <cell r="Q101">
            <v>13</v>
          </cell>
          <cell r="R101">
            <v>3</v>
          </cell>
          <cell r="S101">
            <v>77</v>
          </cell>
          <cell r="T101">
            <v>0</v>
          </cell>
          <cell r="U101">
            <v>77</v>
          </cell>
          <cell r="V101">
            <v>85</v>
          </cell>
          <cell r="W101" t="str">
            <v>기술적 강점은 보이나 시장분석과 경쟁력 분석에 관한 내용과 전략이 부족함 특히 경쟁 진입자에 대한 방어대책이 더욱 적극적으로 요구됨</v>
          </cell>
          <cell r="X101" t="str">
            <v>불일치</v>
          </cell>
          <cell r="Y101" t="str">
            <v>유모차나 케리어이동 이용에 관한 고도화 기술로서  지역주력사업과 불일치함</v>
          </cell>
        </row>
        <row r="102">
          <cell r="B102">
            <v>20413086</v>
          </cell>
          <cell r="C102" t="str">
            <v>지역기반</v>
          </cell>
          <cell r="D102" t="str">
            <v>기계ㆍ소재</v>
          </cell>
          <cell r="E102" t="str">
            <v>지능형 에스컬레이터 안전·위생 관리 장비 및 플랫폼</v>
          </cell>
          <cell r="F102" t="str">
            <v>0</v>
          </cell>
          <cell r="G102" t="str">
            <v>1</v>
          </cell>
          <cell r="H102" t="str">
            <v>초기</v>
          </cell>
          <cell r="I102" t="str">
            <v>중장년</v>
          </cell>
          <cell r="J102">
            <v>0</v>
          </cell>
          <cell r="K102">
            <v>8</v>
          </cell>
          <cell r="L102">
            <v>8</v>
          </cell>
          <cell r="M102">
            <v>14</v>
          </cell>
          <cell r="N102">
            <v>15</v>
          </cell>
          <cell r="O102">
            <v>8</v>
          </cell>
          <cell r="P102">
            <v>5</v>
          </cell>
          <cell r="Q102">
            <v>14</v>
          </cell>
          <cell r="R102">
            <v>4</v>
          </cell>
          <cell r="S102">
            <v>76</v>
          </cell>
          <cell r="T102">
            <v>0</v>
          </cell>
          <cell r="U102">
            <v>76</v>
          </cell>
          <cell r="V102">
            <v>93</v>
          </cell>
          <cell r="W102" t="str">
            <v>기술적 강점은 보이나 시장분석과 경쟁력 분석에 관한 내용과 전략이 부족함 특히 경쟁 진입자에 대한 방어대책이 더욱 적극적으로 요구됨</v>
          </cell>
        </row>
        <row r="103">
          <cell r="B103">
            <v>20416754</v>
          </cell>
          <cell r="C103" t="str">
            <v>지역기반</v>
          </cell>
          <cell r="D103" t="str">
            <v>기계ㆍ소재</v>
          </cell>
          <cell r="E103" t="str">
            <v>플라즈마 활성수(PAW) 및 나노버블 기술이 적용된 무세제 세척 솔루션</v>
          </cell>
          <cell r="F103" t="str">
            <v>1,305,628,941</v>
          </cell>
          <cell r="G103" t="str">
            <v>9</v>
          </cell>
          <cell r="H103" t="str">
            <v>초기</v>
          </cell>
          <cell r="I103" t="str">
            <v>청년</v>
          </cell>
          <cell r="J103">
            <v>0</v>
          </cell>
          <cell r="K103">
            <v>8</v>
          </cell>
          <cell r="L103">
            <v>9</v>
          </cell>
          <cell r="M103">
            <v>15</v>
          </cell>
          <cell r="N103">
            <v>14</v>
          </cell>
          <cell r="O103">
            <v>7</v>
          </cell>
          <cell r="P103">
            <v>8</v>
          </cell>
          <cell r="Q103">
            <v>12</v>
          </cell>
          <cell r="R103">
            <v>3</v>
          </cell>
          <cell r="S103">
            <v>76</v>
          </cell>
          <cell r="T103">
            <v>0</v>
          </cell>
          <cell r="U103">
            <v>76</v>
          </cell>
          <cell r="V103">
            <v>93</v>
          </cell>
          <cell r="W103" t="str">
            <v>기술적 강점은 보이나 시장분석과 경쟁력 분석에 관한 내용과 전략이 부족함 특히 경쟁 진입자에 대한 방어대책이 더욱 적극적으로 요구됨</v>
          </cell>
        </row>
        <row r="104">
          <cell r="B104">
            <v>20417570</v>
          </cell>
          <cell r="C104" t="str">
            <v>지역기반</v>
          </cell>
          <cell r="D104" t="str">
            <v>기계ㆍ소재</v>
          </cell>
          <cell r="E104" t="str">
            <v>데이터 기반 안전·효과 검증 반려동물 자동목욕기 사업화 모델</v>
          </cell>
          <cell r="F104" t="str">
            <v>138,379,594</v>
          </cell>
          <cell r="G104" t="str">
            <v>1</v>
          </cell>
          <cell r="H104" t="str">
            <v>초기</v>
          </cell>
          <cell r="I104" t="str">
            <v>중장년</v>
          </cell>
          <cell r="J104">
            <v>0</v>
          </cell>
          <cell r="K104">
            <v>8</v>
          </cell>
          <cell r="L104">
            <v>8</v>
          </cell>
          <cell r="M104">
            <v>15</v>
          </cell>
          <cell r="N104">
            <v>14</v>
          </cell>
          <cell r="O104">
            <v>8</v>
          </cell>
          <cell r="P104">
            <v>7</v>
          </cell>
          <cell r="Q104">
            <v>13</v>
          </cell>
          <cell r="R104">
            <v>3</v>
          </cell>
          <cell r="S104">
            <v>76</v>
          </cell>
          <cell r="T104">
            <v>0</v>
          </cell>
          <cell r="U104">
            <v>76</v>
          </cell>
          <cell r="V104">
            <v>93</v>
          </cell>
          <cell r="W104" t="str">
            <v>사회적으러 주목받는 기술이나 기슬적인 소개가 부족함 후발 진입자에 대한 방어 대첵이 필요함</v>
          </cell>
        </row>
        <row r="105">
          <cell r="B105">
            <v>20420413</v>
          </cell>
          <cell r="C105" t="str">
            <v>지역기반</v>
          </cell>
          <cell r="D105" t="str">
            <v>기계ㆍ소재</v>
          </cell>
          <cell r="E105" t="str">
            <v>캔용기 자동 배송 솔루션이 내장된 전자동 올인원 캔시머</v>
          </cell>
          <cell r="F105" t="str">
            <v>20,000,000</v>
          </cell>
          <cell r="G105" t="str">
            <v>1</v>
          </cell>
          <cell r="H105" t="str">
            <v>초기</v>
          </cell>
          <cell r="I105" t="str">
            <v>중장년</v>
          </cell>
          <cell r="J105">
            <v>0</v>
          </cell>
          <cell r="K105">
            <v>8</v>
          </cell>
          <cell r="L105">
            <v>9</v>
          </cell>
          <cell r="M105">
            <v>15</v>
          </cell>
          <cell r="N105">
            <v>14</v>
          </cell>
          <cell r="O105">
            <v>7</v>
          </cell>
          <cell r="P105">
            <v>6</v>
          </cell>
          <cell r="Q105">
            <v>14</v>
          </cell>
          <cell r="R105">
            <v>3</v>
          </cell>
          <cell r="S105">
            <v>76</v>
          </cell>
          <cell r="T105">
            <v>0</v>
          </cell>
          <cell r="U105">
            <v>76</v>
          </cell>
          <cell r="V105">
            <v>93</v>
          </cell>
          <cell r="W105" t="str">
            <v>기존시장에 대한 진입 전략과 경쟁력확보에 관한 세부적인 전략이 필요함</v>
          </cell>
        </row>
        <row r="106">
          <cell r="B106">
            <v>20420997</v>
          </cell>
          <cell r="C106" t="str">
            <v>지역기반</v>
          </cell>
          <cell r="D106" t="str">
            <v>기계ㆍ소재</v>
          </cell>
          <cell r="E106" t="str">
            <v>폐자원(재활용 소재)을 활용한 수압 감응형 무전원 자동 개폐 스마트 그레이팅</v>
          </cell>
          <cell r="F106" t="str">
            <v>30,000,000</v>
          </cell>
          <cell r="G106" t="str">
            <v>3</v>
          </cell>
          <cell r="H106" t="str">
            <v>초기</v>
          </cell>
          <cell r="I106" t="str">
            <v>청년</v>
          </cell>
          <cell r="J106">
            <v>0</v>
          </cell>
          <cell r="K106">
            <v>7</v>
          </cell>
          <cell r="L106">
            <v>9</v>
          </cell>
          <cell r="M106">
            <v>15</v>
          </cell>
          <cell r="N106">
            <v>14</v>
          </cell>
          <cell r="O106">
            <v>7</v>
          </cell>
          <cell r="P106">
            <v>7</v>
          </cell>
          <cell r="Q106">
            <v>14</v>
          </cell>
          <cell r="R106">
            <v>3</v>
          </cell>
          <cell r="S106">
            <v>76</v>
          </cell>
          <cell r="T106">
            <v>0</v>
          </cell>
          <cell r="U106">
            <v>76</v>
          </cell>
          <cell r="V106">
            <v>93</v>
          </cell>
          <cell r="W106" t="str">
            <v>기존시장에 대한 진입 전략과 경쟁력확보에 관한 세부적인 전략이 필요함</v>
          </cell>
        </row>
        <row r="107">
          <cell r="B107">
            <v>20416168</v>
          </cell>
          <cell r="C107" t="str">
            <v>지역기반</v>
          </cell>
          <cell r="D107" t="str">
            <v>기계ㆍ소재</v>
          </cell>
          <cell r="E107" t="str">
            <v>광학·선글라스용 편광필름 성형품 계면 박리 저감을 위한 자체 개발 코팅형 접착제 적용 및 LOT 품질증빙 체계 구축</v>
          </cell>
          <cell r="F107" t="str">
            <v>134,588,807</v>
          </cell>
          <cell r="G107" t="str">
            <v>4</v>
          </cell>
          <cell r="H107" t="str">
            <v>초기</v>
          </cell>
          <cell r="I107" t="str">
            <v>중장년</v>
          </cell>
          <cell r="J107">
            <v>0</v>
          </cell>
          <cell r="K107">
            <v>8</v>
          </cell>
          <cell r="L107">
            <v>8</v>
          </cell>
          <cell r="M107">
            <v>15</v>
          </cell>
          <cell r="N107">
            <v>14</v>
          </cell>
          <cell r="O107">
            <v>9</v>
          </cell>
          <cell r="P107">
            <v>7</v>
          </cell>
          <cell r="Q107">
            <v>10</v>
          </cell>
          <cell r="R107">
            <v>4</v>
          </cell>
          <cell r="S107">
            <v>75</v>
          </cell>
          <cell r="T107">
            <v>0</v>
          </cell>
          <cell r="U107">
            <v>75</v>
          </cell>
          <cell r="V107">
            <v>98</v>
          </cell>
          <cell r="W107" t="str">
            <v>사회적으러 주목받는 기술이나 기슬적인 소개가 부족함 후발 진입자에 대한 방어 대첵이 필요함</v>
          </cell>
        </row>
        <row r="108">
          <cell r="B108">
            <v>20425031</v>
          </cell>
          <cell r="C108" t="str">
            <v>지역기반</v>
          </cell>
          <cell r="D108" t="str">
            <v>기계ㆍ소재</v>
          </cell>
          <cell r="E108" t="str">
            <v>냉각형 적외선 검출기용 콜드쉴드에 적용될 저반사 블랙 Painting  기술개발</v>
          </cell>
          <cell r="F108" t="str">
            <v>82,287,500</v>
          </cell>
          <cell r="G108" t="str">
            <v>2</v>
          </cell>
          <cell r="H108" t="str">
            <v>초기</v>
          </cell>
          <cell r="I108" t="str">
            <v>중장년</v>
          </cell>
          <cell r="J108">
            <v>0</v>
          </cell>
          <cell r="K108">
            <v>9</v>
          </cell>
          <cell r="L108">
            <v>9</v>
          </cell>
          <cell r="M108">
            <v>15</v>
          </cell>
          <cell r="N108">
            <v>14</v>
          </cell>
          <cell r="O108">
            <v>7</v>
          </cell>
          <cell r="P108">
            <v>7</v>
          </cell>
          <cell r="Q108">
            <v>10</v>
          </cell>
          <cell r="R108">
            <v>4</v>
          </cell>
          <cell r="S108">
            <v>75</v>
          </cell>
          <cell r="T108">
            <v>0</v>
          </cell>
          <cell r="U108">
            <v>75</v>
          </cell>
          <cell r="V108">
            <v>98</v>
          </cell>
          <cell r="W108" t="str">
            <v>기술적 강점은 보이나 시장분석과 경쟁력 분석에 관한 내용과 전략이 부족함 특히 경쟁 진입자에 대한 방어대책이 더욱 적극적으로 요구됨</v>
          </cell>
        </row>
        <row r="109">
          <cell r="B109">
            <v>20426547</v>
          </cell>
          <cell r="C109" t="str">
            <v>지역기반</v>
          </cell>
          <cell r="D109" t="str">
            <v>기계ㆍ소재</v>
          </cell>
          <cell r="E109" t="str">
            <v>EcoFoam·EcoMold 기반 400톤급 경량 플라스틱 제조 플랫폼 개발 및 사업화</v>
          </cell>
          <cell r="F109" t="str">
            <v>47,000,000</v>
          </cell>
          <cell r="G109" t="str">
            <v>3</v>
          </cell>
          <cell r="H109" t="str">
            <v>초기</v>
          </cell>
          <cell r="I109" t="str">
            <v>청년</v>
          </cell>
          <cell r="J109">
            <v>0</v>
          </cell>
          <cell r="K109">
            <v>8</v>
          </cell>
          <cell r="L109">
            <v>9</v>
          </cell>
          <cell r="M109">
            <v>15</v>
          </cell>
          <cell r="N109">
            <v>14</v>
          </cell>
          <cell r="O109">
            <v>7</v>
          </cell>
          <cell r="P109">
            <v>8</v>
          </cell>
          <cell r="Q109">
            <v>10</v>
          </cell>
          <cell r="R109">
            <v>4</v>
          </cell>
          <cell r="S109">
            <v>75</v>
          </cell>
          <cell r="T109">
            <v>0</v>
          </cell>
          <cell r="U109">
            <v>75</v>
          </cell>
          <cell r="V109">
            <v>98</v>
          </cell>
          <cell r="W109" t="str">
            <v>기술적 강점은 보이나 시장분석과 경쟁력 분석에 관한 내용과 전략이 부족함 특히 경쟁 진입자에 대한 방어대책이 더욱 적극적으로 요구됨</v>
          </cell>
        </row>
        <row r="110">
          <cell r="B110">
            <v>20430892</v>
          </cell>
          <cell r="C110" t="str">
            <v>대학발</v>
          </cell>
          <cell r="D110" t="str">
            <v>기계ㆍ소재</v>
          </cell>
          <cell r="E110" t="str">
            <v>천문 취미의 대중화를 이끄는 합리적 가격·사용자 친화적 설계의 국산 천문 장비</v>
          </cell>
          <cell r="F110" t="str">
            <v>20,870,000</v>
          </cell>
          <cell r="G110" t="str">
            <v>0</v>
          </cell>
          <cell r="H110" t="str">
            <v>초기</v>
          </cell>
          <cell r="I110" t="str">
            <v>청년</v>
          </cell>
          <cell r="J110">
            <v>0</v>
          </cell>
          <cell r="K110">
            <v>8</v>
          </cell>
          <cell r="L110">
            <v>9</v>
          </cell>
          <cell r="M110">
            <v>14</v>
          </cell>
          <cell r="N110">
            <v>12</v>
          </cell>
          <cell r="O110">
            <v>8</v>
          </cell>
          <cell r="P110">
            <v>8</v>
          </cell>
          <cell r="Q110">
            <v>13</v>
          </cell>
          <cell r="R110">
            <v>3</v>
          </cell>
          <cell r="S110">
            <v>75</v>
          </cell>
          <cell r="T110">
            <v>0</v>
          </cell>
          <cell r="U110">
            <v>75</v>
          </cell>
          <cell r="V110">
            <v>98</v>
          </cell>
          <cell r="W110" t="str">
            <v>기술적 강점은 보이나 시장분석과 경쟁력 분석에 관한 내용과 전략이 부족함 특히 경쟁 진입자에 대한 방어대책이 더욱 적극적으로 요구됨</v>
          </cell>
          <cell r="X110" t="str">
            <v>불일치</v>
          </cell>
          <cell r="Y110" t="str">
            <v xml:space="preserve">천체를 추적하여 관찰할수 있는 장비로서 지역주력산업과 불일치함  </v>
          </cell>
        </row>
        <row r="111">
          <cell r="B111">
            <v>20402470</v>
          </cell>
          <cell r="C111" t="str">
            <v>지역기반</v>
          </cell>
          <cell r="D111" t="str">
            <v>기계ㆍ소재</v>
          </cell>
          <cell r="E111" t="str">
            <v>피지컬 AI 제어 적용 물류 공정 최적화 가변 테이핑 시스템</v>
          </cell>
          <cell r="F111" t="str">
            <v>242,437,000</v>
          </cell>
          <cell r="G111" t="str">
            <v>1</v>
          </cell>
          <cell r="H111" t="str">
            <v>초기</v>
          </cell>
          <cell r="I111" t="str">
            <v>청년</v>
          </cell>
          <cell r="J111">
            <v>0</v>
          </cell>
          <cell r="K111">
            <v>7</v>
          </cell>
          <cell r="L111">
            <v>9</v>
          </cell>
          <cell r="M111">
            <v>15</v>
          </cell>
          <cell r="N111">
            <v>14</v>
          </cell>
          <cell r="O111">
            <v>7</v>
          </cell>
          <cell r="P111">
            <v>8</v>
          </cell>
          <cell r="Q111">
            <v>12</v>
          </cell>
          <cell r="R111">
            <v>3</v>
          </cell>
          <cell r="S111">
            <v>75</v>
          </cell>
          <cell r="T111">
            <v>0</v>
          </cell>
          <cell r="U111">
            <v>75</v>
          </cell>
          <cell r="V111">
            <v>98</v>
          </cell>
          <cell r="W111" t="str">
            <v>기술적 강점은 보이나 시장분석과 경쟁력 분석에 관한 내용과 전략이 부족함 특히 경쟁 진입자에 대한 방어대책이 더욱 적극적으로 요구됨</v>
          </cell>
        </row>
        <row r="112">
          <cell r="B112">
            <v>20422364</v>
          </cell>
          <cell r="C112" t="str">
            <v>지역기반</v>
          </cell>
          <cell r="D112" t="str">
            <v>기계ㆍ소재</v>
          </cell>
          <cell r="E112" t="str">
            <v>정량 분말 디스펜싱 스마트 캡 기반 개인맞춤형 이너뷰티 음료 제조 시스템 개발</v>
          </cell>
          <cell r="F112" t="str">
            <v>991,156,191</v>
          </cell>
          <cell r="G112" t="str">
            <v>2</v>
          </cell>
          <cell r="H112" t="str">
            <v>초기</v>
          </cell>
          <cell r="I112" t="str">
            <v>청년</v>
          </cell>
          <cell r="J112">
            <v>0</v>
          </cell>
          <cell r="K112">
            <v>9</v>
          </cell>
          <cell r="L112">
            <v>8</v>
          </cell>
          <cell r="M112">
            <v>15</v>
          </cell>
          <cell r="N112">
            <v>14</v>
          </cell>
          <cell r="O112">
            <v>8</v>
          </cell>
          <cell r="P112">
            <v>8</v>
          </cell>
          <cell r="Q112">
            <v>10</v>
          </cell>
          <cell r="R112">
            <v>3</v>
          </cell>
          <cell r="S112">
            <v>75</v>
          </cell>
          <cell r="T112">
            <v>0</v>
          </cell>
          <cell r="U112">
            <v>75</v>
          </cell>
          <cell r="V112">
            <v>98</v>
          </cell>
          <cell r="W112" t="str">
            <v>기존시장에 대한 진입 전략과 경쟁력확보에 관한 세부적인 전략이 필요함</v>
          </cell>
        </row>
        <row r="113">
          <cell r="B113">
            <v>20417544</v>
          </cell>
          <cell r="C113" t="str">
            <v>지역기반</v>
          </cell>
          <cell r="D113" t="str">
            <v>기계ㆍ소재</v>
          </cell>
          <cell r="E113" t="str">
            <v>유독물질이 배제된 다이싱 공졍용 웨이퍼 보호기능의 코팅제</v>
          </cell>
          <cell r="F113" t="str">
            <v>64,976,450</v>
          </cell>
          <cell r="G113" t="str">
            <v>0</v>
          </cell>
          <cell r="H113" t="str">
            <v>도약</v>
          </cell>
          <cell r="I113" t="str">
            <v>중장년</v>
          </cell>
          <cell r="J113">
            <v>0</v>
          </cell>
          <cell r="K113">
            <v>9</v>
          </cell>
          <cell r="L113">
            <v>8</v>
          </cell>
          <cell r="M113">
            <v>15</v>
          </cell>
          <cell r="N113">
            <v>14</v>
          </cell>
          <cell r="O113">
            <v>8</v>
          </cell>
          <cell r="P113">
            <v>8</v>
          </cell>
          <cell r="Q113">
            <v>10</v>
          </cell>
          <cell r="R113">
            <v>3</v>
          </cell>
          <cell r="S113">
            <v>75</v>
          </cell>
          <cell r="T113">
            <v>0</v>
          </cell>
          <cell r="U113">
            <v>75</v>
          </cell>
          <cell r="V113">
            <v>98</v>
          </cell>
          <cell r="W113" t="str">
            <v>기술적 강점은 보이나 시장분석과 경쟁력 분석에 관한 내용과 전략이 부족함 특히 경쟁 진입자에 대한 방어대책이 더욱 적극적으로 요구됨</v>
          </cell>
        </row>
        <row r="114">
          <cell r="B114">
            <v>20426856</v>
          </cell>
          <cell r="C114" t="str">
            <v>지역기반</v>
          </cell>
          <cell r="D114" t="str">
            <v>기계ㆍ소재</v>
          </cell>
          <cell r="E114" t="str">
            <v>재난, 난민, 개발도상국 대량 보급을 위한 DIY 조립형 ‘웨이비룸 쉘터’ 개발</v>
          </cell>
          <cell r="F114" t="str">
            <v>3,700,725,236</v>
          </cell>
          <cell r="G114" t="str">
            <v>20</v>
          </cell>
          <cell r="H114" t="str">
            <v>도약</v>
          </cell>
          <cell r="I114" t="str">
            <v>청년</v>
          </cell>
          <cell r="J114">
            <v>0</v>
          </cell>
          <cell r="K114">
            <v>9</v>
          </cell>
          <cell r="L114">
            <v>7</v>
          </cell>
          <cell r="M114">
            <v>15</v>
          </cell>
          <cell r="N114">
            <v>14</v>
          </cell>
          <cell r="O114">
            <v>8</v>
          </cell>
          <cell r="P114">
            <v>9</v>
          </cell>
          <cell r="Q114">
            <v>10</v>
          </cell>
          <cell r="R114">
            <v>3</v>
          </cell>
          <cell r="S114">
            <v>75</v>
          </cell>
          <cell r="T114">
            <v>0</v>
          </cell>
          <cell r="U114">
            <v>75</v>
          </cell>
          <cell r="V114">
            <v>98</v>
          </cell>
          <cell r="W114" t="str">
            <v>기존시장에 대한 진입 전략과 경쟁력확보에 관한 세부적인 전략이 필요함</v>
          </cell>
        </row>
        <row r="115">
          <cell r="B115">
            <v>20406478</v>
          </cell>
          <cell r="C115" t="str">
            <v>지역기반</v>
          </cell>
          <cell r="D115" t="str">
            <v>기계ㆍ소재</v>
          </cell>
          <cell r="E115" t="str">
            <v xml:space="preserve">딥러닝 비전 인식 기반 재활용 양품 자동 선별 로봇 </v>
          </cell>
          <cell r="F115" t="str">
            <v>0</v>
          </cell>
          <cell r="G115" t="str">
            <v>0</v>
          </cell>
          <cell r="H115" t="str">
            <v>예비</v>
          </cell>
          <cell r="I115" t="str">
            <v>청년</v>
          </cell>
          <cell r="J115">
            <v>0</v>
          </cell>
          <cell r="K115">
            <v>9</v>
          </cell>
          <cell r="L115">
            <v>8</v>
          </cell>
          <cell r="M115">
            <v>15</v>
          </cell>
          <cell r="N115">
            <v>14</v>
          </cell>
          <cell r="O115">
            <v>8</v>
          </cell>
          <cell r="P115">
            <v>6</v>
          </cell>
          <cell r="Q115">
            <v>10</v>
          </cell>
          <cell r="R115">
            <v>3</v>
          </cell>
          <cell r="S115">
            <v>73</v>
          </cell>
          <cell r="T115">
            <v>2</v>
          </cell>
          <cell r="U115">
            <v>75</v>
          </cell>
          <cell r="V115">
            <v>98</v>
          </cell>
          <cell r="W115" t="str">
            <v>생산비용을 산출하는데 처리비용이나 설비 운영비용의 정보가 부실함 ROI분석이 더 필요함</v>
          </cell>
        </row>
        <row r="116">
          <cell r="B116">
            <v>20424988</v>
          </cell>
          <cell r="C116" t="str">
            <v>지역기반</v>
          </cell>
          <cell r="D116" t="str">
            <v>기계ㆍ소재</v>
          </cell>
          <cell r="E116" t="str">
            <v>AI기술을 적용한 고가의 PT부담없이 운동 초보자도 자세 교정할 수 있는 운동기기 ‘모션코치’</v>
          </cell>
          <cell r="F116" t="str">
            <v>0</v>
          </cell>
          <cell r="G116" t="str">
            <v>0</v>
          </cell>
          <cell r="H116" t="str">
            <v>예비</v>
          </cell>
          <cell r="I116" t="str">
            <v>청년</v>
          </cell>
          <cell r="J116">
            <v>0</v>
          </cell>
          <cell r="K116">
            <v>9</v>
          </cell>
          <cell r="L116">
            <v>9</v>
          </cell>
          <cell r="M116">
            <v>11</v>
          </cell>
          <cell r="N116">
            <v>13</v>
          </cell>
          <cell r="O116">
            <v>8</v>
          </cell>
          <cell r="P116">
            <v>6</v>
          </cell>
          <cell r="Q116">
            <v>13</v>
          </cell>
          <cell r="R116">
            <v>3</v>
          </cell>
          <cell r="S116">
            <v>72</v>
          </cell>
          <cell r="T116">
            <v>2</v>
          </cell>
          <cell r="U116">
            <v>74</v>
          </cell>
          <cell r="V116">
            <v>107</v>
          </cell>
          <cell r="W116" t="str">
            <v>기존시장에 대한 진입 전략과 경쟁력확보에 관한 세부적인 전략이 필요함</v>
          </cell>
        </row>
        <row r="117">
          <cell r="B117">
            <v>20431752</v>
          </cell>
          <cell r="C117" t="str">
            <v>지역기반</v>
          </cell>
          <cell r="D117" t="str">
            <v>기계ㆍ소재</v>
          </cell>
          <cell r="E117" t="str">
            <v>스티로폼(EPS) 고밀도 압축처리 시스템</v>
          </cell>
          <cell r="F117" t="str">
            <v>0</v>
          </cell>
          <cell r="G117" t="str">
            <v>0</v>
          </cell>
          <cell r="H117" t="str">
            <v>예비</v>
          </cell>
          <cell r="I117" t="str">
            <v>중장년</v>
          </cell>
          <cell r="J117">
            <v>0</v>
          </cell>
          <cell r="K117">
            <v>8</v>
          </cell>
          <cell r="L117">
            <v>8</v>
          </cell>
          <cell r="M117">
            <v>11</v>
          </cell>
          <cell r="N117">
            <v>13</v>
          </cell>
          <cell r="O117">
            <v>8</v>
          </cell>
          <cell r="P117">
            <v>9</v>
          </cell>
          <cell r="Q117">
            <v>13</v>
          </cell>
          <cell r="R117">
            <v>4</v>
          </cell>
          <cell r="S117">
            <v>74</v>
          </cell>
          <cell r="T117">
            <v>0</v>
          </cell>
          <cell r="U117">
            <v>74</v>
          </cell>
          <cell r="V117">
            <v>107</v>
          </cell>
          <cell r="W117" t="str">
            <v>생산비용을 산출하는데 처리비용이나 설비 운영비용의 정보가 부실함 ROI분석이 더 필요함</v>
          </cell>
        </row>
        <row r="118">
          <cell r="B118">
            <v>20417553</v>
          </cell>
          <cell r="C118" t="str">
            <v>지역기반</v>
          </cell>
          <cell r="D118" t="str">
            <v>기계ㆍ소재</v>
          </cell>
          <cell r="E118" t="str">
            <v>세면대 장착형 다기능 영유아용 아기 비데 제품의 제조 및 판매 사업화</v>
          </cell>
          <cell r="F118" t="str">
            <v>30,000,000</v>
          </cell>
          <cell r="G118" t="str">
            <v>1</v>
          </cell>
          <cell r="H118" t="str">
            <v>초기</v>
          </cell>
          <cell r="I118" t="str">
            <v>중장년</v>
          </cell>
          <cell r="J118">
            <v>0</v>
          </cell>
          <cell r="K118">
            <v>8</v>
          </cell>
          <cell r="L118">
            <v>9</v>
          </cell>
          <cell r="M118">
            <v>15</v>
          </cell>
          <cell r="N118">
            <v>14</v>
          </cell>
          <cell r="O118">
            <v>7</v>
          </cell>
          <cell r="P118">
            <v>8</v>
          </cell>
          <cell r="Q118">
            <v>10</v>
          </cell>
          <cell r="R118">
            <v>3</v>
          </cell>
          <cell r="S118">
            <v>74</v>
          </cell>
          <cell r="T118">
            <v>0</v>
          </cell>
          <cell r="U118">
            <v>74</v>
          </cell>
          <cell r="V118">
            <v>107</v>
          </cell>
          <cell r="W118" t="str">
            <v>사회적으러 주목받는 기술이나 기슬적인 소개가 부족함 후발 진입자에 대한 방어 대첵이 필요함</v>
          </cell>
        </row>
        <row r="119">
          <cell r="B119">
            <v>20430457</v>
          </cell>
          <cell r="C119" t="str">
            <v>지역기반</v>
          </cell>
          <cell r="D119" t="str">
            <v>기계ㆍ소재</v>
          </cell>
          <cell r="E119" t="str">
            <v>1인 가구의 라이프스타일을 반영한 공간 혁신 친환경 쿡웨어, 일체형 폴딩 핸들 '폴드팬 페어(FoldPan Pair)' 개발</v>
          </cell>
          <cell r="F119" t="str">
            <v>317,757,000</v>
          </cell>
          <cell r="G119" t="str">
            <v>0</v>
          </cell>
          <cell r="H119" t="str">
            <v>초기</v>
          </cell>
          <cell r="I119" t="str">
            <v>청년</v>
          </cell>
          <cell r="J119">
            <v>0</v>
          </cell>
          <cell r="K119">
            <v>8</v>
          </cell>
          <cell r="L119">
            <v>8</v>
          </cell>
          <cell r="M119">
            <v>15</v>
          </cell>
          <cell r="N119">
            <v>14</v>
          </cell>
          <cell r="O119">
            <v>8</v>
          </cell>
          <cell r="P119">
            <v>7</v>
          </cell>
          <cell r="Q119">
            <v>10</v>
          </cell>
          <cell r="R119">
            <v>2</v>
          </cell>
          <cell r="S119">
            <v>72</v>
          </cell>
          <cell r="T119">
            <v>2</v>
          </cell>
          <cell r="U119">
            <v>74</v>
          </cell>
          <cell r="V119">
            <v>107</v>
          </cell>
          <cell r="W119" t="str">
            <v>사회적으러 주목받는 기술이나 기슬적인 소개가 부족함 후발 진입자에 대한 방어 대첵이 필요함</v>
          </cell>
        </row>
        <row r="120">
          <cell r="B120">
            <v>20440185</v>
          </cell>
          <cell r="C120" t="str">
            <v>지역기반</v>
          </cell>
          <cell r="D120" t="str">
            <v>기계ㆍ소재</v>
          </cell>
          <cell r="E120" t="str">
            <v>고효율 신소재 및 IoT 지능형 제어 기술이 적용된 스마트 전기가마</v>
          </cell>
          <cell r="F120" t="str">
            <v>0</v>
          </cell>
          <cell r="G120" t="str">
            <v>0</v>
          </cell>
          <cell r="H120" t="str">
            <v>예비</v>
          </cell>
          <cell r="I120" t="str">
            <v>청년</v>
          </cell>
          <cell r="J120">
            <v>0</v>
          </cell>
          <cell r="K120">
            <v>8</v>
          </cell>
          <cell r="L120">
            <v>8</v>
          </cell>
          <cell r="M120">
            <v>15</v>
          </cell>
          <cell r="N120">
            <v>14</v>
          </cell>
          <cell r="O120">
            <v>7</v>
          </cell>
          <cell r="P120">
            <v>7</v>
          </cell>
          <cell r="Q120">
            <v>12</v>
          </cell>
          <cell r="R120">
            <v>3</v>
          </cell>
          <cell r="S120">
            <v>74</v>
          </cell>
          <cell r="T120">
            <v>0</v>
          </cell>
          <cell r="U120">
            <v>74</v>
          </cell>
          <cell r="V120">
            <v>107</v>
          </cell>
          <cell r="W120" t="str">
            <v>기존시장에 대한 진입 전략과 경쟁력확보에 관한 세부적인 전략이 필요함</v>
          </cell>
        </row>
        <row r="121">
          <cell r="B121">
            <v>20418675</v>
          </cell>
          <cell r="C121" t="str">
            <v>지역기반</v>
          </cell>
          <cell r="D121" t="str">
            <v>기계ㆍ소재</v>
          </cell>
          <cell r="E121" t="str">
            <v>초지향성 음향 기술과 AI 개인화 엔진을 결합한 개방형 몰입 사운드 디바이스</v>
          </cell>
          <cell r="F121" t="str">
            <v>108,624,643</v>
          </cell>
          <cell r="G121" t="str">
            <v>2</v>
          </cell>
          <cell r="H121" t="str">
            <v>초기</v>
          </cell>
          <cell r="I121" t="str">
            <v>청년</v>
          </cell>
          <cell r="J121">
            <v>0</v>
          </cell>
          <cell r="K121">
            <v>8</v>
          </cell>
          <cell r="L121">
            <v>9</v>
          </cell>
          <cell r="M121">
            <v>15</v>
          </cell>
          <cell r="N121">
            <v>14</v>
          </cell>
          <cell r="O121">
            <v>7</v>
          </cell>
          <cell r="P121">
            <v>6</v>
          </cell>
          <cell r="Q121">
            <v>13</v>
          </cell>
          <cell r="R121">
            <v>2</v>
          </cell>
          <cell r="S121">
            <v>74</v>
          </cell>
          <cell r="T121">
            <v>0</v>
          </cell>
          <cell r="U121">
            <v>74</v>
          </cell>
          <cell r="V121">
            <v>107</v>
          </cell>
          <cell r="W121" t="str">
            <v>기존시장에 대한 진입 전략과 경쟁력확보에 관한 세부적인 전략이 필요함</v>
          </cell>
        </row>
        <row r="122">
          <cell r="B122">
            <v>20427280</v>
          </cell>
          <cell r="C122" t="str">
            <v>지역기반</v>
          </cell>
          <cell r="D122" t="str">
            <v>기계ㆍ소재</v>
          </cell>
          <cell r="E122" t="str">
            <v>화재 방지 및 작업 제어 기능을 탑재한 IoT 기반 레이저 커팅기</v>
          </cell>
          <cell r="F122" t="str">
            <v>52,000,000</v>
          </cell>
          <cell r="G122" t="str">
            <v>1</v>
          </cell>
          <cell r="H122" t="str">
            <v>초기</v>
          </cell>
          <cell r="I122" t="str">
            <v>청년</v>
          </cell>
          <cell r="J122">
            <v>0</v>
          </cell>
          <cell r="K122">
            <v>8</v>
          </cell>
          <cell r="L122">
            <v>8</v>
          </cell>
          <cell r="M122">
            <v>15</v>
          </cell>
          <cell r="N122">
            <v>14</v>
          </cell>
          <cell r="O122">
            <v>8</v>
          </cell>
          <cell r="P122">
            <v>8</v>
          </cell>
          <cell r="Q122">
            <v>10</v>
          </cell>
          <cell r="R122">
            <v>3</v>
          </cell>
          <cell r="S122">
            <v>74</v>
          </cell>
          <cell r="T122">
            <v>0</v>
          </cell>
          <cell r="U122">
            <v>74</v>
          </cell>
          <cell r="V122">
            <v>107</v>
          </cell>
          <cell r="W122" t="str">
            <v>기존시장에 대한 진입 전략과 경쟁력확보에 관한 세부적인 전략이 필요함</v>
          </cell>
        </row>
        <row r="123">
          <cell r="B123">
            <v>20429740</v>
          </cell>
          <cell r="C123" t="str">
            <v>지역기반</v>
          </cell>
          <cell r="D123" t="str">
            <v>기계ㆍ소재</v>
          </cell>
          <cell r="E123" t="str">
            <v>벽체 홈 가공용 그라인더 집진장치 및 안전커버</v>
          </cell>
          <cell r="F123" t="str">
            <v>110,000,000</v>
          </cell>
          <cell r="G123" t="str">
            <v>2</v>
          </cell>
          <cell r="H123" t="str">
            <v>초기</v>
          </cell>
          <cell r="I123" t="str">
            <v>중장년</v>
          </cell>
          <cell r="J123">
            <v>0</v>
          </cell>
          <cell r="K123">
            <v>8</v>
          </cell>
          <cell r="L123">
            <v>9</v>
          </cell>
          <cell r="M123">
            <v>15</v>
          </cell>
          <cell r="N123">
            <v>14</v>
          </cell>
          <cell r="O123">
            <v>7</v>
          </cell>
          <cell r="P123">
            <v>8</v>
          </cell>
          <cell r="Q123">
            <v>10</v>
          </cell>
          <cell r="R123">
            <v>3</v>
          </cell>
          <cell r="S123">
            <v>74</v>
          </cell>
          <cell r="T123">
            <v>0</v>
          </cell>
          <cell r="U123">
            <v>74</v>
          </cell>
          <cell r="V123">
            <v>107</v>
          </cell>
          <cell r="W123" t="str">
            <v>사회적으러 주목받는 기술이나 기슬적인 소개가 부족함 후발 진입자에 대한 방어 대첵이 필요함</v>
          </cell>
        </row>
        <row r="124">
          <cell r="B124">
            <v>20430425</v>
          </cell>
          <cell r="C124" t="str">
            <v>지역기반</v>
          </cell>
          <cell r="D124" t="str">
            <v>기계ㆍ소재</v>
          </cell>
          <cell r="E124" t="str">
            <v>다채널 영상처리 기술이 적용된 통합 비전검사 기능의 (중소 자동화 업체 맞춤형) 머신비전 검사 소프트웨어</v>
          </cell>
          <cell r="F124" t="str">
            <v>1,890,000,000</v>
          </cell>
          <cell r="G124" t="str">
            <v>1</v>
          </cell>
          <cell r="H124" t="str">
            <v>초기</v>
          </cell>
          <cell r="I124" t="str">
            <v>중장년</v>
          </cell>
          <cell r="J124">
            <v>0</v>
          </cell>
          <cell r="K124">
            <v>9</v>
          </cell>
          <cell r="L124">
            <v>8</v>
          </cell>
          <cell r="M124">
            <v>15</v>
          </cell>
          <cell r="N124">
            <v>14</v>
          </cell>
          <cell r="O124">
            <v>7</v>
          </cell>
          <cell r="P124">
            <v>8</v>
          </cell>
          <cell r="Q124">
            <v>10</v>
          </cell>
          <cell r="R124">
            <v>3</v>
          </cell>
          <cell r="S124">
            <v>74</v>
          </cell>
          <cell r="T124">
            <v>0</v>
          </cell>
          <cell r="U124">
            <v>74</v>
          </cell>
          <cell r="V124">
            <v>107</v>
          </cell>
          <cell r="W124" t="str">
            <v>기술적 강점은 보이나 시장분석과 경쟁력 분석에 관한 내용과 전략이 부족함 특히 경쟁 진입자에 대한 방어대책이 더욱 적극적으로 요구됨</v>
          </cell>
        </row>
        <row r="125">
          <cell r="B125">
            <v>20421631</v>
          </cell>
          <cell r="C125" t="str">
            <v>지역기반</v>
          </cell>
          <cell r="D125" t="str">
            <v>기계ㆍ소재</v>
          </cell>
          <cell r="E125" t="str">
            <v>2026년도 창업중심대학 지역기반 (예비)창업기업 모집</v>
          </cell>
          <cell r="F125" t="str">
            <v>38,100,000</v>
          </cell>
          <cell r="G125" t="str">
            <v>4</v>
          </cell>
          <cell r="H125" t="str">
            <v>초기</v>
          </cell>
          <cell r="I125" t="str">
            <v>중장년</v>
          </cell>
          <cell r="J125">
            <v>0</v>
          </cell>
          <cell r="K125">
            <v>9</v>
          </cell>
          <cell r="L125">
            <v>8</v>
          </cell>
          <cell r="M125">
            <v>15</v>
          </cell>
          <cell r="N125">
            <v>14</v>
          </cell>
          <cell r="O125">
            <v>8</v>
          </cell>
          <cell r="P125">
            <v>8</v>
          </cell>
          <cell r="Q125">
            <v>10</v>
          </cell>
          <cell r="R125">
            <v>2</v>
          </cell>
          <cell r="S125">
            <v>74</v>
          </cell>
          <cell r="T125">
            <v>0</v>
          </cell>
          <cell r="U125">
            <v>74</v>
          </cell>
          <cell r="V125">
            <v>107</v>
          </cell>
          <cell r="W125" t="str">
            <v>기존시장에 대한 진입 전략과 경쟁력확보에 관한 세부적인 전략이 필요함</v>
          </cell>
        </row>
        <row r="126">
          <cell r="B126">
            <v>20428587</v>
          </cell>
          <cell r="C126" t="str">
            <v>지역기반</v>
          </cell>
          <cell r="D126" t="str">
            <v>기계ㆍ소재</v>
          </cell>
          <cell r="E126" t="str">
            <v>수중 합성 기반 기능성 나노파티클 분산액 소재 (Nano Ink)</v>
          </cell>
          <cell r="F126" t="str">
            <v>0</v>
          </cell>
          <cell r="G126" t="str">
            <v>0</v>
          </cell>
          <cell r="H126" t="str">
            <v>예비</v>
          </cell>
          <cell r="I126" t="str">
            <v>청년</v>
          </cell>
          <cell r="J126">
            <v>0</v>
          </cell>
          <cell r="K126">
            <v>8</v>
          </cell>
          <cell r="L126">
            <v>9</v>
          </cell>
          <cell r="M126">
            <v>11</v>
          </cell>
          <cell r="N126">
            <v>13</v>
          </cell>
          <cell r="O126">
            <v>9</v>
          </cell>
          <cell r="P126">
            <v>7</v>
          </cell>
          <cell r="Q126">
            <v>14</v>
          </cell>
          <cell r="R126">
            <v>2</v>
          </cell>
          <cell r="S126">
            <v>73</v>
          </cell>
          <cell r="T126">
            <v>0</v>
          </cell>
          <cell r="U126">
            <v>73</v>
          </cell>
          <cell r="V126">
            <v>117</v>
          </cell>
          <cell r="W126" t="str">
            <v>기술적 강점은 보이나 시장분석과 경쟁력 분석에 관한 내용과 전략이 부족함 특히 경쟁 진입자에 대한 방어대책이 더욱 적극적으로 요구됨</v>
          </cell>
        </row>
        <row r="127">
          <cell r="B127">
            <v>20430593</v>
          </cell>
          <cell r="C127" t="str">
            <v>지역기반</v>
          </cell>
          <cell r="D127" t="str">
            <v>기계ㆍ소재</v>
          </cell>
          <cell r="E127" t="str">
            <v>모듈형 구조 설계 기반 야간 안전 퍼포먼스 기어, 올빼미기어(OWL GEAR)</v>
          </cell>
          <cell r="F127" t="str">
            <v>0</v>
          </cell>
          <cell r="G127" t="str">
            <v>0</v>
          </cell>
          <cell r="H127" t="str">
            <v>예비</v>
          </cell>
          <cell r="I127" t="str">
            <v>중장년</v>
          </cell>
          <cell r="J127">
            <v>0</v>
          </cell>
          <cell r="K127">
            <v>8</v>
          </cell>
          <cell r="L127">
            <v>9</v>
          </cell>
          <cell r="M127">
            <v>11</v>
          </cell>
          <cell r="N127">
            <v>13</v>
          </cell>
          <cell r="O127">
            <v>8</v>
          </cell>
          <cell r="P127">
            <v>8</v>
          </cell>
          <cell r="Q127">
            <v>13</v>
          </cell>
          <cell r="R127">
            <v>3</v>
          </cell>
          <cell r="S127">
            <v>73</v>
          </cell>
          <cell r="T127">
            <v>0</v>
          </cell>
          <cell r="U127">
            <v>73</v>
          </cell>
          <cell r="V127">
            <v>117</v>
          </cell>
          <cell r="W127" t="str">
            <v>사회적으러 주목받는 기술이나 기슬적인 소개가 부족함 후발 진입자에 대한 방어 대첵이 필요함</v>
          </cell>
        </row>
        <row r="128">
          <cell r="B128">
            <v>20418477</v>
          </cell>
          <cell r="C128" t="str">
            <v>지역기반</v>
          </cell>
          <cell r="D128" t="str">
            <v>기계ㆍ소재</v>
          </cell>
          <cell r="E128" t="str">
            <v>관로용 고자력 자석 패치</v>
          </cell>
          <cell r="F128" t="str">
            <v>0</v>
          </cell>
          <cell r="G128" t="str">
            <v>0</v>
          </cell>
          <cell r="H128" t="str">
            <v>예비</v>
          </cell>
          <cell r="I128" t="str">
            <v>중장년</v>
          </cell>
          <cell r="J128">
            <v>0</v>
          </cell>
          <cell r="K128">
            <v>8</v>
          </cell>
          <cell r="L128">
            <v>8</v>
          </cell>
          <cell r="M128">
            <v>13</v>
          </cell>
          <cell r="N128">
            <v>14</v>
          </cell>
          <cell r="O128">
            <v>8</v>
          </cell>
          <cell r="P128">
            <v>7</v>
          </cell>
          <cell r="Q128">
            <v>12</v>
          </cell>
          <cell r="R128">
            <v>3</v>
          </cell>
          <cell r="S128">
            <v>73</v>
          </cell>
          <cell r="T128">
            <v>0</v>
          </cell>
          <cell r="U128">
            <v>73</v>
          </cell>
          <cell r="V128">
            <v>117</v>
          </cell>
          <cell r="W128" t="str">
            <v>기존시장에 대한 진입 전략과 경쟁력확보에 관한 세부적인 전략이 필요함</v>
          </cell>
        </row>
        <row r="129">
          <cell r="B129">
            <v>20420994</v>
          </cell>
          <cell r="C129" t="str">
            <v>지역기반</v>
          </cell>
          <cell r="D129" t="str">
            <v>기계ㆍ소재</v>
          </cell>
          <cell r="E129" t="str">
            <v>4-DOF 독립제어 로보틱스 기술이 적용된 AI 생체역학 기반의 도심형 승마 시뮬레이터, ‘리얼호스’</v>
          </cell>
          <cell r="F129" t="str">
            <v>0</v>
          </cell>
          <cell r="G129" t="str">
            <v>1</v>
          </cell>
          <cell r="H129" t="str">
            <v>초기</v>
          </cell>
          <cell r="I129" t="str">
            <v>중장년</v>
          </cell>
          <cell r="J129">
            <v>0</v>
          </cell>
          <cell r="K129">
            <v>8</v>
          </cell>
          <cell r="L129">
            <v>8</v>
          </cell>
          <cell r="M129">
            <v>15</v>
          </cell>
          <cell r="N129">
            <v>14</v>
          </cell>
          <cell r="O129">
            <v>7</v>
          </cell>
          <cell r="P129">
            <v>8</v>
          </cell>
          <cell r="Q129">
            <v>10</v>
          </cell>
          <cell r="R129">
            <v>3</v>
          </cell>
          <cell r="S129">
            <v>73</v>
          </cell>
          <cell r="T129">
            <v>0</v>
          </cell>
          <cell r="U129">
            <v>73</v>
          </cell>
          <cell r="V129">
            <v>117</v>
          </cell>
          <cell r="W129" t="str">
            <v>사회적으러 주목받는 기술이나 기슬적인 소개가 부족함 후발 진입자에 대한 방어 대첵이 필요함</v>
          </cell>
        </row>
        <row r="130">
          <cell r="B130">
            <v>20425564</v>
          </cell>
          <cell r="C130" t="str">
            <v>지역기반</v>
          </cell>
          <cell r="D130" t="str">
            <v>기계ㆍ소재</v>
          </cell>
          <cell r="E130" t="str">
            <v>3D 프린팅 기반 맞춤형 금속유기골격체 제조 플랫폼</v>
          </cell>
          <cell r="F130" t="str">
            <v>25,000,000</v>
          </cell>
          <cell r="G130" t="str">
            <v>0</v>
          </cell>
          <cell r="H130" t="str">
            <v>초기</v>
          </cell>
          <cell r="I130" t="str">
            <v>중장년</v>
          </cell>
          <cell r="J130">
            <v>0</v>
          </cell>
          <cell r="K130">
            <v>8</v>
          </cell>
          <cell r="L130">
            <v>9</v>
          </cell>
          <cell r="M130">
            <v>15</v>
          </cell>
          <cell r="N130">
            <v>14</v>
          </cell>
          <cell r="O130">
            <v>7</v>
          </cell>
          <cell r="P130">
            <v>7</v>
          </cell>
          <cell r="Q130">
            <v>10</v>
          </cell>
          <cell r="R130">
            <v>3</v>
          </cell>
          <cell r="S130">
            <v>73</v>
          </cell>
          <cell r="T130">
            <v>0</v>
          </cell>
          <cell r="U130">
            <v>73</v>
          </cell>
          <cell r="V130">
            <v>117</v>
          </cell>
          <cell r="W130" t="str">
            <v>기술적 강점은 보이나 시장분석과 경쟁력 분석에 관한 내용과 전략이 부족함 특히 경쟁 진입자에 대한 방어대책이 더욱 적극적으로 요구됨</v>
          </cell>
        </row>
        <row r="131">
          <cell r="B131">
            <v>20428058</v>
          </cell>
          <cell r="C131" t="str">
            <v>지역기반</v>
          </cell>
          <cell r="D131" t="str">
            <v>기계ㆍ소재</v>
          </cell>
          <cell r="E131" t="str">
            <v>건더기와 국물의 분리가 가능한 용기 구조체</v>
          </cell>
          <cell r="F131" t="str">
            <v>256,000,000</v>
          </cell>
          <cell r="G131" t="str">
            <v>0</v>
          </cell>
          <cell r="H131" t="str">
            <v>초기</v>
          </cell>
          <cell r="I131" t="str">
            <v>중장년</v>
          </cell>
          <cell r="J131">
            <v>0</v>
          </cell>
          <cell r="K131">
            <v>8</v>
          </cell>
          <cell r="L131">
            <v>8</v>
          </cell>
          <cell r="M131">
            <v>15</v>
          </cell>
          <cell r="N131">
            <v>14</v>
          </cell>
          <cell r="O131">
            <v>8</v>
          </cell>
          <cell r="P131">
            <v>7</v>
          </cell>
          <cell r="Q131">
            <v>10</v>
          </cell>
          <cell r="R131">
            <v>3</v>
          </cell>
          <cell r="S131">
            <v>73</v>
          </cell>
          <cell r="T131">
            <v>0</v>
          </cell>
          <cell r="U131">
            <v>73</v>
          </cell>
          <cell r="V131">
            <v>117</v>
          </cell>
          <cell r="W131" t="str">
            <v>기술적 강점은 보이나 시장분석과 경쟁력 분석에 관한 내용과 전략이 부족함 특히 경쟁 진입자에 대한 방어대책이 더욱 적극적으로 요구됨</v>
          </cell>
        </row>
        <row r="132">
          <cell r="B132">
            <v>20429168</v>
          </cell>
          <cell r="C132" t="str">
            <v>지역기반</v>
          </cell>
          <cell r="D132" t="str">
            <v>기계ㆍ소재</v>
          </cell>
          <cell r="E132" t="str">
            <v>빅데이터 기반 폐차-중고차-중고부품 리싸이클링  통합 선별 중계 최적화 플랫폼 기술 개발 및 글로벌 사업화</v>
          </cell>
          <cell r="F132" t="str">
            <v>150,000,000</v>
          </cell>
          <cell r="G132" t="str">
            <v>5</v>
          </cell>
          <cell r="H132" t="str">
            <v>초기</v>
          </cell>
          <cell r="I132" t="str">
            <v>청년</v>
          </cell>
          <cell r="J132">
            <v>0</v>
          </cell>
          <cell r="K132">
            <v>8</v>
          </cell>
          <cell r="L132">
            <v>8</v>
          </cell>
          <cell r="M132">
            <v>15</v>
          </cell>
          <cell r="N132">
            <v>14</v>
          </cell>
          <cell r="O132">
            <v>7</v>
          </cell>
          <cell r="P132">
            <v>8</v>
          </cell>
          <cell r="Q132">
            <v>10</v>
          </cell>
          <cell r="R132">
            <v>3</v>
          </cell>
          <cell r="S132">
            <v>73</v>
          </cell>
          <cell r="T132">
            <v>0</v>
          </cell>
          <cell r="U132">
            <v>73</v>
          </cell>
          <cell r="V132">
            <v>117</v>
          </cell>
          <cell r="W132" t="str">
            <v>사회적으러 주목받는 기술이나 기슬적인 소개가 부족함 후발 진입자에 대한 방어 대첵이 필요함</v>
          </cell>
        </row>
        <row r="133">
          <cell r="B133">
            <v>20429483</v>
          </cell>
          <cell r="C133" t="str">
            <v>지역기반</v>
          </cell>
          <cell r="D133" t="str">
            <v>기계ㆍ소재</v>
          </cell>
          <cell r="E133" t="str">
            <v>2차전지 공정 통합제어 기반 스마트 플랫폼</v>
          </cell>
          <cell r="F133" t="str">
            <v>2,914,341,091</v>
          </cell>
          <cell r="G133" t="str">
            <v>6</v>
          </cell>
          <cell r="H133" t="str">
            <v>초기</v>
          </cell>
          <cell r="I133" t="str">
            <v>청년</v>
          </cell>
          <cell r="J133">
            <v>0</v>
          </cell>
          <cell r="K133">
            <v>8</v>
          </cell>
          <cell r="L133">
            <v>8</v>
          </cell>
          <cell r="M133">
            <v>15</v>
          </cell>
          <cell r="N133">
            <v>14</v>
          </cell>
          <cell r="O133">
            <v>9</v>
          </cell>
          <cell r="P133">
            <v>6</v>
          </cell>
          <cell r="Q133">
            <v>10</v>
          </cell>
          <cell r="R133">
            <v>3</v>
          </cell>
          <cell r="S133">
            <v>73</v>
          </cell>
          <cell r="T133">
            <v>0</v>
          </cell>
          <cell r="U133">
            <v>73</v>
          </cell>
          <cell r="V133">
            <v>117</v>
          </cell>
          <cell r="W133" t="str">
            <v>기술적 강점은 보이나 시장분석과 경쟁력 분석에 관한 내용과 전략이 부족함 특히 경쟁 진입자에 대한 방어대책이 더욱 적극적으로 요구됨</v>
          </cell>
        </row>
        <row r="134">
          <cell r="B134">
            <v>20415473</v>
          </cell>
          <cell r="C134" t="str">
            <v>지역기반</v>
          </cell>
          <cell r="D134" t="str">
            <v>기계ㆍ소재</v>
          </cell>
          <cell r="E134" t="str">
            <v>벤토나이트류 광물질을 이용하여 33%이상 물사용을 절감한 혼합 시멘트용 친환경 기포 충진제 개발</v>
          </cell>
          <cell r="F134" t="str">
            <v>3,283,000,000</v>
          </cell>
          <cell r="G134" t="str">
            <v>3</v>
          </cell>
          <cell r="H134" t="str">
            <v>도약</v>
          </cell>
          <cell r="I134" t="str">
            <v>청년</v>
          </cell>
          <cell r="J134">
            <v>0</v>
          </cell>
          <cell r="K134">
            <v>8</v>
          </cell>
          <cell r="L134">
            <v>8</v>
          </cell>
          <cell r="M134">
            <v>15</v>
          </cell>
          <cell r="N134">
            <v>14</v>
          </cell>
          <cell r="O134">
            <v>9</v>
          </cell>
          <cell r="P134">
            <v>6</v>
          </cell>
          <cell r="Q134">
            <v>10</v>
          </cell>
          <cell r="R134">
            <v>3</v>
          </cell>
          <cell r="S134">
            <v>73</v>
          </cell>
          <cell r="T134">
            <v>0</v>
          </cell>
          <cell r="U134">
            <v>73</v>
          </cell>
          <cell r="V134">
            <v>117</v>
          </cell>
          <cell r="W134" t="str">
            <v>기술적 강점은 보이나 시장분석과 경쟁력 분석에 관한 내용과 전략이 부족함 특히 경쟁 진입자에 대한 방어대책이 더욱 적극적으로 요구됨</v>
          </cell>
        </row>
        <row r="135">
          <cell r="B135">
            <v>20416306</v>
          </cell>
          <cell r="C135" t="str">
            <v>지역기반</v>
          </cell>
          <cell r="D135" t="str">
            <v>기계ㆍ소재</v>
          </cell>
          <cell r="E135" t="str">
            <v>수입 대체가 가능한 K-뷰티 콘택트렌즈 알루미늄 리드지 개발</v>
          </cell>
          <cell r="F135" t="str">
            <v>2,016,000,000</v>
          </cell>
          <cell r="G135" t="str">
            <v>5</v>
          </cell>
          <cell r="H135" t="str">
            <v>도약</v>
          </cell>
          <cell r="I135" t="str">
            <v>중장년</v>
          </cell>
          <cell r="J135">
            <v>0</v>
          </cell>
          <cell r="K135">
            <v>8</v>
          </cell>
          <cell r="L135">
            <v>9</v>
          </cell>
          <cell r="M135">
            <v>15</v>
          </cell>
          <cell r="N135">
            <v>14</v>
          </cell>
          <cell r="O135">
            <v>8</v>
          </cell>
          <cell r="P135">
            <v>6</v>
          </cell>
          <cell r="Q135">
            <v>10</v>
          </cell>
          <cell r="R135">
            <v>3</v>
          </cell>
          <cell r="S135">
            <v>73</v>
          </cell>
          <cell r="T135">
            <v>0</v>
          </cell>
          <cell r="U135">
            <v>73</v>
          </cell>
          <cell r="V135">
            <v>117</v>
          </cell>
          <cell r="W135" t="str">
            <v>기존시장에 대한 진입 전략과 경쟁력확보에 관한 세부적인 전략이 필요함</v>
          </cell>
        </row>
        <row r="136">
          <cell r="B136">
            <v>20411932</v>
          </cell>
          <cell r="C136" t="str">
            <v>지역기반</v>
          </cell>
          <cell r="D136" t="str">
            <v>기계ㆍ소재</v>
          </cell>
          <cell r="E136" t="str">
            <v>AI 마케팅 기술이 적용된 한식레스토랑 오프라인 서비스</v>
          </cell>
          <cell r="F136" t="str">
            <v>0</v>
          </cell>
          <cell r="G136" t="str">
            <v>0</v>
          </cell>
          <cell r="H136" t="str">
            <v>예비</v>
          </cell>
          <cell r="I136" t="str">
            <v>청년</v>
          </cell>
          <cell r="J136">
            <v>0</v>
          </cell>
          <cell r="K136">
            <v>7</v>
          </cell>
          <cell r="L136">
            <v>8</v>
          </cell>
          <cell r="M136">
            <v>15</v>
          </cell>
          <cell r="N136">
            <v>14</v>
          </cell>
          <cell r="O136">
            <v>8</v>
          </cell>
          <cell r="P136">
            <v>7</v>
          </cell>
          <cell r="Q136">
            <v>10</v>
          </cell>
          <cell r="R136">
            <v>4</v>
          </cell>
          <cell r="S136">
            <v>73</v>
          </cell>
          <cell r="T136">
            <v>0</v>
          </cell>
          <cell r="U136">
            <v>73</v>
          </cell>
          <cell r="V136">
            <v>117</v>
          </cell>
          <cell r="W136" t="str">
            <v>기존시장에 대한 진입 전략과 경쟁력확보에 관한 세부적인 전략이 필요함</v>
          </cell>
        </row>
        <row r="137">
          <cell r="B137">
            <v>20402979</v>
          </cell>
          <cell r="C137" t="str">
            <v>지역기반</v>
          </cell>
          <cell r="D137" t="str">
            <v>기계ㆍ소재</v>
          </cell>
          <cell r="E137" t="str">
            <v>광학조건 최적화·AI 불량검출 통합 비전검사 패키지</v>
          </cell>
          <cell r="F137" t="str">
            <v>279,333,285</v>
          </cell>
          <cell r="G137" t="str">
            <v>2</v>
          </cell>
          <cell r="H137" t="str">
            <v>초기</v>
          </cell>
          <cell r="I137" t="str">
            <v>청년</v>
          </cell>
          <cell r="J137">
            <v>0</v>
          </cell>
          <cell r="K137">
            <v>8</v>
          </cell>
          <cell r="L137">
            <v>8</v>
          </cell>
          <cell r="M137">
            <v>15</v>
          </cell>
          <cell r="N137">
            <v>14</v>
          </cell>
          <cell r="O137">
            <v>8</v>
          </cell>
          <cell r="P137">
            <v>7</v>
          </cell>
          <cell r="Q137">
            <v>10</v>
          </cell>
          <cell r="R137">
            <v>3</v>
          </cell>
          <cell r="S137">
            <v>73</v>
          </cell>
          <cell r="T137">
            <v>0</v>
          </cell>
          <cell r="U137">
            <v>73</v>
          </cell>
          <cell r="V137">
            <v>117</v>
          </cell>
          <cell r="W137" t="str">
            <v>기술적 강점은 보이나 시장분석과 경쟁력 분석에 관한 내용과 전략이 부족함 특히 경쟁 진입자에 대한 방어대책이 더욱 적극적으로 요구됨</v>
          </cell>
        </row>
        <row r="138">
          <cell r="B138">
            <v>20410282</v>
          </cell>
          <cell r="C138" t="str">
            <v>지역기반</v>
          </cell>
          <cell r="D138" t="str">
            <v>기계ㆍ소재</v>
          </cell>
          <cell r="E138" t="str">
            <v>글로벌 경쟁력 확보를 위한 첨단소재 도시철도 차량용 차체 안전  모노링크 부쉬 국산화 및 사업화 기술 개발</v>
          </cell>
          <cell r="F138" t="str">
            <v>66,000,000</v>
          </cell>
          <cell r="G138" t="str">
            <v>1</v>
          </cell>
          <cell r="H138" t="str">
            <v>초기</v>
          </cell>
          <cell r="I138" t="str">
            <v>중장년</v>
          </cell>
          <cell r="J138">
            <v>0</v>
          </cell>
          <cell r="K138">
            <v>8</v>
          </cell>
          <cell r="L138">
            <v>8</v>
          </cell>
          <cell r="M138">
            <v>15</v>
          </cell>
          <cell r="N138">
            <v>14</v>
          </cell>
          <cell r="O138">
            <v>8</v>
          </cell>
          <cell r="P138">
            <v>7</v>
          </cell>
          <cell r="Q138">
            <v>10</v>
          </cell>
          <cell r="R138">
            <v>3</v>
          </cell>
          <cell r="S138">
            <v>73</v>
          </cell>
          <cell r="T138">
            <v>0</v>
          </cell>
          <cell r="U138">
            <v>73</v>
          </cell>
          <cell r="V138">
            <v>117</v>
          </cell>
          <cell r="W138" t="str">
            <v>사회적으러 주목받는 기술이나 기슬적인 소개가 부족함 후발 진입자에 대한 방어 대첵이 필요함</v>
          </cell>
        </row>
        <row r="139">
          <cell r="B139">
            <v>20418841</v>
          </cell>
          <cell r="C139" t="str">
            <v>지역기반</v>
          </cell>
          <cell r="D139" t="str">
            <v>기계ㆍ소재</v>
          </cell>
          <cell r="E139" t="str">
            <v>AI 스마트후드</v>
          </cell>
          <cell r="F139" t="str">
            <v>1,120,000,000</v>
          </cell>
          <cell r="G139" t="str">
            <v>8</v>
          </cell>
          <cell r="H139" t="str">
            <v>초기</v>
          </cell>
          <cell r="I139" t="str">
            <v>중장년</v>
          </cell>
          <cell r="J139">
            <v>0</v>
          </cell>
          <cell r="K139">
            <v>8</v>
          </cell>
          <cell r="L139">
            <v>8</v>
          </cell>
          <cell r="M139">
            <v>15</v>
          </cell>
          <cell r="N139">
            <v>14</v>
          </cell>
          <cell r="O139">
            <v>7</v>
          </cell>
          <cell r="P139">
            <v>8</v>
          </cell>
          <cell r="Q139">
            <v>10</v>
          </cell>
          <cell r="R139">
            <v>3</v>
          </cell>
          <cell r="S139">
            <v>73</v>
          </cell>
          <cell r="T139">
            <v>0</v>
          </cell>
          <cell r="U139">
            <v>73</v>
          </cell>
          <cell r="V139">
            <v>117</v>
          </cell>
          <cell r="W139" t="str">
            <v>사회적으러 주목받는 기술이나 기슬적인 소개가 부족함 후발 진입자에 대한 방어 대첵이 필요함</v>
          </cell>
        </row>
        <row r="140">
          <cell r="B140">
            <v>20423170</v>
          </cell>
          <cell r="C140" t="str">
            <v>지역기반</v>
          </cell>
          <cell r="D140" t="str">
            <v>기계ㆍ소재</v>
          </cell>
          <cell r="E140" t="str">
            <v>정밀 품질검사 장비 솔루션 국산화를 위한 자체 컨트롤러 및 솔루션 Pride1 Tester 개발</v>
          </cell>
          <cell r="F140" t="str">
            <v>1,460,992,230</v>
          </cell>
          <cell r="G140" t="str">
            <v>3</v>
          </cell>
          <cell r="H140" t="str">
            <v>초기</v>
          </cell>
          <cell r="I140" t="str">
            <v>중장년</v>
          </cell>
          <cell r="J140">
            <v>0</v>
          </cell>
          <cell r="K140">
            <v>8</v>
          </cell>
          <cell r="L140">
            <v>6</v>
          </cell>
          <cell r="M140">
            <v>15</v>
          </cell>
          <cell r="N140">
            <v>14</v>
          </cell>
          <cell r="O140">
            <v>8</v>
          </cell>
          <cell r="P140">
            <v>8</v>
          </cell>
          <cell r="Q140">
            <v>10</v>
          </cell>
          <cell r="R140">
            <v>4</v>
          </cell>
          <cell r="S140">
            <v>73</v>
          </cell>
          <cell r="T140">
            <v>0</v>
          </cell>
          <cell r="U140">
            <v>73</v>
          </cell>
          <cell r="V140">
            <v>117</v>
          </cell>
          <cell r="W140" t="str">
            <v>기존시장에 대한 진입 전략과 경쟁력확보에 관한 세부적인 전략이 필요함</v>
          </cell>
        </row>
        <row r="141">
          <cell r="B141">
            <v>20424866</v>
          </cell>
          <cell r="C141" t="str">
            <v>지역기반</v>
          </cell>
          <cell r="D141" t="str">
            <v>기계ㆍ소재</v>
          </cell>
          <cell r="E141" t="str">
            <v>Physical AI 기반 물리정보신경망이 적용된 AI 고속해석 시뮬레이터 및 온디바이스 AI 솔루션</v>
          </cell>
          <cell r="F141" t="str">
            <v>197,000,000</v>
          </cell>
          <cell r="G141" t="str">
            <v>3</v>
          </cell>
          <cell r="H141" t="str">
            <v>초기</v>
          </cell>
          <cell r="I141" t="str">
            <v>중장년</v>
          </cell>
          <cell r="J141">
            <v>0</v>
          </cell>
          <cell r="K141">
            <v>8</v>
          </cell>
          <cell r="L141">
            <v>8</v>
          </cell>
          <cell r="M141">
            <v>15</v>
          </cell>
          <cell r="N141">
            <v>14</v>
          </cell>
          <cell r="O141">
            <v>9</v>
          </cell>
          <cell r="P141">
            <v>6</v>
          </cell>
          <cell r="Q141">
            <v>10</v>
          </cell>
          <cell r="R141">
            <v>3</v>
          </cell>
          <cell r="S141">
            <v>73</v>
          </cell>
          <cell r="T141">
            <v>0</v>
          </cell>
          <cell r="U141">
            <v>73</v>
          </cell>
          <cell r="V141">
            <v>117</v>
          </cell>
          <cell r="W141" t="str">
            <v>기존시장에 대한 진입 전략과 경쟁력확보에 관한 세부적인 전략이 필요함</v>
          </cell>
        </row>
        <row r="142">
          <cell r="B142">
            <v>20428663</v>
          </cell>
          <cell r="C142" t="str">
            <v>지역기반</v>
          </cell>
          <cell r="D142" t="str">
            <v>기계ㆍ소재</v>
          </cell>
          <cell r="E142" t="str">
            <v>AI 자가진단 센서 적용 고압&amp;내부식 스마트 복합소재 용기</v>
          </cell>
          <cell r="F142" t="str">
            <v>285,000,000</v>
          </cell>
          <cell r="G142" t="str">
            <v>2</v>
          </cell>
          <cell r="H142" t="str">
            <v>초기</v>
          </cell>
          <cell r="I142" t="str">
            <v>중장년</v>
          </cell>
          <cell r="J142">
            <v>0</v>
          </cell>
          <cell r="K142">
            <v>8</v>
          </cell>
          <cell r="L142">
            <v>9</v>
          </cell>
          <cell r="M142">
            <v>15</v>
          </cell>
          <cell r="N142">
            <v>14</v>
          </cell>
          <cell r="O142">
            <v>6</v>
          </cell>
          <cell r="P142">
            <v>8</v>
          </cell>
          <cell r="Q142">
            <v>10</v>
          </cell>
          <cell r="R142">
            <v>3</v>
          </cell>
          <cell r="S142">
            <v>73</v>
          </cell>
          <cell r="T142">
            <v>0</v>
          </cell>
          <cell r="U142">
            <v>73</v>
          </cell>
          <cell r="V142">
            <v>117</v>
          </cell>
          <cell r="W142" t="str">
            <v>기술적 강점은 보이나 시장분석과 경쟁력 분석에 관한 내용과 전략이 부족함 특히 경쟁 진입자에 대한 방어대책이 더욱 적극적으로 요구됨</v>
          </cell>
        </row>
        <row r="143">
          <cell r="B143">
            <v>20413168</v>
          </cell>
          <cell r="C143" t="str">
            <v>대학발</v>
          </cell>
          <cell r="D143" t="str">
            <v>기계ㆍ소재</v>
          </cell>
          <cell r="E143" t="str">
            <v>대형 적층제조 기반 맞춤형 산업용 에어로겔 단열·열관리 구조체</v>
          </cell>
          <cell r="F143" t="str">
            <v>0</v>
          </cell>
          <cell r="G143" t="str">
            <v>0</v>
          </cell>
          <cell r="H143" t="str">
            <v>예비</v>
          </cell>
          <cell r="I143" t="str">
            <v>청년</v>
          </cell>
          <cell r="J143">
            <v>0</v>
          </cell>
          <cell r="K143">
            <v>9</v>
          </cell>
          <cell r="L143">
            <v>9</v>
          </cell>
          <cell r="M143">
            <v>11</v>
          </cell>
          <cell r="N143">
            <v>13</v>
          </cell>
          <cell r="O143">
            <v>7</v>
          </cell>
          <cell r="P143">
            <v>8</v>
          </cell>
          <cell r="Q143">
            <v>12</v>
          </cell>
          <cell r="R143">
            <v>3</v>
          </cell>
          <cell r="S143">
            <v>72</v>
          </cell>
          <cell r="T143">
            <v>0</v>
          </cell>
          <cell r="U143">
            <v>72</v>
          </cell>
          <cell r="V143">
            <v>134</v>
          </cell>
          <cell r="W143" t="str">
            <v>기술적 강점은 보이나 시장분석과 경쟁력 분석에 관한 내용과 전략이 부족함 특히 경쟁 진입자에 대한 방어대책이 더욱 적극적으로 요구됨</v>
          </cell>
          <cell r="X143" t="str">
            <v>불일치</v>
          </cell>
          <cell r="Y143" t="str">
            <v xml:space="preserve">에어로겔기반의 적츨제조 기술을 활용한 구조물제조기술로서 지역주력사업과 불일치 힘 </v>
          </cell>
        </row>
        <row r="144">
          <cell r="B144">
            <v>20428725</v>
          </cell>
          <cell r="C144" t="str">
            <v>대학발</v>
          </cell>
          <cell r="D144" t="str">
            <v>기계ㆍ소재</v>
          </cell>
          <cell r="E144" t="str">
            <v>K-POP 입체 아크릴 포토카드 자판기</v>
          </cell>
          <cell r="F144" t="str">
            <v>0</v>
          </cell>
          <cell r="G144" t="str">
            <v>0</v>
          </cell>
          <cell r="H144" t="str">
            <v>초기</v>
          </cell>
          <cell r="I144" t="str">
            <v>중장년</v>
          </cell>
          <cell r="J144">
            <v>0</v>
          </cell>
          <cell r="K144">
            <v>8</v>
          </cell>
          <cell r="L144">
            <v>7</v>
          </cell>
          <cell r="M144">
            <v>15</v>
          </cell>
          <cell r="N144">
            <v>14</v>
          </cell>
          <cell r="O144">
            <v>7</v>
          </cell>
          <cell r="P144">
            <v>7</v>
          </cell>
          <cell r="Q144">
            <v>10</v>
          </cell>
          <cell r="R144">
            <v>4</v>
          </cell>
          <cell r="S144">
            <v>72</v>
          </cell>
          <cell r="T144">
            <v>0</v>
          </cell>
          <cell r="U144">
            <v>72</v>
          </cell>
          <cell r="V144">
            <v>134</v>
          </cell>
          <cell r="W144" t="str">
            <v>기술적 강점은 보이나 시장분석과 경쟁력 분석에 관한 내용과 전략이 부족함 특히 경쟁 진입자에 대한 방어대책이 더욱 적극적으로 요구됨</v>
          </cell>
          <cell r="X144" t="str">
            <v>불일치</v>
          </cell>
          <cell r="Y144" t="str">
            <v xml:space="preserve">이크릴소재를 이용한 포토카드 자판기생산 기술로서 지역주력산업과 불일치함   </v>
          </cell>
        </row>
        <row r="145">
          <cell r="B145">
            <v>20427536</v>
          </cell>
          <cell r="C145" t="str">
            <v>지역기반</v>
          </cell>
          <cell r="D145" t="str">
            <v>기계ㆍ소재</v>
          </cell>
          <cell r="E145" t="str">
            <v>Physical AI 기반 산업 데이터 플랫폼</v>
          </cell>
          <cell r="F145" t="str">
            <v>0</v>
          </cell>
          <cell r="G145" t="str">
            <v>0</v>
          </cell>
          <cell r="H145" t="str">
            <v>예비</v>
          </cell>
          <cell r="I145" t="str">
            <v>중장년</v>
          </cell>
          <cell r="J145">
            <v>0</v>
          </cell>
          <cell r="K145">
            <v>9</v>
          </cell>
          <cell r="L145">
            <v>8</v>
          </cell>
          <cell r="M145">
            <v>11</v>
          </cell>
          <cell r="N145">
            <v>13</v>
          </cell>
          <cell r="O145">
            <v>8</v>
          </cell>
          <cell r="P145">
            <v>8</v>
          </cell>
          <cell r="Q145">
            <v>12</v>
          </cell>
          <cell r="R145">
            <v>3</v>
          </cell>
          <cell r="S145">
            <v>72</v>
          </cell>
          <cell r="T145">
            <v>0</v>
          </cell>
          <cell r="U145">
            <v>72</v>
          </cell>
          <cell r="V145">
            <v>134</v>
          </cell>
          <cell r="W145" t="str">
            <v>기술적 강점은 보이나 시장분석과 경쟁력 분석에 관한 내용과 전략이 부족함 특히 경쟁 진입자에 대한 방어대책이 더욱 적극적으로 요구됨</v>
          </cell>
        </row>
        <row r="146">
          <cell r="B146">
            <v>20417597</v>
          </cell>
          <cell r="C146" t="str">
            <v>지역기반</v>
          </cell>
          <cell r="D146" t="str">
            <v>기계ㆍ소재</v>
          </cell>
          <cell r="E146" t="str">
            <v>올인원 계단식 고양이 배변통</v>
          </cell>
          <cell r="F146" t="str">
            <v>0</v>
          </cell>
          <cell r="G146" t="str">
            <v>0</v>
          </cell>
          <cell r="H146" t="str">
            <v>초기</v>
          </cell>
          <cell r="I146" t="str">
            <v>청년</v>
          </cell>
          <cell r="J146">
            <v>0</v>
          </cell>
          <cell r="K146">
            <v>8</v>
          </cell>
          <cell r="L146">
            <v>7</v>
          </cell>
          <cell r="M146">
            <v>15</v>
          </cell>
          <cell r="N146">
            <v>14</v>
          </cell>
          <cell r="O146">
            <v>8</v>
          </cell>
          <cell r="P146">
            <v>7</v>
          </cell>
          <cell r="Q146">
            <v>10</v>
          </cell>
          <cell r="R146">
            <v>3</v>
          </cell>
          <cell r="S146">
            <v>72</v>
          </cell>
          <cell r="T146">
            <v>0</v>
          </cell>
          <cell r="U146">
            <v>72</v>
          </cell>
          <cell r="V146">
            <v>134</v>
          </cell>
          <cell r="W146" t="str">
            <v>사회적으러 주목받는 기술이나 기슬적인 소개가 부족함 후발 진입자에 대한 방어 대첵이 필요함</v>
          </cell>
        </row>
        <row r="147">
          <cell r="B147">
            <v>20422200</v>
          </cell>
          <cell r="C147" t="str">
            <v>지역기반</v>
          </cell>
          <cell r="D147" t="str">
            <v>기계ㆍ소재</v>
          </cell>
          <cell r="E147" t="str">
            <v>AI 뎁스 추정 기반 2.5D 입체 부조 및 NFC 연동 추모 굿즈 솔루션</v>
          </cell>
          <cell r="F147" t="str">
            <v>7,312,019</v>
          </cell>
          <cell r="G147" t="str">
            <v>0</v>
          </cell>
          <cell r="H147" t="str">
            <v>초기</v>
          </cell>
          <cell r="I147" t="str">
            <v>중장년</v>
          </cell>
          <cell r="J147">
            <v>0</v>
          </cell>
          <cell r="K147">
            <v>6</v>
          </cell>
          <cell r="L147">
            <v>8</v>
          </cell>
          <cell r="M147">
            <v>18</v>
          </cell>
          <cell r="N147">
            <v>14</v>
          </cell>
          <cell r="O147">
            <v>8</v>
          </cell>
          <cell r="P147">
            <v>8</v>
          </cell>
          <cell r="Q147">
            <v>7</v>
          </cell>
          <cell r="R147">
            <v>2</v>
          </cell>
          <cell r="S147">
            <v>71</v>
          </cell>
          <cell r="T147">
            <v>0</v>
          </cell>
          <cell r="U147">
            <v>71</v>
          </cell>
          <cell r="V147">
            <v>138</v>
          </cell>
          <cell r="W147" t="str">
            <v>기존시장에 대한 진입 전략과 경쟁력확보에 관한 세부적인 전략이 필요함</v>
          </cell>
        </row>
        <row r="148">
          <cell r="B148">
            <v>20420955</v>
          </cell>
          <cell r="C148" t="str">
            <v>지역기반</v>
          </cell>
          <cell r="D148" t="str">
            <v>기계ㆍ소재</v>
          </cell>
          <cell r="E148" t="str">
            <v>Aeromechanics Wafer Chuck</v>
          </cell>
          <cell r="F148" t="str">
            <v>0</v>
          </cell>
          <cell r="G148" t="str">
            <v>0</v>
          </cell>
          <cell r="H148" t="str">
            <v>예비</v>
          </cell>
          <cell r="I148" t="str">
            <v>청년</v>
          </cell>
          <cell r="J148">
            <v>0</v>
          </cell>
          <cell r="K148">
            <v>9</v>
          </cell>
          <cell r="L148">
            <v>7</v>
          </cell>
          <cell r="M148">
            <v>15</v>
          </cell>
          <cell r="N148">
            <v>13</v>
          </cell>
          <cell r="O148">
            <v>9</v>
          </cell>
          <cell r="P148">
            <v>8</v>
          </cell>
          <cell r="Q148">
            <v>8</v>
          </cell>
          <cell r="R148">
            <v>2</v>
          </cell>
          <cell r="S148">
            <v>71</v>
          </cell>
          <cell r="T148">
            <v>0</v>
          </cell>
          <cell r="U148">
            <v>71</v>
          </cell>
          <cell r="V148">
            <v>138</v>
          </cell>
          <cell r="W148" t="str">
            <v>기존시장에 대한 진입 전략과 경쟁력확보에 관한 세부적인 전략이 필요함</v>
          </cell>
        </row>
        <row r="149">
          <cell r="B149">
            <v>20425592</v>
          </cell>
          <cell r="C149" t="str">
            <v>지역기반</v>
          </cell>
          <cell r="D149" t="str">
            <v>기계ㆍ소재</v>
          </cell>
          <cell r="E149" t="str">
            <v xml:space="preserve">밤껍질 부산물 새활용 식물성 가죽 원단 기반 친환경 패션 브랜드 &amp;quot;Re:BAM&amp;quot; </v>
          </cell>
          <cell r="F149" t="str">
            <v>120,000</v>
          </cell>
          <cell r="G149" t="str">
            <v>0</v>
          </cell>
          <cell r="H149" t="str">
            <v>초기</v>
          </cell>
          <cell r="I149" t="str">
            <v>중장년</v>
          </cell>
          <cell r="J149">
            <v>0</v>
          </cell>
          <cell r="K149">
            <v>8</v>
          </cell>
          <cell r="L149">
            <v>7</v>
          </cell>
          <cell r="M149">
            <v>15</v>
          </cell>
          <cell r="N149">
            <v>14</v>
          </cell>
          <cell r="O149">
            <v>6</v>
          </cell>
          <cell r="P149">
            <v>8</v>
          </cell>
          <cell r="Q149">
            <v>10</v>
          </cell>
          <cell r="R149">
            <v>3</v>
          </cell>
          <cell r="S149">
            <v>71</v>
          </cell>
          <cell r="T149">
            <v>0</v>
          </cell>
          <cell r="U149">
            <v>71</v>
          </cell>
          <cell r="V149">
            <v>138</v>
          </cell>
          <cell r="W149" t="str">
            <v>기술적 강점은 보이나 시장분석과 경쟁력 분석에 관한 내용과 전략이 부족함 특히 경쟁 진입자에 대한 방어대책이 더욱 적극적으로 요구됨</v>
          </cell>
        </row>
        <row r="150">
          <cell r="B150">
            <v>20418490</v>
          </cell>
          <cell r="C150" t="str">
            <v>지역기반</v>
          </cell>
          <cell r="D150" t="str">
            <v>기계ㆍ소재</v>
          </cell>
          <cell r="E150" t="str">
            <v>초저주파 발생기능을 적용한 수면유도 침대 플랫폼 개발</v>
          </cell>
          <cell r="F150" t="str">
            <v>0</v>
          </cell>
          <cell r="G150" t="str">
            <v>0</v>
          </cell>
          <cell r="H150" t="str">
            <v>예비</v>
          </cell>
          <cell r="I150" t="str">
            <v>중장년</v>
          </cell>
          <cell r="J150">
            <v>0</v>
          </cell>
          <cell r="K150">
            <v>8</v>
          </cell>
          <cell r="L150">
            <v>8</v>
          </cell>
          <cell r="M150">
            <v>14</v>
          </cell>
          <cell r="N150">
            <v>14</v>
          </cell>
          <cell r="O150">
            <v>6</v>
          </cell>
          <cell r="P150">
            <v>8</v>
          </cell>
          <cell r="Q150">
            <v>8</v>
          </cell>
          <cell r="R150">
            <v>4</v>
          </cell>
          <cell r="S150">
            <v>70</v>
          </cell>
          <cell r="T150">
            <v>0</v>
          </cell>
          <cell r="U150">
            <v>70</v>
          </cell>
          <cell r="V150">
            <v>141</v>
          </cell>
          <cell r="W150" t="str">
            <v>기존시장에 대한 진입 전략과 경쟁력확보에 관한 세부적인 전략이 필요함</v>
          </cell>
        </row>
        <row r="151">
          <cell r="B151">
            <v>20429040</v>
          </cell>
          <cell r="C151" t="str">
            <v>지역기반</v>
          </cell>
          <cell r="D151" t="str">
            <v>기계ㆍ소재</v>
          </cell>
          <cell r="E151" t="str">
            <v>그래핀 강화 초경합금 기반 고정밀·고내구성 절삭/금형 부품</v>
          </cell>
          <cell r="F151" t="str">
            <v>80,000,000</v>
          </cell>
          <cell r="G151" t="str">
            <v>2</v>
          </cell>
          <cell r="H151" t="str">
            <v>초기</v>
          </cell>
          <cell r="I151" t="str">
            <v>청년</v>
          </cell>
          <cell r="J151">
            <v>0</v>
          </cell>
          <cell r="K151">
            <v>8</v>
          </cell>
          <cell r="L151">
            <v>7</v>
          </cell>
          <cell r="M151">
            <v>15</v>
          </cell>
          <cell r="N151">
            <v>14</v>
          </cell>
          <cell r="O151">
            <v>7</v>
          </cell>
          <cell r="P151">
            <v>7</v>
          </cell>
          <cell r="Q151">
            <v>10</v>
          </cell>
          <cell r="R151">
            <v>2</v>
          </cell>
          <cell r="S151">
            <v>70</v>
          </cell>
          <cell r="T151">
            <v>0</v>
          </cell>
          <cell r="U151">
            <v>70</v>
          </cell>
          <cell r="V151">
            <v>141</v>
          </cell>
          <cell r="W151" t="str">
            <v>기술적 강점은 보이나 시장분석과 경쟁력 분석에 관한 내용과 전략이 부족함 특히 경쟁 진입자에 대한 방어대책이 더욱 적극적으로 요구됨</v>
          </cell>
        </row>
        <row r="152">
          <cell r="B152">
            <v>20411746</v>
          </cell>
          <cell r="C152" t="str">
            <v>지역기반</v>
          </cell>
          <cell r="D152" t="str">
            <v>기계ㆍ소재</v>
          </cell>
          <cell r="E152" t="str">
            <v>국내 최초 MDF 전용 친환경(VOC Zero) 분체도장 공정 기술 상용화 - 도장 납기 96% 단축(6~8일→8시간), 원가 72% 절감</v>
          </cell>
          <cell r="F152" t="str">
            <v>3,820,000</v>
          </cell>
          <cell r="G152" t="str">
            <v>0</v>
          </cell>
          <cell r="H152" t="str">
            <v>초기</v>
          </cell>
          <cell r="I152" t="str">
            <v>중장년</v>
          </cell>
          <cell r="J152">
            <v>0</v>
          </cell>
          <cell r="K152">
            <v>6</v>
          </cell>
          <cell r="L152">
            <v>5</v>
          </cell>
          <cell r="M152">
            <v>13</v>
          </cell>
          <cell r="N152">
            <v>13</v>
          </cell>
          <cell r="O152">
            <v>8</v>
          </cell>
          <cell r="P152">
            <v>6</v>
          </cell>
          <cell r="Q152">
            <v>14</v>
          </cell>
          <cell r="R152">
            <v>4</v>
          </cell>
          <cell r="S152">
            <v>69</v>
          </cell>
          <cell r="T152">
            <v>0</v>
          </cell>
          <cell r="U152">
            <v>69</v>
          </cell>
          <cell r="V152">
            <v>144</v>
          </cell>
          <cell r="W152" t="str">
            <v>기술적 강점은 보이나 시장분석과 경쟁력 분석에 관한 내용과 전략이 부족함 특히 경쟁 진입자에 대한 방어대책이 더욱 적극적으로 요구됨</v>
          </cell>
        </row>
        <row r="153">
          <cell r="B153">
            <v>20419623</v>
          </cell>
          <cell r="C153" t="str">
            <v>지역기반</v>
          </cell>
          <cell r="D153" t="str">
            <v>기계ㆍ소재</v>
          </cell>
          <cell r="E153" t="str">
            <v>반도체 정전척(ESC : Electrostatic Chuck) 제조에 필요한 고온에서 높은 비저항을 가지는 세라믹 소재</v>
          </cell>
          <cell r="F153" t="str">
            <v>309,000,000</v>
          </cell>
          <cell r="G153" t="str">
            <v>3</v>
          </cell>
          <cell r="H153" t="str">
            <v>도약</v>
          </cell>
          <cell r="I153" t="str">
            <v>중장년</v>
          </cell>
          <cell r="J153">
            <v>0</v>
          </cell>
          <cell r="K153">
            <v>9</v>
          </cell>
          <cell r="L153">
            <v>5</v>
          </cell>
          <cell r="M153">
            <v>14</v>
          </cell>
          <cell r="N153">
            <v>15</v>
          </cell>
          <cell r="O153">
            <v>9</v>
          </cell>
          <cell r="P153">
            <v>6</v>
          </cell>
          <cell r="Q153">
            <v>7</v>
          </cell>
          <cell r="R153">
            <v>3</v>
          </cell>
          <cell r="S153">
            <v>68</v>
          </cell>
          <cell r="T153">
            <v>0</v>
          </cell>
          <cell r="U153">
            <v>68</v>
          </cell>
          <cell r="V153">
            <v>145</v>
          </cell>
          <cell r="W153" t="str">
            <v>기술적 강점은 보이나 시장분석과 경쟁력 분석에 관한 내용과 전략이 부족함 특히 경쟁 진입자에 대한 방어대책이 더욱 적극적으로 요구됨</v>
          </cell>
        </row>
        <row r="154">
          <cell r="B154">
            <v>20428648</v>
          </cell>
          <cell r="C154" t="str">
            <v>지역기반</v>
          </cell>
          <cell r="D154" t="str">
            <v>기계ㆍ소재</v>
          </cell>
          <cell r="E154" t="str">
            <v>코코넛·키틴을 활용한 친환경 제품 고도화 및 AI 기반 친환경 소재 예측·큐레이션 플랫폼 개발</v>
          </cell>
          <cell r="F154" t="str">
            <v>156,062,596</v>
          </cell>
          <cell r="G154" t="str">
            <v>3</v>
          </cell>
          <cell r="H154" t="str">
            <v>초기</v>
          </cell>
          <cell r="I154" t="str">
            <v>청년</v>
          </cell>
          <cell r="J154">
            <v>0</v>
          </cell>
          <cell r="K154">
            <v>8</v>
          </cell>
          <cell r="L154">
            <v>5</v>
          </cell>
          <cell r="M154">
            <v>14</v>
          </cell>
          <cell r="N154">
            <v>15</v>
          </cell>
          <cell r="O154">
            <v>7</v>
          </cell>
          <cell r="P154">
            <v>6</v>
          </cell>
          <cell r="Q154">
            <v>7</v>
          </cell>
          <cell r="R154">
            <v>4</v>
          </cell>
          <cell r="S154">
            <v>66</v>
          </cell>
          <cell r="T154">
            <v>2</v>
          </cell>
          <cell r="U154">
            <v>68</v>
          </cell>
          <cell r="V154">
            <v>145</v>
          </cell>
          <cell r="W154" t="str">
            <v>기존시장에 대한 진입 전략과 경쟁력확보에 관한 세부적인 전략이 필요함</v>
          </cell>
        </row>
        <row r="155">
          <cell r="B155">
            <v>20420849</v>
          </cell>
          <cell r="C155" t="str">
            <v>지역기반</v>
          </cell>
          <cell r="D155" t="str">
            <v>기계ㆍ소재</v>
          </cell>
          <cell r="E155" t="str">
            <v>창업중심대학 지역기반 (예비)창업기업 모집</v>
          </cell>
          <cell r="F155" t="str">
            <v>843,181,000</v>
          </cell>
          <cell r="G155" t="str">
            <v>4</v>
          </cell>
          <cell r="H155" t="str">
            <v>도약</v>
          </cell>
          <cell r="I155" t="str">
            <v>청년</v>
          </cell>
          <cell r="J155">
            <v>0</v>
          </cell>
          <cell r="K155">
            <v>8</v>
          </cell>
          <cell r="L155">
            <v>5</v>
          </cell>
          <cell r="M155">
            <v>14</v>
          </cell>
          <cell r="N155">
            <v>15</v>
          </cell>
          <cell r="O155">
            <v>9</v>
          </cell>
          <cell r="P155">
            <v>8</v>
          </cell>
          <cell r="Q155">
            <v>7</v>
          </cell>
          <cell r="R155">
            <v>2</v>
          </cell>
          <cell r="S155">
            <v>68</v>
          </cell>
          <cell r="T155">
            <v>0</v>
          </cell>
          <cell r="U155">
            <v>68</v>
          </cell>
          <cell r="V155">
            <v>145</v>
          </cell>
          <cell r="W155" t="str">
            <v>기존시장에 대한 진입 전략과 경쟁력확보에 관한 세부적인 전략이 필요함</v>
          </cell>
        </row>
        <row r="156">
          <cell r="B156">
            <v>20404690</v>
          </cell>
          <cell r="C156" t="str">
            <v>대학발</v>
          </cell>
          <cell r="D156" t="str">
            <v>기계ㆍ소재</v>
          </cell>
          <cell r="E156" t="str">
            <v>AI 딥러닝 기반 포트홀·균열 검출 도로 인프라 안전점검 솔루션</v>
          </cell>
          <cell r="F156" t="str">
            <v>399,500,000</v>
          </cell>
          <cell r="G156" t="str">
            <v>5</v>
          </cell>
          <cell r="H156" t="str">
            <v>초기</v>
          </cell>
          <cell r="I156" t="str">
            <v>중장년</v>
          </cell>
          <cell r="J156">
            <v>0</v>
          </cell>
          <cell r="K156">
            <v>9</v>
          </cell>
          <cell r="L156">
            <v>9</v>
          </cell>
          <cell r="M156">
            <v>14</v>
          </cell>
          <cell r="N156">
            <v>13</v>
          </cell>
          <cell r="O156">
            <v>5</v>
          </cell>
          <cell r="P156">
            <v>9</v>
          </cell>
          <cell r="Q156">
            <v>8</v>
          </cell>
          <cell r="R156">
            <v>3</v>
          </cell>
          <cell r="S156">
            <v>70</v>
          </cell>
          <cell r="T156">
            <v>0</v>
          </cell>
          <cell r="U156">
            <v>70</v>
          </cell>
          <cell r="V156">
            <v>141</v>
          </cell>
          <cell r="W156" t="str">
            <v>기술적 강점은 보이나 시장분석과 경쟁력 분석에 관한 내용과 전략이 부족함 특히 경쟁 진입자에 대한 방어대책이 더욱 적극적으로 요구됨</v>
          </cell>
          <cell r="X156" t="str">
            <v>일치</v>
          </cell>
          <cell r="Y156" t="str">
            <v>AI 딥러닝 기반의 안전점검 솔류션으로서 지역주력산업과 일치함</v>
          </cell>
        </row>
        <row r="157">
          <cell r="B157">
            <v>20407010</v>
          </cell>
          <cell r="C157" t="str">
            <v>지역기반</v>
          </cell>
          <cell r="D157" t="str">
            <v>기계ㆍ소재</v>
          </cell>
          <cell r="E157" t="str">
            <v>콘(cone) 구조를 이용한 와류식 혼합 구조 친환경 쉐이커 보틀 및 슬리브  핏워터</v>
          </cell>
          <cell r="F157" t="str">
            <v>0</v>
          </cell>
          <cell r="G157" t="str">
            <v>0</v>
          </cell>
          <cell r="H157" t="str">
            <v>예비</v>
          </cell>
          <cell r="I157" t="str">
            <v>중장년</v>
          </cell>
          <cell r="J157">
            <v>0</v>
          </cell>
          <cell r="K157">
            <v>9</v>
          </cell>
          <cell r="L157">
            <v>5</v>
          </cell>
          <cell r="M157">
            <v>14</v>
          </cell>
          <cell r="N157">
            <v>15</v>
          </cell>
          <cell r="O157">
            <v>7</v>
          </cell>
          <cell r="P157">
            <v>6</v>
          </cell>
          <cell r="Q157">
            <v>7</v>
          </cell>
          <cell r="R157">
            <v>4</v>
          </cell>
          <cell r="S157">
            <v>67</v>
          </cell>
          <cell r="T157">
            <v>0</v>
          </cell>
          <cell r="U157">
            <v>67</v>
          </cell>
          <cell r="V157">
            <v>148</v>
          </cell>
          <cell r="W157" t="str">
            <v>생산비용을 산출하는데 처리비용이나 설비 운영비용의 정보가 부실함 ROI분석이 더 필요함</v>
          </cell>
        </row>
        <row r="158">
          <cell r="B158">
            <v>20417245</v>
          </cell>
          <cell r="C158" t="str">
            <v>지역기반</v>
          </cell>
          <cell r="D158" t="str">
            <v>기계ㆍ소재</v>
          </cell>
          <cell r="E158" t="str">
            <v>PHA 기반 3D 프린팅 자연장 맞춤형 메모리얼 유골함</v>
          </cell>
          <cell r="F158" t="str">
            <v>0</v>
          </cell>
          <cell r="G158" t="str">
            <v>0</v>
          </cell>
          <cell r="H158" t="str">
            <v>예비</v>
          </cell>
          <cell r="I158" t="str">
            <v>중장년</v>
          </cell>
          <cell r="J158">
            <v>0</v>
          </cell>
          <cell r="K158">
            <v>8</v>
          </cell>
          <cell r="L158">
            <v>5</v>
          </cell>
          <cell r="M158">
            <v>14</v>
          </cell>
          <cell r="N158">
            <v>15</v>
          </cell>
          <cell r="O158">
            <v>8</v>
          </cell>
          <cell r="P158">
            <v>7</v>
          </cell>
          <cell r="Q158">
            <v>7</v>
          </cell>
          <cell r="R158">
            <v>3</v>
          </cell>
          <cell r="S158">
            <v>67</v>
          </cell>
          <cell r="T158">
            <v>0</v>
          </cell>
          <cell r="U158">
            <v>67</v>
          </cell>
          <cell r="V158">
            <v>148</v>
          </cell>
          <cell r="W158" t="str">
            <v>기존시장에 대한 진입 전략과 경쟁력확보에 관한 세부적인 전략이 필요함</v>
          </cell>
        </row>
        <row r="159">
          <cell r="B159">
            <v>20424210</v>
          </cell>
          <cell r="C159" t="str">
            <v>지역기반</v>
          </cell>
          <cell r="D159" t="str">
            <v>기계ㆍ소재</v>
          </cell>
          <cell r="E159" t="str">
            <v>AI·IMU 융합 기술이 적용된 데이터 기반 스크린 테니스 코칭 시스템</v>
          </cell>
          <cell r="F159" t="str">
            <v>138,916,685</v>
          </cell>
          <cell r="G159" t="str">
            <v>4</v>
          </cell>
          <cell r="H159" t="str">
            <v>초기</v>
          </cell>
          <cell r="I159" t="str">
            <v>청년</v>
          </cell>
          <cell r="J159">
            <v>0</v>
          </cell>
          <cell r="K159">
            <v>9</v>
          </cell>
          <cell r="L159">
            <v>5</v>
          </cell>
          <cell r="M159">
            <v>14</v>
          </cell>
          <cell r="N159">
            <v>15</v>
          </cell>
          <cell r="O159">
            <v>7</v>
          </cell>
          <cell r="P159">
            <v>8</v>
          </cell>
          <cell r="Q159">
            <v>7</v>
          </cell>
          <cell r="R159">
            <v>2</v>
          </cell>
          <cell r="S159">
            <v>67</v>
          </cell>
          <cell r="T159">
            <v>0</v>
          </cell>
          <cell r="U159">
            <v>67</v>
          </cell>
          <cell r="V159">
            <v>148</v>
          </cell>
          <cell r="W159" t="str">
            <v>기존시장에 대한 진입 전략과 경쟁력확보에 관한 세부적인 전략이 필요함</v>
          </cell>
        </row>
        <row r="160">
          <cell r="B160">
            <v>20430168</v>
          </cell>
          <cell r="C160" t="str">
            <v>지역기반</v>
          </cell>
          <cell r="D160" t="str">
            <v>기계ㆍ소재</v>
          </cell>
          <cell r="E160" t="str">
            <v>범용 지그 시스템 기술 적용으로 복잡한 형상물 고정이 가능한  자동화 수직형 범용 지그 개발</v>
          </cell>
          <cell r="F160" t="str">
            <v>1,200,000,000</v>
          </cell>
          <cell r="G160" t="str">
            <v>5</v>
          </cell>
          <cell r="H160" t="str">
            <v>도약</v>
          </cell>
          <cell r="I160" t="str">
            <v>중장년</v>
          </cell>
          <cell r="J160">
            <v>0</v>
          </cell>
          <cell r="K160">
            <v>8</v>
          </cell>
          <cell r="L160">
            <v>5</v>
          </cell>
          <cell r="M160">
            <v>14</v>
          </cell>
          <cell r="N160">
            <v>15</v>
          </cell>
          <cell r="O160">
            <v>8</v>
          </cell>
          <cell r="P160">
            <v>7</v>
          </cell>
          <cell r="Q160">
            <v>7</v>
          </cell>
          <cell r="R160">
            <v>3</v>
          </cell>
          <cell r="S160">
            <v>67</v>
          </cell>
          <cell r="T160">
            <v>0</v>
          </cell>
          <cell r="U160">
            <v>67</v>
          </cell>
          <cell r="V160">
            <v>148</v>
          </cell>
          <cell r="W160" t="str">
            <v>기존시장에 대한 진입 전략과 경쟁력확보에 관한 세부적인 전략이 필요함</v>
          </cell>
        </row>
        <row r="161">
          <cell r="B161">
            <v>20417476</v>
          </cell>
          <cell r="C161" t="str">
            <v>지역기반</v>
          </cell>
          <cell r="D161" t="str">
            <v>기계ㆍ소재</v>
          </cell>
          <cell r="E161" t="str">
            <v>특허 기반 동작 제어 기술을 활용해 바리스타의 포터필터 작업을 자동화하는 커피 하드웨어 개발</v>
          </cell>
          <cell r="F161" t="str">
            <v>0</v>
          </cell>
          <cell r="G161" t="str">
            <v>0</v>
          </cell>
          <cell r="H161" t="str">
            <v>예비</v>
          </cell>
          <cell r="I161" t="str">
            <v>청년</v>
          </cell>
          <cell r="J161">
            <v>0</v>
          </cell>
          <cell r="K161">
            <v>8</v>
          </cell>
          <cell r="L161">
            <v>7</v>
          </cell>
          <cell r="M161">
            <v>12</v>
          </cell>
          <cell r="N161">
            <v>10</v>
          </cell>
          <cell r="O161">
            <v>9</v>
          </cell>
          <cell r="P161">
            <v>7</v>
          </cell>
          <cell r="Q161">
            <v>10</v>
          </cell>
          <cell r="R161">
            <v>3</v>
          </cell>
          <cell r="S161">
            <v>66</v>
          </cell>
          <cell r="T161">
            <v>0</v>
          </cell>
          <cell r="U161">
            <v>66</v>
          </cell>
          <cell r="V161">
            <v>153</v>
          </cell>
          <cell r="W161" t="str">
            <v>사회적으러 주목받는 기술이나 기슬적인 소개가 부족함 후발 진입자에 대한 방어 대첵이 필요함</v>
          </cell>
        </row>
        <row r="162">
          <cell r="B162">
            <v>20420743</v>
          </cell>
          <cell r="C162" t="str">
            <v>지역기반</v>
          </cell>
          <cell r="D162" t="str">
            <v>기계ㆍ소재</v>
          </cell>
          <cell r="E162" t="str">
            <v>압력피드백(폐루프 제어)·안전인터락 기술이 적용된 민감피부용 압력제어 자동괄사’ 홈케어 디바이스</v>
          </cell>
          <cell r="F162" t="str">
            <v>5,000,000</v>
          </cell>
          <cell r="G162" t="str">
            <v>3</v>
          </cell>
          <cell r="H162" t="str">
            <v>초기</v>
          </cell>
          <cell r="I162" t="str">
            <v>청년</v>
          </cell>
          <cell r="J162">
            <v>0</v>
          </cell>
          <cell r="K162">
            <v>8</v>
          </cell>
          <cell r="L162">
            <v>5</v>
          </cell>
          <cell r="M162">
            <v>14</v>
          </cell>
          <cell r="N162">
            <v>15</v>
          </cell>
          <cell r="O162">
            <v>7</v>
          </cell>
          <cell r="P162">
            <v>7</v>
          </cell>
          <cell r="Q162">
            <v>7</v>
          </cell>
          <cell r="R162">
            <v>3</v>
          </cell>
          <cell r="S162">
            <v>66</v>
          </cell>
          <cell r="T162">
            <v>0</v>
          </cell>
          <cell r="U162">
            <v>66</v>
          </cell>
          <cell r="V162">
            <v>153</v>
          </cell>
          <cell r="W162" t="str">
            <v>기존시장에 대한 진입 전략과 경쟁력확보에 관한 세부적인 전략이 필요함</v>
          </cell>
        </row>
        <row r="163">
          <cell r="B163">
            <v>20431010</v>
          </cell>
          <cell r="C163" t="str">
            <v>지역기반</v>
          </cell>
          <cell r="D163" t="str">
            <v>기계ㆍ소재</v>
          </cell>
          <cell r="E163" t="str">
            <v>AI·운동데이터 기반 게임형 지속성 예측 관리 플랫폼  아임핏</v>
          </cell>
          <cell r="F163" t="str">
            <v>1,000,000,000</v>
          </cell>
          <cell r="G163" t="str">
            <v>3</v>
          </cell>
          <cell r="H163" t="str">
            <v>초기</v>
          </cell>
          <cell r="I163" t="str">
            <v>중장년</v>
          </cell>
          <cell r="J163">
            <v>0</v>
          </cell>
          <cell r="K163">
            <v>8</v>
          </cell>
          <cell r="L163">
            <v>5</v>
          </cell>
          <cell r="M163">
            <v>14</v>
          </cell>
          <cell r="N163">
            <v>15</v>
          </cell>
          <cell r="O163">
            <v>7</v>
          </cell>
          <cell r="P163">
            <v>7</v>
          </cell>
          <cell r="Q163">
            <v>7</v>
          </cell>
          <cell r="R163">
            <v>3</v>
          </cell>
          <cell r="S163">
            <v>66</v>
          </cell>
          <cell r="T163">
            <v>0</v>
          </cell>
          <cell r="U163">
            <v>66</v>
          </cell>
          <cell r="V163">
            <v>153</v>
          </cell>
          <cell r="W163" t="str">
            <v>사회적으러 주목받는 기술이나 기슬적인 소개가 부족함 후발 진입자에 대한 방어 대첵이 필요함</v>
          </cell>
        </row>
        <row r="164">
          <cell r="B164">
            <v>20416556</v>
          </cell>
          <cell r="C164" t="str">
            <v>지역기반</v>
          </cell>
          <cell r="D164" t="str">
            <v>기계ㆍ소재</v>
          </cell>
          <cell r="E164" t="str">
            <v>주방 조리흄 실내확산 방지목적의  서큘레이터, 급기장치 적용된 레인지후드 강제 배연장치</v>
          </cell>
          <cell r="F164" t="str">
            <v>13,200,000</v>
          </cell>
          <cell r="G164" t="str">
            <v>1</v>
          </cell>
          <cell r="H164" t="str">
            <v>도약</v>
          </cell>
          <cell r="I164" t="str">
            <v>청년</v>
          </cell>
          <cell r="J164">
            <v>0</v>
          </cell>
          <cell r="K164">
            <v>8</v>
          </cell>
          <cell r="L164">
            <v>5</v>
          </cell>
          <cell r="M164">
            <v>14</v>
          </cell>
          <cell r="N164">
            <v>15</v>
          </cell>
          <cell r="O164">
            <v>8</v>
          </cell>
          <cell r="P164">
            <v>6</v>
          </cell>
          <cell r="Q164">
            <v>7</v>
          </cell>
          <cell r="R164">
            <v>3</v>
          </cell>
          <cell r="S164">
            <v>66</v>
          </cell>
          <cell r="T164">
            <v>0</v>
          </cell>
          <cell r="U164">
            <v>66</v>
          </cell>
          <cell r="V164">
            <v>153</v>
          </cell>
          <cell r="W164" t="str">
            <v>기존시장에 대한 진입 전략과 경쟁력확보에 관한 세부적인 전략이 필요함</v>
          </cell>
        </row>
        <row r="165">
          <cell r="B165">
            <v>20427463</v>
          </cell>
          <cell r="C165" t="str">
            <v>지역기반</v>
          </cell>
          <cell r="D165" t="str">
            <v>기계ㆍ소재</v>
          </cell>
          <cell r="E165" t="str">
            <v>고유수용감각 기반 AI 실시간 개인 자세·균형 측정 스마트 웨이트 트레이닝 바 ‘밸스캔(BALSCAN)’</v>
          </cell>
          <cell r="F165" t="str">
            <v>500,000,000</v>
          </cell>
          <cell r="G165" t="str">
            <v>1</v>
          </cell>
          <cell r="H165" t="str">
            <v>초기</v>
          </cell>
          <cell r="I165" t="str">
            <v>청년</v>
          </cell>
          <cell r="J165">
            <v>0</v>
          </cell>
          <cell r="K165">
            <v>8</v>
          </cell>
          <cell r="L165">
            <v>5</v>
          </cell>
          <cell r="M165">
            <v>14</v>
          </cell>
          <cell r="N165">
            <v>15</v>
          </cell>
          <cell r="O165">
            <v>7</v>
          </cell>
          <cell r="P165">
            <v>6</v>
          </cell>
          <cell r="Q165">
            <v>7</v>
          </cell>
          <cell r="R165">
            <v>4</v>
          </cell>
          <cell r="S165">
            <v>66</v>
          </cell>
          <cell r="T165">
            <v>0</v>
          </cell>
          <cell r="U165">
            <v>66</v>
          </cell>
          <cell r="V165">
            <v>153</v>
          </cell>
          <cell r="W165" t="str">
            <v>기존시장에 대한 진입 전략과 경쟁력확보에 관한 세부적인 전략이 필요함</v>
          </cell>
        </row>
        <row r="166">
          <cell r="B166">
            <v>20403927</v>
          </cell>
          <cell r="C166" t="str">
            <v>대학발</v>
          </cell>
          <cell r="D166" t="str">
            <v>기계ㆍ소재</v>
          </cell>
          <cell r="E166" t="str">
            <v>시각장애인들의 안전하고 편리한 도보보행을 돕는 동반 로봇 플랫폼</v>
          </cell>
          <cell r="F166" t="str">
            <v>0</v>
          </cell>
          <cell r="G166" t="str">
            <v>0</v>
          </cell>
          <cell r="H166" t="str">
            <v>초기</v>
          </cell>
          <cell r="I166" t="str">
            <v>청년</v>
          </cell>
          <cell r="J166">
            <v>0</v>
          </cell>
          <cell r="K166">
            <v>6</v>
          </cell>
          <cell r="L166">
            <v>8</v>
          </cell>
          <cell r="M166">
            <v>14</v>
          </cell>
          <cell r="N166">
            <v>12</v>
          </cell>
          <cell r="O166">
            <v>8</v>
          </cell>
          <cell r="P166">
            <v>8</v>
          </cell>
          <cell r="Q166">
            <v>7</v>
          </cell>
          <cell r="R166">
            <v>4</v>
          </cell>
          <cell r="S166">
            <v>67</v>
          </cell>
          <cell r="T166">
            <v>0</v>
          </cell>
          <cell r="U166">
            <v>67</v>
          </cell>
          <cell r="V166">
            <v>148</v>
          </cell>
          <cell r="W166" t="str">
            <v>사회적으러 주목받는 기술이나 기슬적인 소개가 부족함 후발 진입자에 대한 방어 대첵이 필요함</v>
          </cell>
          <cell r="X166" t="str">
            <v>일치</v>
          </cell>
          <cell r="Y166" t="str">
            <v>AI를 활용한 시각장애인을 안내하는 솔류션으로서 지역주력산업과 일치함</v>
          </cell>
        </row>
        <row r="167">
          <cell r="B167">
            <v>20403852</v>
          </cell>
          <cell r="C167" t="str">
            <v>지역기반</v>
          </cell>
          <cell r="D167" t="str">
            <v>기계ㆍ소재</v>
          </cell>
          <cell r="E167" t="str">
            <v>고압 송풍 기술 기반 우산 표면 수분 제거 기능의 친환경 “ 우산 건조기 “</v>
          </cell>
          <cell r="F167" t="str">
            <v>69,000,000</v>
          </cell>
          <cell r="G167" t="str">
            <v>0</v>
          </cell>
          <cell r="H167" t="str">
            <v>도약</v>
          </cell>
          <cell r="I167" t="str">
            <v>중장년</v>
          </cell>
          <cell r="J167">
            <v>0</v>
          </cell>
          <cell r="K167">
            <v>8</v>
          </cell>
          <cell r="L167">
            <v>8</v>
          </cell>
          <cell r="M167">
            <v>12</v>
          </cell>
          <cell r="N167">
            <v>10</v>
          </cell>
          <cell r="O167">
            <v>7</v>
          </cell>
          <cell r="P167">
            <v>6</v>
          </cell>
          <cell r="Q167">
            <v>10</v>
          </cell>
          <cell r="R167">
            <v>4</v>
          </cell>
          <cell r="S167">
            <v>65</v>
          </cell>
          <cell r="T167">
            <v>0</v>
          </cell>
          <cell r="U167">
            <v>65</v>
          </cell>
          <cell r="V167">
            <v>158</v>
          </cell>
          <cell r="W167" t="str">
            <v>사회적으러 주목받는 기술이나 기슬적인 소개가 부족함 후발 진입자에 대한 방어 대첵이 필요함</v>
          </cell>
        </row>
        <row r="168">
          <cell r="B168">
            <v>20421357</v>
          </cell>
          <cell r="C168" t="str">
            <v>지역기반</v>
          </cell>
          <cell r="D168" t="str">
            <v>기계ㆍ소재</v>
          </cell>
          <cell r="E168" t="str">
            <v>커피 로스팅 전 과정의 생산성을 획기적으로 높이는 결점두 선별 AI 솔루션</v>
          </cell>
          <cell r="F168" t="str">
            <v>0</v>
          </cell>
          <cell r="G168" t="str">
            <v>5</v>
          </cell>
          <cell r="H168" t="str">
            <v>초기</v>
          </cell>
          <cell r="I168" t="str">
            <v>청년</v>
          </cell>
          <cell r="J168">
            <v>0</v>
          </cell>
          <cell r="K168">
            <v>9</v>
          </cell>
          <cell r="L168">
            <v>5</v>
          </cell>
          <cell r="M168">
            <v>12</v>
          </cell>
          <cell r="N168">
            <v>10</v>
          </cell>
          <cell r="O168">
            <v>8</v>
          </cell>
          <cell r="P168">
            <v>9</v>
          </cell>
          <cell r="Q168">
            <v>10</v>
          </cell>
          <cell r="R168">
            <v>2</v>
          </cell>
          <cell r="S168">
            <v>65</v>
          </cell>
          <cell r="T168">
            <v>0</v>
          </cell>
          <cell r="U168">
            <v>65</v>
          </cell>
          <cell r="V168">
            <v>158</v>
          </cell>
          <cell r="W168" t="str">
            <v>기존시장에 대한 진입 전략과 경쟁력확보에 관한 세부적인 전략이 필요함</v>
          </cell>
        </row>
        <row r="169">
          <cell r="B169">
            <v>20416291</v>
          </cell>
          <cell r="C169" t="str">
            <v>지역기반</v>
          </cell>
          <cell r="D169" t="str">
            <v>기계ㆍ소재</v>
          </cell>
          <cell r="E169" t="str">
            <v>사회적 약자 접근성 기준을 충족하는 병원 접수·수납·안내 프론트 통합 자동화 키오스크(KiOMi)</v>
          </cell>
          <cell r="F169" t="str">
            <v>500,000,000</v>
          </cell>
          <cell r="G169" t="str">
            <v>9</v>
          </cell>
          <cell r="H169" t="str">
            <v>도약</v>
          </cell>
          <cell r="I169" t="str">
            <v>중장년</v>
          </cell>
          <cell r="J169">
            <v>0</v>
          </cell>
          <cell r="K169">
            <v>8</v>
          </cell>
          <cell r="L169">
            <v>5</v>
          </cell>
          <cell r="M169">
            <v>14</v>
          </cell>
          <cell r="N169">
            <v>15</v>
          </cell>
          <cell r="O169">
            <v>7</v>
          </cell>
          <cell r="P169">
            <v>6</v>
          </cell>
          <cell r="Q169">
            <v>7</v>
          </cell>
          <cell r="R169">
            <v>3</v>
          </cell>
          <cell r="S169">
            <v>65</v>
          </cell>
          <cell r="T169">
            <v>0</v>
          </cell>
          <cell r="U169">
            <v>65</v>
          </cell>
          <cell r="V169">
            <v>158</v>
          </cell>
          <cell r="W169" t="str">
            <v>사회적으러 주목받는 기술이나 기슬적인 소개가 부족함 후발 진입자에 대한 방어 대첵이 필요함</v>
          </cell>
        </row>
        <row r="170">
          <cell r="B170">
            <v>20418315</v>
          </cell>
          <cell r="C170" t="str">
            <v>지역기반</v>
          </cell>
          <cell r="D170" t="str">
            <v>기계ㆍ소재</v>
          </cell>
          <cell r="E170" t="str">
            <v>하이브리드 코팅 알루미늄 외장패널</v>
          </cell>
          <cell r="F170" t="str">
            <v>9,718,913,449</v>
          </cell>
          <cell r="G170" t="str">
            <v>32</v>
          </cell>
          <cell r="H170" t="str">
            <v>초기</v>
          </cell>
          <cell r="I170" t="str">
            <v>중장년</v>
          </cell>
          <cell r="J170">
            <v>0</v>
          </cell>
          <cell r="K170">
            <v>8</v>
          </cell>
          <cell r="L170">
            <v>5</v>
          </cell>
          <cell r="M170">
            <v>14</v>
          </cell>
          <cell r="N170">
            <v>15</v>
          </cell>
          <cell r="O170">
            <v>7</v>
          </cell>
          <cell r="P170">
            <v>7</v>
          </cell>
          <cell r="Q170">
            <v>7</v>
          </cell>
          <cell r="R170">
            <v>2</v>
          </cell>
          <cell r="S170">
            <v>65</v>
          </cell>
          <cell r="T170">
            <v>0</v>
          </cell>
          <cell r="U170">
            <v>65</v>
          </cell>
          <cell r="V170">
            <v>158</v>
          </cell>
          <cell r="W170" t="str">
            <v>기존시장에 대한 진입 전략과 경쟁력확보에 관한 세부적인 전략이 필요함</v>
          </cell>
        </row>
        <row r="171">
          <cell r="B171">
            <v>20433277</v>
          </cell>
          <cell r="C171" t="str">
            <v>지역기반</v>
          </cell>
          <cell r="D171" t="str">
            <v>기계ㆍ소재</v>
          </cell>
          <cell r="E171" t="str">
            <v xml:space="preserve"> 표준화된 제조공정을 적용한 균일한 품질의 K-디저트 프랜차이즈 “서울호떡”</v>
          </cell>
          <cell r="F171" t="str">
            <v>1,500,000,000</v>
          </cell>
          <cell r="G171" t="str">
            <v>7</v>
          </cell>
          <cell r="H171" t="str">
            <v>초기</v>
          </cell>
          <cell r="I171" t="str">
            <v>중장년</v>
          </cell>
          <cell r="J171">
            <v>0</v>
          </cell>
          <cell r="K171">
            <v>8</v>
          </cell>
          <cell r="L171">
            <v>5</v>
          </cell>
          <cell r="M171">
            <v>14</v>
          </cell>
          <cell r="N171">
            <v>15</v>
          </cell>
          <cell r="O171">
            <v>5</v>
          </cell>
          <cell r="P171">
            <v>8</v>
          </cell>
          <cell r="Q171">
            <v>7</v>
          </cell>
          <cell r="R171">
            <v>3</v>
          </cell>
          <cell r="S171">
            <v>65</v>
          </cell>
          <cell r="T171">
            <v>0</v>
          </cell>
          <cell r="U171">
            <v>65</v>
          </cell>
          <cell r="V171">
            <v>158</v>
          </cell>
          <cell r="W171" t="str">
            <v>사회적으러 주목받는 기술이나 기슬적인 소개가 부족함 후발 진입자에 대한 방어 대첵이 필요함</v>
          </cell>
        </row>
        <row r="172">
          <cell r="B172">
            <v>20402196</v>
          </cell>
          <cell r="C172" t="str">
            <v>지역기반</v>
          </cell>
          <cell r="D172" t="str">
            <v>기계ㆍ소재</v>
          </cell>
          <cell r="E172" t="str">
            <v>차세대 반도체 패키징용 40um 이하 건식 마이크로 범프 형성 기술, 특허 번호 10-2025-00188250)</v>
          </cell>
          <cell r="F172" t="str">
            <v>0</v>
          </cell>
          <cell r="G172" t="str">
            <v>0</v>
          </cell>
          <cell r="H172" t="str">
            <v>예비</v>
          </cell>
          <cell r="I172" t="str">
            <v>중장년</v>
          </cell>
          <cell r="J172">
            <v>0</v>
          </cell>
          <cell r="K172">
            <v>8</v>
          </cell>
          <cell r="L172">
            <v>5</v>
          </cell>
          <cell r="M172">
            <v>14</v>
          </cell>
          <cell r="N172">
            <v>15</v>
          </cell>
          <cell r="O172">
            <v>7</v>
          </cell>
          <cell r="P172">
            <v>6</v>
          </cell>
          <cell r="Q172">
            <v>7</v>
          </cell>
          <cell r="R172">
            <v>3</v>
          </cell>
          <cell r="S172">
            <v>65</v>
          </cell>
          <cell r="T172">
            <v>0</v>
          </cell>
          <cell r="U172">
            <v>65</v>
          </cell>
          <cell r="V172">
            <v>158</v>
          </cell>
          <cell r="W172" t="str">
            <v>기술적 강점은 보이나 시장분석과 경쟁력 분석에 관한 내용과 전략이 부족함 특히 경쟁 진입자에 대한 방어대책이 더욱 적극적으로 요구됨</v>
          </cell>
        </row>
        <row r="173">
          <cell r="B173">
            <v>20406529</v>
          </cell>
          <cell r="C173" t="str">
            <v>지역기반</v>
          </cell>
          <cell r="D173" t="str">
            <v>기계ㆍ소재</v>
          </cell>
          <cell r="E173" t="str">
            <v>착석 피로도 자동 완화 지능형 워크스테이션 ‘티라노 데스크’</v>
          </cell>
          <cell r="F173" t="str">
            <v>0</v>
          </cell>
          <cell r="G173" t="str">
            <v>0</v>
          </cell>
          <cell r="H173" t="str">
            <v>예비</v>
          </cell>
          <cell r="I173" t="str">
            <v>청년</v>
          </cell>
          <cell r="J173">
            <v>0</v>
          </cell>
          <cell r="K173">
            <v>8</v>
          </cell>
          <cell r="L173">
            <v>5</v>
          </cell>
          <cell r="M173">
            <v>14</v>
          </cell>
          <cell r="N173">
            <v>15</v>
          </cell>
          <cell r="O173">
            <v>8</v>
          </cell>
          <cell r="P173">
            <v>6</v>
          </cell>
          <cell r="Q173">
            <v>7</v>
          </cell>
          <cell r="R173">
            <v>2</v>
          </cell>
          <cell r="S173">
            <v>65</v>
          </cell>
          <cell r="T173">
            <v>0</v>
          </cell>
          <cell r="U173">
            <v>65</v>
          </cell>
          <cell r="V173">
            <v>158</v>
          </cell>
          <cell r="W173" t="str">
            <v>기술적 강점은 보이나 시장분석과 경쟁력 분석에 관한 내용과 전략이 부족함 특히 경쟁 진입자에 대한 방어대책이 더욱 적극적으로 요구됨</v>
          </cell>
        </row>
        <row r="174">
          <cell r="B174">
            <v>20423673</v>
          </cell>
          <cell r="C174" t="str">
            <v>지역기반</v>
          </cell>
          <cell r="D174" t="str">
            <v>기계ㆍ소재</v>
          </cell>
          <cell r="E174" t="str">
            <v>액추에이터 특화 Physical AI 시뮬레이션 플랫폼 개발 및 사업화</v>
          </cell>
          <cell r="F174" t="str">
            <v>501,000,000</v>
          </cell>
          <cell r="G174" t="str">
            <v>7</v>
          </cell>
          <cell r="H174" t="str">
            <v>초기</v>
          </cell>
          <cell r="I174" t="str">
            <v>청년</v>
          </cell>
          <cell r="J174">
            <v>0</v>
          </cell>
          <cell r="K174">
            <v>8</v>
          </cell>
          <cell r="L174">
            <v>5</v>
          </cell>
          <cell r="M174">
            <v>14</v>
          </cell>
          <cell r="N174">
            <v>15</v>
          </cell>
          <cell r="O174">
            <v>6</v>
          </cell>
          <cell r="P174">
            <v>7</v>
          </cell>
          <cell r="Q174">
            <v>7</v>
          </cell>
          <cell r="R174">
            <v>3</v>
          </cell>
          <cell r="S174">
            <v>65</v>
          </cell>
          <cell r="T174">
            <v>0</v>
          </cell>
          <cell r="U174">
            <v>65</v>
          </cell>
          <cell r="V174">
            <v>158</v>
          </cell>
          <cell r="W174" t="str">
            <v>기존시장에 대한 진입 전략과 경쟁력확보에 관한 세부적인 전략이 필요함</v>
          </cell>
        </row>
        <row r="175">
          <cell r="B175">
            <v>20427636</v>
          </cell>
          <cell r="C175" t="str">
            <v>지역기반</v>
          </cell>
          <cell r="D175" t="str">
            <v>기계ㆍ소재</v>
          </cell>
          <cell r="E175" t="str">
            <v>다층 코팅 기술을 적용한 색상형 친환경 코르크 바닥재 상용화 개발</v>
          </cell>
          <cell r="F175" t="str">
            <v>1,700,000,000</v>
          </cell>
          <cell r="G175" t="str">
            <v>2</v>
          </cell>
          <cell r="H175" t="str">
            <v>도약</v>
          </cell>
          <cell r="I175" t="str">
            <v>청년</v>
          </cell>
          <cell r="J175">
            <v>0</v>
          </cell>
          <cell r="K175">
            <v>8</v>
          </cell>
          <cell r="L175">
            <v>5</v>
          </cell>
          <cell r="M175">
            <v>14</v>
          </cell>
          <cell r="N175">
            <v>15</v>
          </cell>
          <cell r="O175">
            <v>5</v>
          </cell>
          <cell r="P175">
            <v>7</v>
          </cell>
          <cell r="Q175">
            <v>7</v>
          </cell>
          <cell r="R175">
            <v>4</v>
          </cell>
          <cell r="S175">
            <v>65</v>
          </cell>
          <cell r="T175">
            <v>0</v>
          </cell>
          <cell r="U175">
            <v>65</v>
          </cell>
          <cell r="V175">
            <v>158</v>
          </cell>
          <cell r="W175" t="str">
            <v>기존시장에 대한 진입 전략과 경쟁력확보에 관한 세부적인 전략이 필요함</v>
          </cell>
        </row>
        <row r="176">
          <cell r="B176">
            <v>20430433</v>
          </cell>
          <cell r="C176" t="str">
            <v>지역기반</v>
          </cell>
          <cell r="D176" t="str">
            <v>기계ㆍ소재</v>
          </cell>
          <cell r="E176" t="str">
            <v>계단 주행 시 충격과 소음을 저감하는 삼륜 바퀴 구조의 폴딩카트</v>
          </cell>
          <cell r="F176" t="str">
            <v>160,000,000</v>
          </cell>
          <cell r="G176" t="str">
            <v>0</v>
          </cell>
          <cell r="H176" t="str">
            <v>초기</v>
          </cell>
          <cell r="I176" t="str">
            <v>청년</v>
          </cell>
          <cell r="J176">
            <v>0</v>
          </cell>
          <cell r="K176">
            <v>8</v>
          </cell>
          <cell r="L176">
            <v>9</v>
          </cell>
          <cell r="M176">
            <v>12</v>
          </cell>
          <cell r="N176">
            <v>10</v>
          </cell>
          <cell r="O176">
            <v>6</v>
          </cell>
          <cell r="P176">
            <v>6</v>
          </cell>
          <cell r="Q176">
            <v>10</v>
          </cell>
          <cell r="R176">
            <v>3</v>
          </cell>
          <cell r="S176">
            <v>64</v>
          </cell>
          <cell r="T176">
            <v>0</v>
          </cell>
          <cell r="U176">
            <v>64</v>
          </cell>
          <cell r="V176">
            <v>167</v>
          </cell>
          <cell r="W176" t="str">
            <v>기존시장에 대한 진입 전략과 경쟁력확보에 관한 세부적인 전략이 필요함</v>
          </cell>
        </row>
        <row r="177">
          <cell r="B177">
            <v>20402243</v>
          </cell>
          <cell r="C177" t="str">
            <v>지역기반</v>
          </cell>
          <cell r="D177" t="str">
            <v>기계ㆍ소재</v>
          </cell>
          <cell r="E177" t="str">
            <v>FIRE-ZERO 무화염 전기 가열식 금속 배관 접합 솔루션 (히트리 + 히트링)</v>
          </cell>
          <cell r="F177" t="str">
            <v>0</v>
          </cell>
          <cell r="G177" t="str">
            <v>0</v>
          </cell>
          <cell r="H177" t="str">
            <v>예비</v>
          </cell>
          <cell r="I177" t="str">
            <v>중장년</v>
          </cell>
          <cell r="J177">
            <v>0</v>
          </cell>
          <cell r="K177">
            <v>8</v>
          </cell>
          <cell r="L177">
            <v>5</v>
          </cell>
          <cell r="M177">
            <v>14</v>
          </cell>
          <cell r="N177">
            <v>15</v>
          </cell>
          <cell r="O177">
            <v>5</v>
          </cell>
          <cell r="P177">
            <v>7</v>
          </cell>
          <cell r="Q177">
            <v>7</v>
          </cell>
          <cell r="R177">
            <v>3</v>
          </cell>
          <cell r="S177">
            <v>64</v>
          </cell>
          <cell r="T177">
            <v>0</v>
          </cell>
          <cell r="U177">
            <v>64</v>
          </cell>
          <cell r="V177">
            <v>167</v>
          </cell>
          <cell r="W177" t="str">
            <v>현실성측면에서의 검토가 필요함 현장에서 배관용접을할때 무화염에 대한 장점은 있으나 비용증가에 대한 분석이 필요함</v>
          </cell>
        </row>
        <row r="178">
          <cell r="B178">
            <v>20420967</v>
          </cell>
          <cell r="C178" t="str">
            <v>지역기반</v>
          </cell>
          <cell r="D178" t="str">
            <v>기계ㆍ소재</v>
          </cell>
          <cell r="E178" t="str">
            <v>AI 엣지 컴퓨팅 기반 능동형 공간 케어 시스템 (Smart AIoT Air-Shower)</v>
          </cell>
          <cell r="F178" t="str">
            <v>303,381,200</v>
          </cell>
          <cell r="G178" t="str">
            <v>6</v>
          </cell>
          <cell r="H178" t="str">
            <v>도약</v>
          </cell>
          <cell r="I178" t="str">
            <v>청년</v>
          </cell>
          <cell r="J178">
            <v>0</v>
          </cell>
          <cell r="K178">
            <v>9</v>
          </cell>
          <cell r="L178">
            <v>5</v>
          </cell>
          <cell r="M178">
            <v>14</v>
          </cell>
          <cell r="N178">
            <v>15</v>
          </cell>
          <cell r="O178">
            <v>7</v>
          </cell>
          <cell r="P178">
            <v>5</v>
          </cell>
          <cell r="Q178">
            <v>7</v>
          </cell>
          <cell r="R178">
            <v>2</v>
          </cell>
          <cell r="S178">
            <v>64</v>
          </cell>
          <cell r="T178">
            <v>0</v>
          </cell>
          <cell r="U178">
            <v>64</v>
          </cell>
          <cell r="V178">
            <v>167</v>
          </cell>
          <cell r="W178" t="str">
            <v>기술적 강점은 보이나 시장분석과 경쟁력 분석에 관한 내용과 전략이 부족함 특히 경쟁 진입자에 대한 방어대책이 더욱 적극적으로 요구됨</v>
          </cell>
        </row>
        <row r="179">
          <cell r="B179">
            <v>20423990</v>
          </cell>
          <cell r="C179" t="str">
            <v>지역기반</v>
          </cell>
          <cell r="D179" t="str">
            <v>기계ㆍ소재</v>
          </cell>
          <cell r="E179" t="str">
            <v>귀금속 무인 매매 장치 개발</v>
          </cell>
          <cell r="F179" t="str">
            <v>3,200,000,000</v>
          </cell>
          <cell r="G179" t="str">
            <v>11</v>
          </cell>
          <cell r="H179" t="str">
            <v>도약</v>
          </cell>
          <cell r="I179" t="str">
            <v>청년</v>
          </cell>
          <cell r="J179">
            <v>0</v>
          </cell>
          <cell r="K179">
            <v>8</v>
          </cell>
          <cell r="L179">
            <v>5</v>
          </cell>
          <cell r="M179">
            <v>14</v>
          </cell>
          <cell r="N179">
            <v>15</v>
          </cell>
          <cell r="O179">
            <v>6</v>
          </cell>
          <cell r="P179">
            <v>7</v>
          </cell>
          <cell r="Q179">
            <v>7</v>
          </cell>
          <cell r="R179">
            <v>2</v>
          </cell>
          <cell r="S179">
            <v>64</v>
          </cell>
          <cell r="T179">
            <v>0</v>
          </cell>
          <cell r="U179">
            <v>64</v>
          </cell>
          <cell r="V179">
            <v>167</v>
          </cell>
          <cell r="W179" t="str">
            <v>기존시장에 대한 진입 전략과 경쟁력확보에 관한 세부적인 전략이 필요함</v>
          </cell>
        </row>
        <row r="180">
          <cell r="B180">
            <v>20426692</v>
          </cell>
          <cell r="C180" t="str">
            <v>지역기반</v>
          </cell>
          <cell r="D180" t="str">
            <v>기계ㆍ소재</v>
          </cell>
          <cell r="E180" t="str">
            <v>초고온 반도체 세정용 도전성 발열체 승온 방식 기반 싱글 세정 챔버</v>
          </cell>
          <cell r="F180" t="str">
            <v>3,022,903,684</v>
          </cell>
          <cell r="G180" t="str">
            <v>10</v>
          </cell>
          <cell r="H180" t="str">
            <v>도약</v>
          </cell>
          <cell r="I180" t="str">
            <v>중장년</v>
          </cell>
          <cell r="J180">
            <v>0</v>
          </cell>
          <cell r="K180">
            <v>9</v>
          </cell>
          <cell r="L180">
            <v>7</v>
          </cell>
          <cell r="M180">
            <v>12</v>
          </cell>
          <cell r="N180">
            <v>10</v>
          </cell>
          <cell r="O180">
            <v>7</v>
          </cell>
          <cell r="P180">
            <v>6</v>
          </cell>
          <cell r="Q180">
            <v>10</v>
          </cell>
          <cell r="R180">
            <v>2</v>
          </cell>
          <cell r="S180">
            <v>63</v>
          </cell>
          <cell r="T180">
            <v>0</v>
          </cell>
          <cell r="U180">
            <v>63</v>
          </cell>
          <cell r="V180">
            <v>171</v>
          </cell>
          <cell r="W180" t="str">
            <v>기존시장에 대한 진입 전략과 경쟁력확보에 관한 세부적인 전략이 필요함</v>
          </cell>
        </row>
        <row r="181">
          <cell r="B181">
            <v>20418354</v>
          </cell>
          <cell r="C181" t="str">
            <v>지역기반</v>
          </cell>
          <cell r="D181" t="str">
            <v>기계ㆍ소재</v>
          </cell>
          <cell r="E181" t="str">
            <v>AI 기반 자동 자원 채취 장비 및 데이터 플랫폼</v>
          </cell>
          <cell r="F181" t="str">
            <v>0</v>
          </cell>
          <cell r="G181" t="str">
            <v>0</v>
          </cell>
          <cell r="H181" t="str">
            <v>예비</v>
          </cell>
          <cell r="I181" t="str">
            <v>중장년</v>
          </cell>
          <cell r="J181">
            <v>0</v>
          </cell>
          <cell r="K181">
            <v>9</v>
          </cell>
          <cell r="L181">
            <v>5</v>
          </cell>
          <cell r="M181">
            <v>12</v>
          </cell>
          <cell r="N181">
            <v>10</v>
          </cell>
          <cell r="O181">
            <v>7</v>
          </cell>
          <cell r="P181">
            <v>7</v>
          </cell>
          <cell r="Q181">
            <v>10</v>
          </cell>
          <cell r="R181">
            <v>3</v>
          </cell>
          <cell r="S181">
            <v>63</v>
          </cell>
          <cell r="T181">
            <v>0</v>
          </cell>
          <cell r="U181">
            <v>63</v>
          </cell>
          <cell r="V181">
            <v>171</v>
          </cell>
          <cell r="W181" t="str">
            <v>생산비용을 산출하는데 처리비용이나 설비 운영비용의 정보가 부실함 ROI분석이 더 필요함</v>
          </cell>
        </row>
        <row r="182">
          <cell r="B182">
            <v>20417721</v>
          </cell>
          <cell r="C182" t="str">
            <v>지역기반</v>
          </cell>
          <cell r="D182" t="str">
            <v>기계ㆍ소재</v>
          </cell>
          <cell r="E182" t="str">
            <v>AI 협동로봇 기술이 적용된 부품가공 자동가공·품질검사 기능의 스마트셀 솔루션</v>
          </cell>
          <cell r="F182" t="str">
            <v>1,570,602,908</v>
          </cell>
          <cell r="G182" t="str">
            <v>1</v>
          </cell>
          <cell r="H182" t="str">
            <v>초기</v>
          </cell>
          <cell r="I182" t="str">
            <v>청년</v>
          </cell>
          <cell r="J182">
            <v>0</v>
          </cell>
          <cell r="K182">
            <v>8</v>
          </cell>
          <cell r="L182">
            <v>5</v>
          </cell>
          <cell r="M182">
            <v>12</v>
          </cell>
          <cell r="N182">
            <v>10</v>
          </cell>
          <cell r="O182">
            <v>7</v>
          </cell>
          <cell r="P182">
            <v>7</v>
          </cell>
          <cell r="Q182">
            <v>10</v>
          </cell>
          <cell r="R182">
            <v>4</v>
          </cell>
          <cell r="S182">
            <v>63</v>
          </cell>
          <cell r="T182">
            <v>0</v>
          </cell>
          <cell r="U182">
            <v>63</v>
          </cell>
          <cell r="V182">
            <v>171</v>
          </cell>
          <cell r="W182" t="str">
            <v>기술적 강점은 보이나 시장분석과 경쟁력 분석에 관한 내용과 전략이 부족함 특히 경쟁 진입자에 대한 방어대책이 더욱 적극적으로 요구됨</v>
          </cell>
        </row>
        <row r="183">
          <cell r="B183">
            <v>20420591</v>
          </cell>
          <cell r="C183" t="str">
            <v>지역기반</v>
          </cell>
          <cell r="D183" t="str">
            <v>기계ㆍ소재</v>
          </cell>
          <cell r="E183" t="str">
            <v>아시안 체형 최적화 아이스하키 보호장비·스틱 D2C 브랜드</v>
          </cell>
          <cell r="F183" t="str">
            <v>140,000,000</v>
          </cell>
          <cell r="G183" t="str">
            <v>0</v>
          </cell>
          <cell r="H183" t="str">
            <v>초기</v>
          </cell>
          <cell r="I183" t="str">
            <v>청년</v>
          </cell>
          <cell r="J183">
            <v>0</v>
          </cell>
          <cell r="K183">
            <v>8</v>
          </cell>
          <cell r="L183">
            <v>5</v>
          </cell>
          <cell r="M183">
            <v>12</v>
          </cell>
          <cell r="N183">
            <v>10</v>
          </cell>
          <cell r="O183">
            <v>6</v>
          </cell>
          <cell r="P183">
            <v>8</v>
          </cell>
          <cell r="Q183">
            <v>10</v>
          </cell>
          <cell r="R183">
            <v>4</v>
          </cell>
          <cell r="S183">
            <v>63</v>
          </cell>
          <cell r="T183">
            <v>0</v>
          </cell>
          <cell r="U183">
            <v>63</v>
          </cell>
          <cell r="V183">
            <v>171</v>
          </cell>
          <cell r="W183" t="str">
            <v>기존시장에 대한 진입 전략과 경쟁력확보에 관한 세부적인 전략이 필요함</v>
          </cell>
        </row>
        <row r="184">
          <cell r="B184">
            <v>20430856</v>
          </cell>
          <cell r="C184" t="str">
            <v>지역기반</v>
          </cell>
          <cell r="D184" t="str">
            <v>기계ㆍ소재</v>
          </cell>
          <cell r="E184" t="str">
            <v>모디모빌리티</v>
          </cell>
          <cell r="F184" t="str">
            <v>30,000,000</v>
          </cell>
          <cell r="G184" t="str">
            <v>0</v>
          </cell>
          <cell r="H184" t="str">
            <v>도약</v>
          </cell>
          <cell r="I184" t="str">
            <v>청년</v>
          </cell>
          <cell r="J184">
            <v>0</v>
          </cell>
          <cell r="K184">
            <v>7</v>
          </cell>
          <cell r="L184">
            <v>5</v>
          </cell>
          <cell r="M184">
            <v>14</v>
          </cell>
          <cell r="N184">
            <v>15</v>
          </cell>
          <cell r="O184">
            <v>7</v>
          </cell>
          <cell r="P184">
            <v>6</v>
          </cell>
          <cell r="Q184">
            <v>7</v>
          </cell>
          <cell r="R184">
            <v>2</v>
          </cell>
          <cell r="S184">
            <v>63</v>
          </cell>
          <cell r="T184">
            <v>0</v>
          </cell>
          <cell r="U184">
            <v>63</v>
          </cell>
          <cell r="V184">
            <v>171</v>
          </cell>
          <cell r="W184" t="str">
            <v>기존시장에 대한 진입 전략과 경쟁력확보에 관한 세부적인 전략이 필요함</v>
          </cell>
        </row>
        <row r="185">
          <cell r="B185">
            <v>20403257</v>
          </cell>
          <cell r="C185" t="str">
            <v>지역기반</v>
          </cell>
          <cell r="D185" t="str">
            <v>기계ㆍ소재</v>
          </cell>
          <cell r="E185" t="str">
            <v>환경 오염 90% 저감형 모듈러 공법 및 스마트 계측 기술이 적용된  고강도 내진 복합말뚝 (K-PILE)</v>
          </cell>
          <cell r="F185" t="str">
            <v>443,454,546</v>
          </cell>
          <cell r="G185" t="str">
            <v>2</v>
          </cell>
          <cell r="H185" t="str">
            <v>도약</v>
          </cell>
          <cell r="I185" t="str">
            <v>중장년</v>
          </cell>
          <cell r="J185">
            <v>0</v>
          </cell>
          <cell r="K185">
            <v>8</v>
          </cell>
          <cell r="L185">
            <v>5</v>
          </cell>
          <cell r="M185">
            <v>14</v>
          </cell>
          <cell r="N185">
            <v>15</v>
          </cell>
          <cell r="O185">
            <v>5</v>
          </cell>
          <cell r="P185">
            <v>6</v>
          </cell>
          <cell r="Q185">
            <v>7</v>
          </cell>
          <cell r="R185">
            <v>3</v>
          </cell>
          <cell r="S185">
            <v>63</v>
          </cell>
          <cell r="T185">
            <v>0</v>
          </cell>
          <cell r="U185">
            <v>63</v>
          </cell>
          <cell r="V185">
            <v>171</v>
          </cell>
          <cell r="W185" t="str">
            <v>사회적으러 주목받는 기술이나 기슬적인 소개가 부족함 후발 진입자에 대한 방어 대첵이 필요함</v>
          </cell>
        </row>
        <row r="186">
          <cell r="B186">
            <v>20403260</v>
          </cell>
          <cell r="C186" t="str">
            <v>지역기반</v>
          </cell>
          <cell r="D186" t="str">
            <v>기계ㆍ소재</v>
          </cell>
          <cell r="E186" t="str">
            <v>항공 이동 환경 구조 설계 기술이 적용된 반려동물 이동 안전 솔루션</v>
          </cell>
          <cell r="F186" t="str">
            <v>2,506,260,588</v>
          </cell>
          <cell r="G186" t="str">
            <v>4</v>
          </cell>
          <cell r="H186" t="str">
            <v>도약</v>
          </cell>
          <cell r="I186" t="str">
            <v>청년</v>
          </cell>
          <cell r="J186">
            <v>0</v>
          </cell>
          <cell r="K186">
            <v>8</v>
          </cell>
          <cell r="L186">
            <v>5</v>
          </cell>
          <cell r="M186">
            <v>11</v>
          </cell>
          <cell r="N186">
            <v>9</v>
          </cell>
          <cell r="O186">
            <v>8</v>
          </cell>
          <cell r="P186">
            <v>8</v>
          </cell>
          <cell r="Q186">
            <v>10</v>
          </cell>
          <cell r="R186">
            <v>3</v>
          </cell>
          <cell r="S186">
            <v>62</v>
          </cell>
          <cell r="T186">
            <v>0</v>
          </cell>
          <cell r="U186">
            <v>62</v>
          </cell>
          <cell r="V186">
            <v>177</v>
          </cell>
          <cell r="W186" t="str">
            <v>사회적으러 주목받는 기술이나 기슬적인 소개가 부족함 후발 진입자에 대한 방어 대첵이 필요함</v>
          </cell>
        </row>
        <row r="187">
          <cell r="B187">
            <v>20412585</v>
          </cell>
          <cell r="C187" t="str">
            <v>지역기반</v>
          </cell>
          <cell r="D187" t="str">
            <v>기계ㆍ소재</v>
          </cell>
          <cell r="E187" t="str">
            <v>탄소 저감형 친환경 다회용기 자원순환을 위한 초절전 고효율 자동화 세척 시스템 개발</v>
          </cell>
          <cell r="F187" t="str">
            <v>2,381,000,000</v>
          </cell>
          <cell r="G187" t="str">
            <v>22</v>
          </cell>
          <cell r="H187" t="str">
            <v>도약</v>
          </cell>
          <cell r="I187" t="str">
            <v>중장년</v>
          </cell>
          <cell r="J187">
            <v>0</v>
          </cell>
          <cell r="K187">
            <v>8</v>
          </cell>
          <cell r="L187">
            <v>5</v>
          </cell>
          <cell r="M187">
            <v>11</v>
          </cell>
          <cell r="N187">
            <v>9</v>
          </cell>
          <cell r="O187">
            <v>8</v>
          </cell>
          <cell r="P187">
            <v>9</v>
          </cell>
          <cell r="Q187">
            <v>10</v>
          </cell>
          <cell r="R187">
            <v>2</v>
          </cell>
          <cell r="S187">
            <v>62</v>
          </cell>
          <cell r="T187">
            <v>0</v>
          </cell>
          <cell r="U187">
            <v>62</v>
          </cell>
          <cell r="V187">
            <v>177</v>
          </cell>
          <cell r="W187" t="str">
            <v>사회적으러 주목받는 기술이나 기슬적인 소개가 부족함 후발 진입자에 대한 방어 대첵이 필요함</v>
          </cell>
        </row>
        <row r="188">
          <cell r="B188">
            <v>20428624</v>
          </cell>
          <cell r="C188" t="str">
            <v>지역기반</v>
          </cell>
          <cell r="D188" t="str">
            <v>기계ㆍ소재</v>
          </cell>
          <cell r="E188" t="str">
            <v>AI 기반 3D/360도 스마트 제품 촬영 시스템</v>
          </cell>
          <cell r="F188" t="str">
            <v>730,000,000</v>
          </cell>
          <cell r="G188" t="str">
            <v>4</v>
          </cell>
          <cell r="H188" t="str">
            <v>도약</v>
          </cell>
          <cell r="I188" t="str">
            <v>중장년</v>
          </cell>
          <cell r="J188">
            <v>0</v>
          </cell>
          <cell r="K188">
            <v>7</v>
          </cell>
          <cell r="L188">
            <v>5</v>
          </cell>
          <cell r="M188">
            <v>14</v>
          </cell>
          <cell r="N188">
            <v>15</v>
          </cell>
          <cell r="O188">
            <v>7</v>
          </cell>
          <cell r="P188">
            <v>5</v>
          </cell>
          <cell r="Q188">
            <v>7</v>
          </cell>
          <cell r="R188">
            <v>2</v>
          </cell>
          <cell r="S188">
            <v>62</v>
          </cell>
          <cell r="T188">
            <v>0</v>
          </cell>
          <cell r="U188">
            <v>62</v>
          </cell>
          <cell r="V188">
            <v>177</v>
          </cell>
          <cell r="W188" t="str">
            <v>기술적 강점은 보이나 시장분석과 경쟁력 분석에 관한 내용과 전략이 부족함 특히 경쟁 진입자에 대한 방어대책이 더욱 적극적으로 요구됨</v>
          </cell>
        </row>
        <row r="189">
          <cell r="B189">
            <v>20432837</v>
          </cell>
          <cell r="C189" t="str">
            <v>대학발</v>
          </cell>
          <cell r="D189" t="str">
            <v>기계ㆍ소재</v>
          </cell>
          <cell r="E189" t="str">
            <v>도심 내 맨홀 개방 시 발생할 수 있는 추락사고를 예방하기 위한 장치</v>
          </cell>
          <cell r="F189" t="str">
            <v>450,000,000</v>
          </cell>
          <cell r="G189" t="str">
            <v>3</v>
          </cell>
          <cell r="H189" t="str">
            <v>초기</v>
          </cell>
          <cell r="I189" t="str">
            <v>중장년</v>
          </cell>
          <cell r="J189">
            <v>0</v>
          </cell>
          <cell r="K189">
            <v>8</v>
          </cell>
          <cell r="L189">
            <v>5</v>
          </cell>
          <cell r="M189">
            <v>11</v>
          </cell>
          <cell r="N189">
            <v>9</v>
          </cell>
          <cell r="O189">
            <v>8</v>
          </cell>
          <cell r="P189">
            <v>7</v>
          </cell>
          <cell r="Q189">
            <v>10</v>
          </cell>
          <cell r="R189">
            <v>3</v>
          </cell>
          <cell r="S189">
            <v>61</v>
          </cell>
          <cell r="T189">
            <v>0</v>
          </cell>
          <cell r="U189">
            <v>61</v>
          </cell>
          <cell r="V189">
            <v>180</v>
          </cell>
          <cell r="W189" t="str">
            <v>기술적 강점은 보이나 시장분석과 경쟁력 분석에 관한 내용과 전략이 부족함 특히 경쟁 진입자에 대한 방어대책이 더욱 적극적으로 요구됨</v>
          </cell>
          <cell r="X189" t="str">
            <v>불일치</v>
          </cell>
          <cell r="Y189" t="str">
            <v xml:space="preserve">하드웨어를 개선항 맨홀추락방지 기술로서 지역주력산업과 불일치함  </v>
          </cell>
        </row>
        <row r="190">
          <cell r="B190">
            <v>20427629</v>
          </cell>
          <cell r="C190" t="str">
            <v>대학발</v>
          </cell>
          <cell r="D190" t="str">
            <v>기계ㆍ소재</v>
          </cell>
          <cell r="E190" t="str">
            <v>AI 를 활용한 가정용 수냉식 스마트팜</v>
          </cell>
          <cell r="F190" t="str">
            <v>530,000,000</v>
          </cell>
          <cell r="G190" t="str">
            <v>0</v>
          </cell>
          <cell r="H190" t="str">
            <v>도약</v>
          </cell>
          <cell r="I190" t="str">
            <v>중장년</v>
          </cell>
          <cell r="J190">
            <v>0</v>
          </cell>
          <cell r="K190">
            <v>7</v>
          </cell>
          <cell r="L190">
            <v>5</v>
          </cell>
          <cell r="M190">
            <v>14</v>
          </cell>
          <cell r="N190">
            <v>15</v>
          </cell>
          <cell r="O190">
            <v>5</v>
          </cell>
          <cell r="P190">
            <v>6</v>
          </cell>
          <cell r="Q190">
            <v>7</v>
          </cell>
          <cell r="R190">
            <v>2</v>
          </cell>
          <cell r="S190">
            <v>61</v>
          </cell>
          <cell r="T190">
            <v>0</v>
          </cell>
          <cell r="U190">
            <v>61</v>
          </cell>
          <cell r="V190">
            <v>180</v>
          </cell>
          <cell r="W190" t="str">
            <v>사회적으러 주목받는 기술이나 기슬적인 소개가 부족함 후발 진입자에 대한 방어 대첵이 필요함</v>
          </cell>
          <cell r="X190" t="str">
            <v>불일치</v>
          </cell>
          <cell r="Y190" t="str">
            <v xml:space="preserve">소규모 가정용팜보급 기술로서 지역 지역주력산업과 불일치함 </v>
          </cell>
        </row>
        <row r="191">
          <cell r="B191">
            <v>20408211</v>
          </cell>
          <cell r="C191" t="str">
            <v>지역기반</v>
          </cell>
          <cell r="D191" t="str">
            <v>기계ㆍ소재</v>
          </cell>
          <cell r="E191" t="str">
            <v>자율주행 소화 기능을 갖춘 물류센터용 화재 대응 로봇</v>
          </cell>
          <cell r="F191" t="str">
            <v>1,700,000,000</v>
          </cell>
          <cell r="G191" t="str">
            <v>8</v>
          </cell>
          <cell r="H191" t="str">
            <v>도약</v>
          </cell>
          <cell r="I191" t="str">
            <v>중장년</v>
          </cell>
          <cell r="J191">
            <v>0</v>
          </cell>
          <cell r="K191">
            <v>8</v>
          </cell>
          <cell r="L191">
            <v>5</v>
          </cell>
          <cell r="M191">
            <v>11</v>
          </cell>
          <cell r="N191">
            <v>9</v>
          </cell>
          <cell r="O191">
            <v>8</v>
          </cell>
          <cell r="P191">
            <v>6</v>
          </cell>
          <cell r="Q191">
            <v>10</v>
          </cell>
          <cell r="R191">
            <v>4</v>
          </cell>
          <cell r="S191">
            <v>61</v>
          </cell>
          <cell r="T191">
            <v>0</v>
          </cell>
          <cell r="U191">
            <v>61</v>
          </cell>
          <cell r="V191">
            <v>180</v>
          </cell>
          <cell r="W191" t="str">
            <v>사회적으러 주목받는 기술이나 기슬적인 소개가 부족함 후발 진입자에 대한 방어 대첵이 필요함</v>
          </cell>
        </row>
        <row r="192">
          <cell r="B192">
            <v>20431631</v>
          </cell>
          <cell r="C192" t="str">
            <v>지역기반</v>
          </cell>
          <cell r="D192" t="str">
            <v>기계ㆍ소재</v>
          </cell>
          <cell r="E192" t="str">
            <v>쪼임이시니어</v>
          </cell>
          <cell r="F192" t="str">
            <v>710,000,000</v>
          </cell>
          <cell r="G192" t="str">
            <v>7</v>
          </cell>
          <cell r="H192" t="str">
            <v>도약</v>
          </cell>
          <cell r="I192" t="str">
            <v>청년</v>
          </cell>
          <cell r="J192">
            <v>0</v>
          </cell>
          <cell r="K192">
            <v>7</v>
          </cell>
          <cell r="L192">
            <v>5</v>
          </cell>
          <cell r="M192">
            <v>14</v>
          </cell>
          <cell r="N192">
            <v>15</v>
          </cell>
          <cell r="O192">
            <v>6</v>
          </cell>
          <cell r="P192">
            <v>5</v>
          </cell>
          <cell r="Q192">
            <v>7</v>
          </cell>
          <cell r="R192">
            <v>2</v>
          </cell>
          <cell r="S192">
            <v>61</v>
          </cell>
          <cell r="T192">
            <v>0</v>
          </cell>
          <cell r="U192">
            <v>61</v>
          </cell>
          <cell r="V192">
            <v>180</v>
          </cell>
          <cell r="W192" t="str">
            <v>사회적으러 주목받는 기술이나 기슬적인 소개가 부족함 후발 진입자에 대한 방어 대첵이 필요함</v>
          </cell>
        </row>
        <row r="193">
          <cell r="B193">
            <v>20432207</v>
          </cell>
          <cell r="C193" t="str">
            <v>지역기반</v>
          </cell>
          <cell r="D193" t="str">
            <v>기계ㆍ소재</v>
          </cell>
          <cell r="E193" t="str">
            <v>AI 객체인식 기술이 적용된 실시간 위험 감지형 스마트 보안 반사경</v>
          </cell>
          <cell r="F193" t="str">
            <v>100,000,000</v>
          </cell>
          <cell r="G193" t="str">
            <v>1</v>
          </cell>
          <cell r="H193" t="str">
            <v>도약</v>
          </cell>
          <cell r="I193" t="str">
            <v>청년</v>
          </cell>
          <cell r="J193">
            <v>0</v>
          </cell>
          <cell r="K193">
            <v>7</v>
          </cell>
          <cell r="L193">
            <v>5</v>
          </cell>
          <cell r="M193">
            <v>14</v>
          </cell>
          <cell r="N193">
            <v>15</v>
          </cell>
          <cell r="O193">
            <v>6</v>
          </cell>
          <cell r="P193">
            <v>5</v>
          </cell>
          <cell r="Q193">
            <v>7</v>
          </cell>
          <cell r="R193">
            <v>2</v>
          </cell>
          <cell r="S193">
            <v>61</v>
          </cell>
          <cell r="T193">
            <v>0</v>
          </cell>
          <cell r="U193">
            <v>61</v>
          </cell>
          <cell r="V193">
            <v>180</v>
          </cell>
          <cell r="W193" t="str">
            <v>사회적으러 주목받는 기술이나 기슬적인 소개가 부족함 후발 진입자에 대한 방어 대첵이 필요함</v>
          </cell>
        </row>
        <row r="194">
          <cell r="B194">
            <v>20428118</v>
          </cell>
          <cell r="C194" t="str">
            <v>지역기반</v>
          </cell>
          <cell r="D194" t="str">
            <v>기계ㆍ소재</v>
          </cell>
          <cell r="E194" t="str">
            <v>AIO² Studio</v>
          </cell>
          <cell r="F194" t="str">
            <v>27,000,000</v>
          </cell>
          <cell r="G194" t="str">
            <v>2</v>
          </cell>
          <cell r="H194" t="str">
            <v>초기</v>
          </cell>
          <cell r="I194" t="str">
            <v>청년</v>
          </cell>
          <cell r="J194">
            <v>0</v>
          </cell>
          <cell r="K194">
            <v>8</v>
          </cell>
          <cell r="L194">
            <v>5</v>
          </cell>
          <cell r="M194">
            <v>12</v>
          </cell>
          <cell r="N194">
            <v>10</v>
          </cell>
          <cell r="O194">
            <v>5</v>
          </cell>
          <cell r="P194">
            <v>8</v>
          </cell>
          <cell r="Q194">
            <v>10</v>
          </cell>
          <cell r="R194">
            <v>2</v>
          </cell>
          <cell r="S194">
            <v>60</v>
          </cell>
          <cell r="T194">
            <v>0</v>
          </cell>
          <cell r="U194">
            <v>60</v>
          </cell>
          <cell r="V194">
            <v>185</v>
          </cell>
          <cell r="W194" t="str">
            <v>기존시장에 대한 진입 전략과 경쟁력확보에 관한 세부적인 전략이 필요함</v>
          </cell>
        </row>
        <row r="195">
          <cell r="B195">
            <v>20405857</v>
          </cell>
          <cell r="C195" t="str">
            <v>지역기반</v>
          </cell>
          <cell r="D195" t="str">
            <v>기계ㆍ소재</v>
          </cell>
          <cell r="E195" t="str">
            <v>유해인자 정밀 감지 및 능동형 배기 제어 알고리즘이 탑재된 스마트 IoT 도장부스</v>
          </cell>
          <cell r="F195" t="str">
            <v>3,745,797,404</v>
          </cell>
          <cell r="G195" t="str">
            <v>17</v>
          </cell>
          <cell r="H195" t="str">
            <v>도약</v>
          </cell>
          <cell r="I195" t="str">
            <v>청년</v>
          </cell>
          <cell r="J195">
            <v>0</v>
          </cell>
          <cell r="K195">
            <v>8</v>
          </cell>
          <cell r="L195">
            <v>5</v>
          </cell>
          <cell r="M195">
            <v>11</v>
          </cell>
          <cell r="N195">
            <v>9</v>
          </cell>
          <cell r="O195">
            <v>8</v>
          </cell>
          <cell r="P195">
            <v>6</v>
          </cell>
          <cell r="Q195">
            <v>10</v>
          </cell>
          <cell r="R195">
            <v>3</v>
          </cell>
          <cell r="S195">
            <v>60</v>
          </cell>
          <cell r="T195">
            <v>0</v>
          </cell>
          <cell r="U195">
            <v>60</v>
          </cell>
          <cell r="V195">
            <v>185</v>
          </cell>
          <cell r="W195" t="str">
            <v>사회적으러 주목받는 기술이나 기슬적인 소개가 부족함 후발 진입자에 대한 방어 대첵이 필요함</v>
          </cell>
        </row>
        <row r="196">
          <cell r="B196">
            <v>20412980</v>
          </cell>
          <cell r="C196" t="str">
            <v>지역기반</v>
          </cell>
          <cell r="D196" t="str">
            <v>기계ㆍ소재</v>
          </cell>
          <cell r="E196" t="str">
            <v>전기차 화재에 대응하는 배터리가스 방출 비폭발 완전 침수형 소화 로봇</v>
          </cell>
          <cell r="F196" t="str">
            <v>13,400,000</v>
          </cell>
          <cell r="G196" t="str">
            <v>1</v>
          </cell>
          <cell r="H196" t="str">
            <v>도약</v>
          </cell>
          <cell r="I196" t="str">
            <v>중장년</v>
          </cell>
          <cell r="J196">
            <v>0</v>
          </cell>
          <cell r="K196">
            <v>8</v>
          </cell>
          <cell r="L196">
            <v>5</v>
          </cell>
          <cell r="M196">
            <v>11</v>
          </cell>
          <cell r="N196">
            <v>9</v>
          </cell>
          <cell r="O196">
            <v>8</v>
          </cell>
          <cell r="P196">
            <v>6</v>
          </cell>
          <cell r="Q196">
            <v>10</v>
          </cell>
          <cell r="R196">
            <v>3</v>
          </cell>
          <cell r="S196">
            <v>60</v>
          </cell>
          <cell r="T196">
            <v>0</v>
          </cell>
          <cell r="U196">
            <v>60</v>
          </cell>
          <cell r="V196">
            <v>185</v>
          </cell>
          <cell r="W196" t="str">
            <v>기존시장에 대한 진입 전략과 경쟁력확보에 관한 세부적인 전략이 필요함</v>
          </cell>
        </row>
        <row r="197">
          <cell r="B197">
            <v>20411335</v>
          </cell>
          <cell r="C197" t="str">
            <v>지역기반</v>
          </cell>
          <cell r="D197" t="str">
            <v>기계ㆍ소재</v>
          </cell>
          <cell r="E197" t="str">
            <v>EV 아이스링크 정빙기 개발</v>
          </cell>
          <cell r="F197" t="str">
            <v>100,000,000</v>
          </cell>
          <cell r="G197" t="str">
            <v>1</v>
          </cell>
          <cell r="H197" t="str">
            <v>도약</v>
          </cell>
          <cell r="I197" t="str">
            <v>청년</v>
          </cell>
          <cell r="J197">
            <v>0</v>
          </cell>
          <cell r="K197">
            <v>8</v>
          </cell>
          <cell r="L197">
            <v>5</v>
          </cell>
          <cell r="M197">
            <v>11</v>
          </cell>
          <cell r="N197">
            <v>9</v>
          </cell>
          <cell r="O197">
            <v>8</v>
          </cell>
          <cell r="P197">
            <v>6</v>
          </cell>
          <cell r="Q197">
            <v>10</v>
          </cell>
          <cell r="R197">
            <v>3</v>
          </cell>
          <cell r="S197">
            <v>60</v>
          </cell>
          <cell r="T197">
            <v>0</v>
          </cell>
          <cell r="U197">
            <v>60</v>
          </cell>
          <cell r="V197">
            <v>185</v>
          </cell>
          <cell r="W197" t="str">
            <v>기존시장에 대한 진입 전략과 경쟁력확보에 관한 세부적인 전략이 필요함</v>
          </cell>
        </row>
        <row r="198">
          <cell r="B198">
            <v>20416845</v>
          </cell>
          <cell r="C198" t="str">
            <v>지역기반</v>
          </cell>
          <cell r="D198" t="str">
            <v>기계ㆍ소재</v>
          </cell>
          <cell r="E198" t="str">
            <v>저주파·초음파 듀얼포레이션 기반 메디컬급 안티에이징 디바이스</v>
          </cell>
          <cell r="F198" t="str">
            <v>3,825,341,933</v>
          </cell>
          <cell r="G198" t="str">
            <v>12</v>
          </cell>
          <cell r="H198" t="str">
            <v>도약</v>
          </cell>
          <cell r="I198" t="str">
            <v>중장년</v>
          </cell>
          <cell r="J198">
            <v>0</v>
          </cell>
          <cell r="K198">
            <v>8</v>
          </cell>
          <cell r="L198">
            <v>5</v>
          </cell>
          <cell r="M198">
            <v>11</v>
          </cell>
          <cell r="N198">
            <v>9</v>
          </cell>
          <cell r="O198">
            <v>7</v>
          </cell>
          <cell r="P198">
            <v>6</v>
          </cell>
          <cell r="Q198">
            <v>10</v>
          </cell>
          <cell r="R198">
            <v>3</v>
          </cell>
          <cell r="S198">
            <v>59</v>
          </cell>
          <cell r="T198">
            <v>0</v>
          </cell>
          <cell r="U198">
            <v>59</v>
          </cell>
          <cell r="V198">
            <v>189</v>
          </cell>
          <cell r="W198" t="str">
            <v>기존시장에 대한 진입 전략과 경쟁력확보에 관한 세부적인 전략이 필요함</v>
          </cell>
        </row>
        <row r="199">
          <cell r="B199">
            <v>20419273</v>
          </cell>
          <cell r="C199" t="str">
            <v>지역기반</v>
          </cell>
          <cell r="D199" t="str">
            <v>기계ㆍ소재</v>
          </cell>
          <cell r="E199" t="str">
            <v>장시간 책상에 머무는 사용자를 위하여 인체공학 기술과 AI 기반 맞춤 세팅 기술을 활용하여 높이 조절 및 자세 최적화 기능의 개인 맞춤형 업무환경을 제공하는 스마트 워크스테이션 제품</v>
          </cell>
          <cell r="F199" t="str">
            <v>0</v>
          </cell>
          <cell r="G199" t="str">
            <v>0</v>
          </cell>
          <cell r="H199" t="str">
            <v>예비</v>
          </cell>
          <cell r="I199" t="str">
            <v>중장년</v>
          </cell>
          <cell r="J199">
            <v>0</v>
          </cell>
          <cell r="K199">
            <v>8</v>
          </cell>
          <cell r="L199">
            <v>5</v>
          </cell>
          <cell r="M199">
            <v>11</v>
          </cell>
          <cell r="N199">
            <v>9</v>
          </cell>
          <cell r="O199">
            <v>7</v>
          </cell>
          <cell r="P199">
            <v>6</v>
          </cell>
          <cell r="Q199">
            <v>10</v>
          </cell>
          <cell r="R199">
            <v>3</v>
          </cell>
          <cell r="S199">
            <v>59</v>
          </cell>
          <cell r="T199">
            <v>0</v>
          </cell>
          <cell r="U199">
            <v>59</v>
          </cell>
          <cell r="V199">
            <v>189</v>
          </cell>
          <cell r="W199" t="str">
            <v>기존시장에 대한 진입 전략과 경쟁력확보에 관한 세부적인 전략이 필요함</v>
          </cell>
        </row>
        <row r="200">
          <cell r="B200">
            <v>20426699</v>
          </cell>
          <cell r="C200" t="str">
            <v>지역기반</v>
          </cell>
          <cell r="D200" t="str">
            <v>기계ㆍ소재</v>
          </cell>
          <cell r="E200" t="str">
            <v>AI 자율 비행 기술이 적용된 스마트 드론 기반 종합 시설물 관리 시스템</v>
          </cell>
          <cell r="F200" t="str">
            <v>20,000,000</v>
          </cell>
          <cell r="G200" t="str">
            <v>0</v>
          </cell>
          <cell r="H200" t="str">
            <v>초기</v>
          </cell>
          <cell r="I200" t="str">
            <v>중장년</v>
          </cell>
          <cell r="J200">
            <v>0</v>
          </cell>
          <cell r="K200">
            <v>8</v>
          </cell>
          <cell r="L200">
            <v>5</v>
          </cell>
          <cell r="M200">
            <v>11</v>
          </cell>
          <cell r="N200">
            <v>9</v>
          </cell>
          <cell r="O200">
            <v>7</v>
          </cell>
          <cell r="P200">
            <v>6</v>
          </cell>
          <cell r="Q200">
            <v>10</v>
          </cell>
          <cell r="R200">
            <v>3</v>
          </cell>
          <cell r="S200">
            <v>59</v>
          </cell>
          <cell r="T200">
            <v>0</v>
          </cell>
          <cell r="U200">
            <v>59</v>
          </cell>
          <cell r="V200">
            <v>189</v>
          </cell>
          <cell r="W200" t="str">
            <v>기존시장에 대한 진입 전략과 경쟁력확보에 관한 세부적인 전략이 필요함</v>
          </cell>
        </row>
        <row r="201">
          <cell r="B201">
            <v>20414814</v>
          </cell>
          <cell r="C201" t="str">
            <v>실험실</v>
          </cell>
          <cell r="D201" t="str">
            <v>기계ㆍ소재</v>
          </cell>
          <cell r="E201" t="str">
            <v>반도체·로봇 극한환경용 파티클-Zero 내식성 하모닉 감속기</v>
          </cell>
          <cell r="F201" t="str">
            <v>12,650,000</v>
          </cell>
          <cell r="G201" t="str">
            <v>2</v>
          </cell>
          <cell r="H201" t="str">
            <v>초기</v>
          </cell>
          <cell r="I201" t="str">
            <v>중장년</v>
          </cell>
          <cell r="J201" t="str">
            <v/>
          </cell>
          <cell r="K201">
            <v>8</v>
          </cell>
          <cell r="L201">
            <v>5</v>
          </cell>
          <cell r="M201">
            <v>11</v>
          </cell>
          <cell r="N201">
            <v>9</v>
          </cell>
          <cell r="O201">
            <v>7</v>
          </cell>
          <cell r="P201">
            <v>6</v>
          </cell>
          <cell r="Q201">
            <v>10</v>
          </cell>
          <cell r="R201">
            <v>3</v>
          </cell>
          <cell r="S201">
            <v>59</v>
          </cell>
          <cell r="T201">
            <v>0</v>
          </cell>
          <cell r="U201">
            <v>59</v>
          </cell>
          <cell r="V201">
            <v>189</v>
          </cell>
          <cell r="W201" t="str">
            <v>기존시장에 대한 진입 전략과 경쟁력확보에 관한 세부적인 전략이 필요함</v>
          </cell>
        </row>
        <row r="202">
          <cell r="B202">
            <v>20414195</v>
          </cell>
          <cell r="C202" t="str">
            <v>지역기반</v>
          </cell>
          <cell r="D202" t="str">
            <v>기계ㆍ소재</v>
          </cell>
          <cell r="E202" t="str">
            <v>AI 기반 로봇 자동화 기술이 적용된 무인 커피 제조 기능의  스마트 커피 로봇 시스템</v>
          </cell>
          <cell r="F202" t="str">
            <v>938,000,000</v>
          </cell>
          <cell r="G202" t="str">
            <v>3</v>
          </cell>
          <cell r="H202" t="str">
            <v>도약</v>
          </cell>
          <cell r="I202" t="str">
            <v>중장년</v>
          </cell>
          <cell r="J202">
            <v>0</v>
          </cell>
          <cell r="K202">
            <v>8</v>
          </cell>
          <cell r="L202">
            <v>5</v>
          </cell>
          <cell r="M202">
            <v>11</v>
          </cell>
          <cell r="N202">
            <v>9</v>
          </cell>
          <cell r="O202">
            <v>7</v>
          </cell>
          <cell r="P202">
            <v>6</v>
          </cell>
          <cell r="Q202">
            <v>7</v>
          </cell>
          <cell r="R202">
            <v>3</v>
          </cell>
          <cell r="S202">
            <v>56</v>
          </cell>
          <cell r="T202">
            <v>0</v>
          </cell>
          <cell r="U202">
            <v>56</v>
          </cell>
          <cell r="V202">
            <v>193</v>
          </cell>
          <cell r="W202" t="str">
            <v>기존시장에 대한 진입 전략과 경쟁력확보에 관한 세부적인 전략이 필요함</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56.25</v>
          </cell>
          <cell r="H2">
            <v>78</v>
          </cell>
          <cell r="I2">
            <v>48.75</v>
          </cell>
          <cell r="J2">
            <v>12</v>
          </cell>
          <cell r="K2">
            <v>1</v>
          </cell>
          <cell r="L2">
            <v>13</v>
          </cell>
          <cell r="M2">
            <v>195</v>
          </cell>
          <cell r="N2" t="str">
            <v>90점 이상 합격
*예비 87~89점 1~2명</v>
          </cell>
          <cell r="Q2" t="str">
            <v>지역기반</v>
          </cell>
          <cell r="R2">
            <v>7</v>
          </cell>
          <cell r="S2">
            <v>4</v>
          </cell>
          <cell r="T2">
            <v>6</v>
          </cell>
          <cell r="U2">
            <v>1</v>
          </cell>
          <cell r="V2">
            <v>7</v>
          </cell>
        </row>
        <row r="3">
          <cell r="E3" t="str">
            <v>평가
현황</v>
          </cell>
          <cell r="F3">
            <v>1</v>
          </cell>
          <cell r="G3">
            <v>56</v>
          </cell>
          <cell r="H3">
            <v>76</v>
          </cell>
          <cell r="I3">
            <v>49</v>
          </cell>
          <cell r="J3">
            <v>12</v>
          </cell>
          <cell r="K3">
            <v>1</v>
          </cell>
          <cell r="L3">
            <v>13</v>
          </cell>
          <cell r="M3">
            <v>195</v>
          </cell>
          <cell r="Q3" t="str">
            <v>대학발</v>
          </cell>
          <cell r="R3">
            <v>5</v>
          </cell>
          <cell r="S3">
            <v>1</v>
          </cell>
          <cell r="T3">
            <v>5</v>
          </cell>
          <cell r="U3">
            <v>0</v>
          </cell>
          <cell r="V3">
            <v>5</v>
          </cell>
        </row>
        <row r="4">
          <cell r="E4" t="str">
            <v>청년</v>
          </cell>
          <cell r="F4" t="str">
            <v>*지역기반만 집계</v>
          </cell>
          <cell r="J4">
            <v>6</v>
          </cell>
          <cell r="K4">
            <v>0</v>
          </cell>
          <cell r="L4">
            <v>6</v>
          </cell>
          <cell r="M4">
            <v>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20413111</v>
          </cell>
          <cell r="C8" t="str">
            <v>지역기반</v>
          </cell>
          <cell r="D8" t="str">
            <v>기계ㆍ소재</v>
          </cell>
          <cell r="E8" t="str">
            <v>건설현장 컨테이너용 ‘재사용 가능한 모듈 칸막이 Easy-Wall’ 제품화 및 사업화</v>
          </cell>
          <cell r="F8" t="str">
            <v>142,784,901</v>
          </cell>
          <cell r="G8" t="str">
            <v>2</v>
          </cell>
          <cell r="H8" t="str">
            <v>초기</v>
          </cell>
          <cell r="I8" t="str">
            <v>청년</v>
          </cell>
          <cell r="J8">
            <v>0</v>
          </cell>
          <cell r="K8">
            <v>10</v>
          </cell>
          <cell r="L8">
            <v>9</v>
          </cell>
          <cell r="M8">
            <v>19</v>
          </cell>
          <cell r="N8">
            <v>19</v>
          </cell>
          <cell r="O8">
            <v>10</v>
          </cell>
          <cell r="P8">
            <v>10</v>
          </cell>
          <cell r="Q8">
            <v>15</v>
          </cell>
          <cell r="R8">
            <v>5</v>
          </cell>
          <cell r="S8">
            <v>97</v>
          </cell>
          <cell r="T8">
            <v>2</v>
          </cell>
          <cell r="U8">
            <v>99</v>
          </cell>
          <cell r="V8">
            <v>1</v>
          </cell>
          <cell r="W8" t="str">
            <v>사업계획서의 내용은 양호하나 재사용에 대한 강도 및 내구성 검증이 선행되어야 안전성이 확보가능하나 규격 제시가 미흡함.</v>
          </cell>
        </row>
        <row r="9">
          <cell r="B9">
            <v>20415322</v>
          </cell>
          <cell r="C9" t="str">
            <v>대학발</v>
          </cell>
          <cell r="D9" t="str">
            <v>기계ㆍ소재</v>
          </cell>
          <cell r="E9" t="str">
            <v>차세대 하이브리드 본딩용 초저온 유기박막 솔루션을 통한 AI 반도체(HBM) 고단 적층 한계 극복 및 공정 수율 극대화 기술</v>
          </cell>
          <cell r="F9" t="str">
            <v>0</v>
          </cell>
          <cell r="G9" t="str">
            <v>0</v>
          </cell>
          <cell r="H9" t="str">
            <v>예비</v>
          </cell>
          <cell r="I9" t="str">
            <v>청년</v>
          </cell>
          <cell r="J9">
            <v>0</v>
          </cell>
          <cell r="K9">
            <v>9</v>
          </cell>
          <cell r="L9">
            <v>10</v>
          </cell>
          <cell r="M9">
            <v>20</v>
          </cell>
          <cell r="N9">
            <v>20</v>
          </cell>
          <cell r="O9">
            <v>10</v>
          </cell>
          <cell r="P9">
            <v>10</v>
          </cell>
          <cell r="Q9">
            <v>15</v>
          </cell>
          <cell r="R9">
            <v>5</v>
          </cell>
          <cell r="S9">
            <v>99</v>
          </cell>
          <cell r="T9">
            <v>0</v>
          </cell>
          <cell r="U9">
            <v>99</v>
          </cell>
          <cell r="V9">
            <v>1</v>
          </cell>
          <cell r="W9" t="str">
            <v>사업계획서의 내용이 우수하고 목표시장 분석이 구체적이고 기술성과 차별성이 충분하여 실현가능서이 층분함</v>
          </cell>
          <cell r="X9" t="str">
            <v>일치</v>
          </cell>
          <cell r="Y9" t="str">
            <v xml:space="preserve">본 사업의 지역주력산업 연계 분야 일치함. </v>
          </cell>
        </row>
        <row r="10">
          <cell r="B10">
            <v>20416208</v>
          </cell>
          <cell r="C10" t="str">
            <v>대학발</v>
          </cell>
          <cell r="D10" t="str">
            <v>기계ㆍ소재</v>
          </cell>
          <cell r="E10" t="str">
            <v>파우더 도금 기술을 활용한 시스템 반도체 테스트 소켓용 고내구성 팔라듐 표면처리 기술 및 저가 파우더 개발</v>
          </cell>
          <cell r="F10" t="str">
            <v>542,000,000</v>
          </cell>
          <cell r="G10" t="str">
            <v>4</v>
          </cell>
          <cell r="H10" t="str">
            <v>도약</v>
          </cell>
          <cell r="I10" t="str">
            <v>청년</v>
          </cell>
          <cell r="J10">
            <v>0</v>
          </cell>
          <cell r="K10">
            <v>9</v>
          </cell>
          <cell r="L10">
            <v>9</v>
          </cell>
          <cell r="M10">
            <v>20</v>
          </cell>
          <cell r="N10">
            <v>20</v>
          </cell>
          <cell r="O10">
            <v>10</v>
          </cell>
          <cell r="P10">
            <v>10</v>
          </cell>
          <cell r="Q10">
            <v>15</v>
          </cell>
          <cell r="R10">
            <v>5</v>
          </cell>
          <cell r="S10">
            <v>98</v>
          </cell>
          <cell r="T10">
            <v>0</v>
          </cell>
          <cell r="U10">
            <v>98</v>
          </cell>
          <cell r="V10">
            <v>3</v>
          </cell>
          <cell r="W10" t="str">
            <v>사업게획은 우수하며 비즈니스 모델이 구체적이며 기술 차별성 및 목표시장에 대한 접근방법이 우수하여 사업성이 충분함..</v>
          </cell>
          <cell r="X10" t="str">
            <v>일치</v>
          </cell>
          <cell r="Y10" t="str">
            <v xml:space="preserve">본 사업의 지역주력산업 연계 분야 일치함. </v>
          </cell>
        </row>
        <row r="11">
          <cell r="B11">
            <v>20428674</v>
          </cell>
          <cell r="C11" t="str">
            <v>대학발</v>
          </cell>
          <cell r="D11" t="str">
            <v>기계ㆍ소재</v>
          </cell>
          <cell r="E11" t="str">
            <v>AI 데이터센터 고발열 대응을 위한 액체냉각용 고방열 냉각유체 개발 및 사업화</v>
          </cell>
          <cell r="F11" t="str">
            <v>182,017,095</v>
          </cell>
          <cell r="G11" t="str">
            <v>4</v>
          </cell>
          <cell r="H11" t="str">
            <v>도약</v>
          </cell>
          <cell r="I11" t="str">
            <v>중장년</v>
          </cell>
          <cell r="J11">
            <v>0</v>
          </cell>
          <cell r="K11">
            <v>10</v>
          </cell>
          <cell r="L11">
            <v>9</v>
          </cell>
          <cell r="M11">
            <v>19</v>
          </cell>
          <cell r="N11">
            <v>20</v>
          </cell>
          <cell r="O11">
            <v>9</v>
          </cell>
          <cell r="P11">
            <v>10</v>
          </cell>
          <cell r="Q11">
            <v>15</v>
          </cell>
          <cell r="R11">
            <v>5</v>
          </cell>
          <cell r="S11">
            <v>97</v>
          </cell>
          <cell r="T11">
            <v>0</v>
          </cell>
          <cell r="U11">
            <v>97</v>
          </cell>
          <cell r="V11">
            <v>4</v>
          </cell>
          <cell r="W11" t="str">
            <v>사업게획은 우수하며 비즈니스 모델이 구체적이며 기술 차별성 및 목표시장에 대한 접근방법이 우수하여 사업성이 충분함..</v>
          </cell>
          <cell r="X11" t="str">
            <v>불일치</v>
          </cell>
          <cell r="Y11" t="str">
            <v>본 사업의 지역 주력 산업인 시스템반도체, 인공지능, 바이오, 지능형 로봇에 일치하지 않음</v>
          </cell>
        </row>
        <row r="12">
          <cell r="B12">
            <v>20413444</v>
          </cell>
          <cell r="C12" t="str">
            <v>지역기반</v>
          </cell>
          <cell r="D12" t="str">
            <v>기계ㆍ소재</v>
          </cell>
          <cell r="E12" t="str">
            <v>반영구 항균/항바이러스 세라믹 복합소재의 제품화를 통한 폐기물 저감 사업화</v>
          </cell>
          <cell r="F12" t="str">
            <v>105,000,000</v>
          </cell>
          <cell r="G12" t="str">
            <v>5</v>
          </cell>
          <cell r="H12" t="str">
            <v>초기</v>
          </cell>
          <cell r="I12" t="str">
            <v>청년</v>
          </cell>
          <cell r="J12">
            <v>0</v>
          </cell>
          <cell r="K12">
            <v>9</v>
          </cell>
          <cell r="L12">
            <v>10</v>
          </cell>
          <cell r="M12">
            <v>18</v>
          </cell>
          <cell r="N12">
            <v>19</v>
          </cell>
          <cell r="O12">
            <v>10</v>
          </cell>
          <cell r="P12">
            <v>10</v>
          </cell>
          <cell r="Q12">
            <v>15</v>
          </cell>
          <cell r="R12">
            <v>5</v>
          </cell>
          <cell r="S12">
            <v>96</v>
          </cell>
          <cell r="T12">
            <v>0</v>
          </cell>
          <cell r="U12">
            <v>96</v>
          </cell>
          <cell r="V12">
            <v>5</v>
          </cell>
          <cell r="W12" t="str">
            <v>사업게획은 우수하며 비즈니스 모델이 구체적이며 기술 차별성 및 목표시장에 대한 접근방법이 우수하여 사업성이 충분함..</v>
          </cell>
        </row>
        <row r="13">
          <cell r="B13">
            <v>20428661</v>
          </cell>
          <cell r="C13" t="str">
            <v>지역기반</v>
          </cell>
          <cell r="D13" t="str">
            <v>기계ㆍ소재</v>
          </cell>
          <cell r="E13" t="str">
            <v>AI LMS 디지털 트윈 시뮬레이션 솔루션</v>
          </cell>
          <cell r="F13" t="str">
            <v>7,000,000,000</v>
          </cell>
          <cell r="G13" t="str">
            <v>9</v>
          </cell>
          <cell r="H13" t="str">
            <v>초기</v>
          </cell>
          <cell r="I13" t="str">
            <v>중장년</v>
          </cell>
          <cell r="J13">
            <v>0</v>
          </cell>
          <cell r="K13">
            <v>9</v>
          </cell>
          <cell r="L13">
            <v>9</v>
          </cell>
          <cell r="M13">
            <v>19</v>
          </cell>
          <cell r="N13">
            <v>19</v>
          </cell>
          <cell r="O13">
            <v>9</v>
          </cell>
          <cell r="P13">
            <v>10</v>
          </cell>
          <cell r="Q13">
            <v>15</v>
          </cell>
          <cell r="R13">
            <v>5</v>
          </cell>
          <cell r="S13">
            <v>95</v>
          </cell>
          <cell r="T13">
            <v>0</v>
          </cell>
          <cell r="U13">
            <v>95</v>
          </cell>
          <cell r="V13">
            <v>6</v>
          </cell>
          <cell r="W13" t="str">
            <v>사업 추진 계획은 양호하나 개발개선 사항에 대한 기본자료 제시가 부족하여 실현 가능성이 미비함.</v>
          </cell>
        </row>
        <row r="14">
          <cell r="B14">
            <v>20408877</v>
          </cell>
          <cell r="C14" t="str">
            <v>지역기반</v>
          </cell>
          <cell r="D14" t="str">
            <v>기계ㆍ소재</v>
          </cell>
          <cell r="E14" t="str">
            <v>CFRP 기반 전기차 배터리 하우징 구조 건전성 자가진단 시스템</v>
          </cell>
          <cell r="F14" t="str">
            <v>0</v>
          </cell>
          <cell r="G14" t="str">
            <v>0</v>
          </cell>
          <cell r="H14" t="str">
            <v>예비</v>
          </cell>
          <cell r="I14" t="str">
            <v>청년</v>
          </cell>
          <cell r="J14">
            <v>0</v>
          </cell>
          <cell r="K14">
            <v>8</v>
          </cell>
          <cell r="L14">
            <v>10</v>
          </cell>
          <cell r="M14">
            <v>19</v>
          </cell>
          <cell r="N14">
            <v>19</v>
          </cell>
          <cell r="O14">
            <v>9</v>
          </cell>
          <cell r="P14">
            <v>10</v>
          </cell>
          <cell r="Q14">
            <v>15</v>
          </cell>
          <cell r="R14">
            <v>5</v>
          </cell>
          <cell r="S14">
            <v>95</v>
          </cell>
          <cell r="T14">
            <v>0</v>
          </cell>
          <cell r="U14">
            <v>95</v>
          </cell>
          <cell r="V14">
            <v>6</v>
          </cell>
          <cell r="W14" t="str">
            <v>사업계획 내용이 우수하며 구체적이고, 기술성 및 기술 차별성이 우수하여 실현 가능성 및  사업화 가능성이 충분함.</v>
          </cell>
        </row>
        <row r="15">
          <cell r="B15">
            <v>20422710</v>
          </cell>
          <cell r="C15" t="str">
            <v>지역기반</v>
          </cell>
          <cell r="D15" t="str">
            <v>기계ㆍ소재</v>
          </cell>
          <cell r="E15" t="str">
            <v>고화질 OLED 폴더블 디스플레이용 그라파이트 고열전도, 고탄성 방열소재 개발</v>
          </cell>
          <cell r="F15" t="str">
            <v>7,400,000</v>
          </cell>
          <cell r="G15" t="str">
            <v>5</v>
          </cell>
          <cell r="H15" t="str">
            <v>초기</v>
          </cell>
          <cell r="I15" t="str">
            <v>중장년</v>
          </cell>
          <cell r="J15">
            <v>0</v>
          </cell>
          <cell r="K15">
            <v>9</v>
          </cell>
          <cell r="L15">
            <v>10</v>
          </cell>
          <cell r="M15">
            <v>19</v>
          </cell>
          <cell r="N15">
            <v>18</v>
          </cell>
          <cell r="O15">
            <v>10</v>
          </cell>
          <cell r="P15">
            <v>10</v>
          </cell>
          <cell r="Q15">
            <v>15</v>
          </cell>
          <cell r="R15">
            <v>4</v>
          </cell>
          <cell r="S15">
            <v>95</v>
          </cell>
          <cell r="T15">
            <v>0</v>
          </cell>
          <cell r="U15">
            <v>95</v>
          </cell>
          <cell r="V15">
            <v>6</v>
          </cell>
          <cell r="W15" t="str">
            <v>사업 추진 계획은 우수하며 시장 계획의 구체적이고 기술성 및 목ㅍ시장 분석이 구체적으로 제시되어 실현 가능성이 충분함.</v>
          </cell>
        </row>
        <row r="16">
          <cell r="B16">
            <v>20417238</v>
          </cell>
          <cell r="C16" t="str">
            <v>실험실</v>
          </cell>
          <cell r="D16" t="str">
            <v>기계ㆍ소재</v>
          </cell>
          <cell r="E16" t="str">
            <v>고내구성 스트레인 센서를 이용한 자동차 타이어 및 방진고무의 실시간 이상징후 AI 탐지 시스템</v>
          </cell>
          <cell r="F16" t="str">
            <v>0</v>
          </cell>
          <cell r="G16" t="str">
            <v>1</v>
          </cell>
          <cell r="H16" t="str">
            <v>초기</v>
          </cell>
          <cell r="I16" t="str">
            <v>중장년</v>
          </cell>
          <cell r="J16" t="str">
            <v/>
          </cell>
          <cell r="K16">
            <v>9</v>
          </cell>
          <cell r="L16">
            <v>10</v>
          </cell>
          <cell r="M16">
            <v>19</v>
          </cell>
          <cell r="N16">
            <v>19</v>
          </cell>
          <cell r="O16">
            <v>10</v>
          </cell>
          <cell r="P16">
            <v>9</v>
          </cell>
          <cell r="Q16">
            <v>14</v>
          </cell>
          <cell r="R16">
            <v>5</v>
          </cell>
          <cell r="S16">
            <v>95</v>
          </cell>
          <cell r="T16">
            <v>0</v>
          </cell>
          <cell r="U16">
            <v>95</v>
          </cell>
          <cell r="V16">
            <v>6</v>
          </cell>
          <cell r="W16" t="str">
            <v>사업계획서의 내용은 구체적으로 잘 제시되엇으나 구체화 부분에서 부착시험 방법설정의 구체화와 검증에 따른 안정성이 보장되어야 하나 구체적이 데이터 제시가 미흠함.</v>
          </cell>
        </row>
        <row r="17">
          <cell r="B17">
            <v>20417596</v>
          </cell>
          <cell r="C17" t="str">
            <v>대학발</v>
          </cell>
          <cell r="D17" t="str">
            <v>기계ㆍ소재</v>
          </cell>
          <cell r="E17" t="str">
            <v>차세대 600W급 반도체 EUV 노광 공정용 고투과 친환경 펠리클</v>
          </cell>
          <cell r="F17" t="str">
            <v>231,000,000</v>
          </cell>
          <cell r="G17" t="str">
            <v>2</v>
          </cell>
          <cell r="H17" t="str">
            <v>초기</v>
          </cell>
          <cell r="I17" t="str">
            <v>중장년</v>
          </cell>
          <cell r="J17">
            <v>0</v>
          </cell>
          <cell r="K17">
            <v>8</v>
          </cell>
          <cell r="L17">
            <v>10</v>
          </cell>
          <cell r="M17">
            <v>18</v>
          </cell>
          <cell r="N17">
            <v>18</v>
          </cell>
          <cell r="O17">
            <v>10</v>
          </cell>
          <cell r="P17">
            <v>10</v>
          </cell>
          <cell r="Q17">
            <v>15</v>
          </cell>
          <cell r="R17">
            <v>5</v>
          </cell>
          <cell r="S17">
            <v>94</v>
          </cell>
          <cell r="T17">
            <v>0</v>
          </cell>
          <cell r="U17">
            <v>94</v>
          </cell>
          <cell r="V17">
            <v>10</v>
          </cell>
          <cell r="W17" t="str">
            <v>사업계획서 내용이 우수하며 및 차별성 실현가능성이 구체적으로 제시되어 우수한 것으로 판단됌.</v>
          </cell>
          <cell r="X17" t="str">
            <v>일치</v>
          </cell>
          <cell r="Y17" t="str">
            <v xml:space="preserve">본 사업의 지역주력산업 연계 분야 일치함. </v>
          </cell>
        </row>
        <row r="18">
          <cell r="B18">
            <v>20431761</v>
          </cell>
          <cell r="C18" t="str">
            <v>지역기반</v>
          </cell>
          <cell r="D18" t="str">
            <v>기계ㆍ소재</v>
          </cell>
          <cell r="E18" t="str">
            <v>저비용 및 소형화를 구현한 상지 재활 로봇</v>
          </cell>
          <cell r="F18" t="str">
            <v>91,000,000</v>
          </cell>
          <cell r="G18" t="str">
            <v>0</v>
          </cell>
          <cell r="H18" t="str">
            <v>초기</v>
          </cell>
          <cell r="I18" t="str">
            <v>중장년</v>
          </cell>
          <cell r="J18">
            <v>0</v>
          </cell>
          <cell r="K18">
            <v>9</v>
          </cell>
          <cell r="L18">
            <v>9</v>
          </cell>
          <cell r="M18">
            <v>18</v>
          </cell>
          <cell r="N18">
            <v>17</v>
          </cell>
          <cell r="O18">
            <v>9</v>
          </cell>
          <cell r="P18">
            <v>10</v>
          </cell>
          <cell r="Q18">
            <v>15</v>
          </cell>
          <cell r="R18">
            <v>5</v>
          </cell>
          <cell r="S18">
            <v>92</v>
          </cell>
          <cell r="T18">
            <v>0</v>
          </cell>
          <cell r="U18">
            <v>92</v>
          </cell>
          <cell r="V18">
            <v>12</v>
          </cell>
          <cell r="W18" t="str">
            <v>사업 추진 계획은 우수하며 시장 계획의 구체적이고 기술성 및 목표시장 분석이 구체적으로 제시되어 실현 가능성이 충분함</v>
          </cell>
        </row>
        <row r="19">
          <cell r="B19">
            <v>20427490</v>
          </cell>
          <cell r="C19" t="str">
            <v>대학발</v>
          </cell>
          <cell r="D19" t="str">
            <v>기계ㆍ소재</v>
          </cell>
          <cell r="E19" t="str">
            <v>열화상 기반 통합 감지 기술이 적용된 전기차 화재 자율 초기진압 기능의 지하주차장 스마트 안전로봇 시스템</v>
          </cell>
          <cell r="F19" t="str">
            <v>98,000,000</v>
          </cell>
          <cell r="G19" t="str">
            <v>4</v>
          </cell>
          <cell r="H19" t="str">
            <v>초기</v>
          </cell>
          <cell r="I19" t="str">
            <v>청년</v>
          </cell>
          <cell r="J19">
            <v>0</v>
          </cell>
          <cell r="K19">
            <v>9</v>
          </cell>
          <cell r="L19">
            <v>9</v>
          </cell>
          <cell r="M19">
            <v>19</v>
          </cell>
          <cell r="N19">
            <v>19</v>
          </cell>
          <cell r="O19">
            <v>10</v>
          </cell>
          <cell r="P19">
            <v>10</v>
          </cell>
          <cell r="Q19">
            <v>14</v>
          </cell>
          <cell r="R19">
            <v>4</v>
          </cell>
          <cell r="S19">
            <v>94</v>
          </cell>
          <cell r="T19">
            <v>0</v>
          </cell>
          <cell r="U19">
            <v>94</v>
          </cell>
          <cell r="V19">
            <v>10</v>
          </cell>
          <cell r="W19" t="str">
            <v>사업계획서의 내용이 구체적이고 실현가능성이 구체적으로 제시되어 실현 가능성 및사업성이 충분함.</v>
          </cell>
          <cell r="X19" t="str">
            <v>일치</v>
          </cell>
          <cell r="Y19" t="str">
            <v xml:space="preserve">본 사업의 지역주력산업 연계 분야 일치함. </v>
          </cell>
        </row>
        <row r="20">
          <cell r="B20">
            <v>20422364</v>
          </cell>
          <cell r="C20" t="str">
            <v>지역기반</v>
          </cell>
          <cell r="D20" t="str">
            <v>기계ㆍ소재</v>
          </cell>
          <cell r="E20" t="str">
            <v>정량 분말 디스펜싱 스마트 캡 기반 개인맞춤형 이너뷰티 음료 제조 시스템 개발</v>
          </cell>
          <cell r="F20" t="str">
            <v>991,156,191</v>
          </cell>
          <cell r="G20" t="str">
            <v>2</v>
          </cell>
          <cell r="H20" t="str">
            <v>초기</v>
          </cell>
          <cell r="I20" t="str">
            <v>청년</v>
          </cell>
          <cell r="J20">
            <v>0</v>
          </cell>
          <cell r="K20">
            <v>9</v>
          </cell>
          <cell r="L20">
            <v>8</v>
          </cell>
          <cell r="M20">
            <v>17</v>
          </cell>
          <cell r="N20">
            <v>17</v>
          </cell>
          <cell r="O20">
            <v>9</v>
          </cell>
          <cell r="P20">
            <v>9</v>
          </cell>
          <cell r="Q20">
            <v>15</v>
          </cell>
          <cell r="R20">
            <v>5</v>
          </cell>
          <cell r="S20">
            <v>89</v>
          </cell>
          <cell r="T20">
            <v>0</v>
          </cell>
          <cell r="U20">
            <v>89</v>
          </cell>
          <cell r="V20">
            <v>13</v>
          </cell>
          <cell r="W20" t="str">
            <v>사업 추진 계획은 우수하며 시장 계획의 구체적이고 기술성 및 목ㅍ시장 분석이 구체적으로 제시되어 실현 가능성이 충분함.</v>
          </cell>
        </row>
        <row r="21">
          <cell r="B21">
            <v>20425875</v>
          </cell>
          <cell r="C21" t="str">
            <v>지역기반</v>
          </cell>
          <cell r="D21" t="str">
            <v>기계ㆍ소재</v>
          </cell>
          <cell r="E21" t="str">
            <v>반진동 기술이 적용된 반도체 정밀 광학 장비용 잔류 진동 상쇄 모듈</v>
          </cell>
          <cell r="F21" t="str">
            <v>0</v>
          </cell>
          <cell r="G21" t="str">
            <v>0</v>
          </cell>
          <cell r="H21" t="str">
            <v>예비</v>
          </cell>
          <cell r="I21" t="str">
            <v>중장년</v>
          </cell>
          <cell r="J21">
            <v>0</v>
          </cell>
          <cell r="K21">
            <v>9</v>
          </cell>
          <cell r="L21">
            <v>9</v>
          </cell>
          <cell r="M21">
            <v>17</v>
          </cell>
          <cell r="N21">
            <v>17</v>
          </cell>
          <cell r="O21">
            <v>9</v>
          </cell>
          <cell r="P21">
            <v>9</v>
          </cell>
          <cell r="Q21">
            <v>14</v>
          </cell>
          <cell r="R21">
            <v>5</v>
          </cell>
          <cell r="S21">
            <v>89</v>
          </cell>
          <cell r="T21">
            <v>0</v>
          </cell>
          <cell r="U21">
            <v>89</v>
          </cell>
          <cell r="V21">
            <v>13</v>
          </cell>
          <cell r="W21" t="str">
            <v>사업게획은 우수하며 비즈니스 모델이 구체적이며 기술 차별성 및 목표시장에 대한 접근방법이 우수하여 사업성이 충분함...</v>
          </cell>
        </row>
        <row r="22">
          <cell r="B22">
            <v>20424029</v>
          </cell>
          <cell r="C22" t="str">
            <v>지역기반</v>
          </cell>
          <cell r="D22" t="str">
            <v>기계ㆍ소재</v>
          </cell>
          <cell r="E22" t="str">
            <v>첨단제조 (반도체·디스플레이·2차전지 등)  맞춤형 장비 개발 엔지니어링 공정혁신 솔루션</v>
          </cell>
          <cell r="F22" t="str">
            <v>0</v>
          </cell>
          <cell r="G22" t="str">
            <v>0</v>
          </cell>
          <cell r="H22" t="str">
            <v>예비</v>
          </cell>
          <cell r="I22" t="str">
            <v>청년</v>
          </cell>
          <cell r="J22">
            <v>0</v>
          </cell>
          <cell r="K22">
            <v>8</v>
          </cell>
          <cell r="L22">
            <v>8</v>
          </cell>
          <cell r="M22">
            <v>17</v>
          </cell>
          <cell r="N22">
            <v>18</v>
          </cell>
          <cell r="O22">
            <v>8</v>
          </cell>
          <cell r="P22">
            <v>9</v>
          </cell>
          <cell r="Q22">
            <v>14</v>
          </cell>
          <cell r="R22">
            <v>5</v>
          </cell>
          <cell r="S22">
            <v>87</v>
          </cell>
          <cell r="T22">
            <v>0</v>
          </cell>
          <cell r="U22">
            <v>87</v>
          </cell>
          <cell r="V22">
            <v>16</v>
          </cell>
          <cell r="W22" t="str">
            <v>사업게획은 우수하며 비즈니스 모델이 구체적이며 기술 차별성 및 목표시장에 대한 접근방법이 우수하여 사업성이 충분함....</v>
          </cell>
        </row>
        <row r="23">
          <cell r="B23">
            <v>20427536</v>
          </cell>
          <cell r="C23" t="str">
            <v>지역기반</v>
          </cell>
          <cell r="D23" t="str">
            <v>기계ㆍ소재</v>
          </cell>
          <cell r="E23" t="str">
            <v>Physical AI 기반 산업 데이터 플랫폼</v>
          </cell>
          <cell r="F23" t="str">
            <v>0</v>
          </cell>
          <cell r="G23" t="str">
            <v>0</v>
          </cell>
          <cell r="H23" t="str">
            <v>예비</v>
          </cell>
          <cell r="I23" t="str">
            <v>중장년</v>
          </cell>
          <cell r="J23">
            <v>0</v>
          </cell>
          <cell r="K23">
            <v>8</v>
          </cell>
          <cell r="L23">
            <v>9</v>
          </cell>
          <cell r="M23">
            <v>18</v>
          </cell>
          <cell r="N23">
            <v>18</v>
          </cell>
          <cell r="O23">
            <v>8</v>
          </cell>
          <cell r="P23">
            <v>8</v>
          </cell>
          <cell r="Q23">
            <v>14</v>
          </cell>
          <cell r="R23">
            <v>4</v>
          </cell>
          <cell r="S23">
            <v>87</v>
          </cell>
          <cell r="T23">
            <v>0</v>
          </cell>
          <cell r="U23">
            <v>87</v>
          </cell>
          <cell r="V23">
            <v>16</v>
          </cell>
          <cell r="W23" t="str">
            <v>사업게획은 우수하며, 사업에대한 전반적인 사업내용이 구체적이고 정량적으로 제시되어 사업성이 충분함.</v>
          </cell>
        </row>
        <row r="24">
          <cell r="B24">
            <v>20420955</v>
          </cell>
          <cell r="C24" t="str">
            <v>지역기반</v>
          </cell>
          <cell r="D24" t="str">
            <v>기계ㆍ소재</v>
          </cell>
          <cell r="E24" t="str">
            <v>Aeromechanics Wafer Chuck</v>
          </cell>
          <cell r="F24" t="str">
            <v>0</v>
          </cell>
          <cell r="G24" t="str">
            <v>0</v>
          </cell>
          <cell r="H24" t="str">
            <v>예비</v>
          </cell>
          <cell r="I24" t="str">
            <v>청년</v>
          </cell>
          <cell r="J24">
            <v>0</v>
          </cell>
          <cell r="K24">
            <v>8</v>
          </cell>
          <cell r="L24">
            <v>9</v>
          </cell>
          <cell r="M24">
            <v>18</v>
          </cell>
          <cell r="N24">
            <v>17</v>
          </cell>
          <cell r="O24">
            <v>8</v>
          </cell>
          <cell r="P24">
            <v>8</v>
          </cell>
          <cell r="Q24">
            <v>14</v>
          </cell>
          <cell r="R24">
            <v>4</v>
          </cell>
          <cell r="S24">
            <v>86</v>
          </cell>
          <cell r="T24">
            <v>0</v>
          </cell>
          <cell r="U24">
            <v>86</v>
          </cell>
          <cell r="V24">
            <v>18</v>
          </cell>
          <cell r="W24" t="str">
            <v>사업게획은 우수하며 비즈니스 모델이 구체적이며 기술 차별성 및 목표시장에 대한 접근방법이 우수하여 사업성이 충분함..</v>
          </cell>
        </row>
        <row r="25">
          <cell r="B25">
            <v>20438068</v>
          </cell>
          <cell r="C25" t="str">
            <v>지역기반</v>
          </cell>
          <cell r="D25" t="str">
            <v>기계ㆍ소재</v>
          </cell>
          <cell r="E25" t="str">
            <v>프레스금형 보조 장치 (가동형 정밀 TAPPING UNIT) 개발</v>
          </cell>
          <cell r="F25" t="str">
            <v>0</v>
          </cell>
          <cell r="G25" t="str">
            <v>0</v>
          </cell>
          <cell r="H25" t="str">
            <v>예비</v>
          </cell>
          <cell r="I25" t="str">
            <v>청년</v>
          </cell>
          <cell r="J25">
            <v>0</v>
          </cell>
          <cell r="K25">
            <v>8</v>
          </cell>
          <cell r="L25">
            <v>8</v>
          </cell>
          <cell r="M25">
            <v>18</v>
          </cell>
          <cell r="N25">
            <v>18</v>
          </cell>
          <cell r="O25">
            <v>8</v>
          </cell>
          <cell r="P25">
            <v>8</v>
          </cell>
          <cell r="Q25">
            <v>14</v>
          </cell>
          <cell r="R25">
            <v>4</v>
          </cell>
          <cell r="S25">
            <v>86</v>
          </cell>
          <cell r="T25">
            <v>0</v>
          </cell>
          <cell r="U25">
            <v>86</v>
          </cell>
          <cell r="V25">
            <v>18</v>
          </cell>
          <cell r="W25" t="str">
            <v>사업게획은 우수하며 비즈니스 모델이 구체적이며 기술 차별성 및 목표시장에 대한 접근방법이 우수하여 사업성이 충분함..</v>
          </cell>
        </row>
        <row r="26">
          <cell r="B26">
            <v>20402470</v>
          </cell>
          <cell r="C26" t="str">
            <v>지역기반</v>
          </cell>
          <cell r="D26" t="str">
            <v>기계ㆍ소재</v>
          </cell>
          <cell r="E26" t="str">
            <v>피지컬 AI 제어 적용 물류 공정 최적화 가변 테이핑 시스템</v>
          </cell>
          <cell r="F26" t="str">
            <v>242,437,000</v>
          </cell>
          <cell r="G26" t="str">
            <v>1</v>
          </cell>
          <cell r="H26" t="str">
            <v>초기</v>
          </cell>
          <cell r="I26" t="str">
            <v>청년</v>
          </cell>
          <cell r="J26">
            <v>0</v>
          </cell>
          <cell r="K26">
            <v>8</v>
          </cell>
          <cell r="L26">
            <v>8</v>
          </cell>
          <cell r="M26">
            <v>18</v>
          </cell>
          <cell r="N26">
            <v>18</v>
          </cell>
          <cell r="O26">
            <v>8</v>
          </cell>
          <cell r="P26">
            <v>8</v>
          </cell>
          <cell r="Q26">
            <v>14</v>
          </cell>
          <cell r="R26">
            <v>4</v>
          </cell>
          <cell r="S26">
            <v>86</v>
          </cell>
          <cell r="T26">
            <v>0</v>
          </cell>
          <cell r="U26">
            <v>86</v>
          </cell>
          <cell r="V26">
            <v>18</v>
          </cell>
          <cell r="W26" t="str">
            <v>사업게획은 우수하며 비즈니스 모델이 구체적이며 기술 차별성 및 목표시장에 대한 접근방법이 우수하여 사업성이 충분함..</v>
          </cell>
        </row>
        <row r="27">
          <cell r="B27">
            <v>20420413</v>
          </cell>
          <cell r="C27" t="str">
            <v>지역기반</v>
          </cell>
          <cell r="D27" t="str">
            <v>기계ㆍ소재</v>
          </cell>
          <cell r="E27" t="str">
            <v>캔용기 자동 배송 솔루션이 내장된 전자동 올인원 캔시머</v>
          </cell>
          <cell r="F27" t="str">
            <v>20,000,000</v>
          </cell>
          <cell r="G27" t="str">
            <v>1</v>
          </cell>
          <cell r="H27" t="str">
            <v>초기</v>
          </cell>
          <cell r="I27" t="str">
            <v>중장년</v>
          </cell>
          <cell r="J27">
            <v>0</v>
          </cell>
          <cell r="K27">
            <v>8</v>
          </cell>
          <cell r="L27">
            <v>9</v>
          </cell>
          <cell r="M27">
            <v>18</v>
          </cell>
          <cell r="N27">
            <v>18</v>
          </cell>
          <cell r="O27">
            <v>8</v>
          </cell>
          <cell r="P27">
            <v>8</v>
          </cell>
          <cell r="Q27">
            <v>13</v>
          </cell>
          <cell r="R27">
            <v>4</v>
          </cell>
          <cell r="S27">
            <v>86</v>
          </cell>
          <cell r="T27">
            <v>0</v>
          </cell>
          <cell r="U27">
            <v>86</v>
          </cell>
          <cell r="V27">
            <v>18</v>
          </cell>
          <cell r="W27" t="str">
            <v>사업 추진 계획은 우수하며 시장 계획의 구체적이고 기술성 및 목ㅍ시장 분석이 구체적으로 제시되어 실현 가능성이 충분함.</v>
          </cell>
        </row>
        <row r="28">
          <cell r="B28">
            <v>20427342</v>
          </cell>
          <cell r="C28" t="str">
            <v>지역기반</v>
          </cell>
          <cell r="D28" t="str">
            <v>기계ㆍ소재</v>
          </cell>
          <cell r="E28" t="str">
            <v>AI 능동형 전기차 확산 방지, 천장 설치형 '스마트 화재 격리 및 집중 냉각'시스템</v>
          </cell>
          <cell r="F28" t="str">
            <v>230,000,000</v>
          </cell>
          <cell r="G28" t="str">
            <v>3</v>
          </cell>
          <cell r="H28" t="str">
            <v>초기</v>
          </cell>
          <cell r="I28" t="str">
            <v>청년</v>
          </cell>
          <cell r="J28">
            <v>0</v>
          </cell>
          <cell r="K28">
            <v>8</v>
          </cell>
          <cell r="L28">
            <v>8</v>
          </cell>
          <cell r="M28">
            <v>17</v>
          </cell>
          <cell r="N28">
            <v>18</v>
          </cell>
          <cell r="O28">
            <v>8</v>
          </cell>
          <cell r="P28">
            <v>8</v>
          </cell>
          <cell r="Q28">
            <v>13</v>
          </cell>
          <cell r="R28">
            <v>4</v>
          </cell>
          <cell r="S28">
            <v>84</v>
          </cell>
          <cell r="T28">
            <v>2</v>
          </cell>
          <cell r="U28">
            <v>86</v>
          </cell>
          <cell r="V28">
            <v>18</v>
          </cell>
          <cell r="W28" t="str">
            <v>사업 추진 계획은 우수하며 시장 계획의 구체적이고 기술성 및 목ㅍ시장 분석이 구체적으로 제시되어 실현 가능성이 충분함.</v>
          </cell>
        </row>
        <row r="29">
          <cell r="B29">
            <v>20428648</v>
          </cell>
          <cell r="C29" t="str">
            <v>지역기반</v>
          </cell>
          <cell r="D29" t="str">
            <v>기계ㆍ소재</v>
          </cell>
          <cell r="E29" t="str">
            <v>코코넛·키틴을 활용한 친환경 제품 고도화 및 AI 기반 친환경 소재 예측·큐레이션 플랫폼 개발</v>
          </cell>
          <cell r="F29" t="str">
            <v>156,062,596</v>
          </cell>
          <cell r="G29" t="str">
            <v>3</v>
          </cell>
          <cell r="H29" t="str">
            <v>초기</v>
          </cell>
          <cell r="I29" t="str">
            <v>청년</v>
          </cell>
          <cell r="J29">
            <v>0</v>
          </cell>
          <cell r="K29">
            <v>8</v>
          </cell>
          <cell r="L29">
            <v>8</v>
          </cell>
          <cell r="M29">
            <v>18</v>
          </cell>
          <cell r="N29">
            <v>17</v>
          </cell>
          <cell r="O29">
            <v>8</v>
          </cell>
          <cell r="P29">
            <v>8</v>
          </cell>
          <cell r="Q29">
            <v>13</v>
          </cell>
          <cell r="R29">
            <v>4</v>
          </cell>
          <cell r="S29">
            <v>84</v>
          </cell>
          <cell r="T29">
            <v>2</v>
          </cell>
          <cell r="U29">
            <v>86</v>
          </cell>
          <cell r="V29">
            <v>18</v>
          </cell>
          <cell r="W29" t="str">
            <v>사업 추진 계획은 우수하며 시장 계획의 구체적이고 기술성 및 목ㅍ시장 분석이 구체적으로 제시되어 실현 가능성이 충분함</v>
          </cell>
        </row>
        <row r="30">
          <cell r="B30">
            <v>20414195</v>
          </cell>
          <cell r="C30" t="str">
            <v>지역기반</v>
          </cell>
          <cell r="D30" t="str">
            <v>기계ㆍ소재</v>
          </cell>
          <cell r="E30" t="str">
            <v>AI 기반 로봇 자동화 기술이 적용된 무인 커피 제조 기능의  스마트 커피 로봇 시스템</v>
          </cell>
          <cell r="F30" t="str">
            <v>938,000,000</v>
          </cell>
          <cell r="G30" t="str">
            <v>3</v>
          </cell>
          <cell r="H30" t="str">
            <v>도약</v>
          </cell>
          <cell r="I30" t="str">
            <v>중장년</v>
          </cell>
          <cell r="J30">
            <v>0</v>
          </cell>
          <cell r="K30">
            <v>8</v>
          </cell>
          <cell r="L30">
            <v>8</v>
          </cell>
          <cell r="M30">
            <v>18</v>
          </cell>
          <cell r="N30">
            <v>18</v>
          </cell>
          <cell r="O30">
            <v>8</v>
          </cell>
          <cell r="P30">
            <v>8</v>
          </cell>
          <cell r="Q30">
            <v>14</v>
          </cell>
          <cell r="R30">
            <v>4</v>
          </cell>
          <cell r="S30">
            <v>86</v>
          </cell>
          <cell r="T30">
            <v>0</v>
          </cell>
          <cell r="U30">
            <v>86</v>
          </cell>
          <cell r="V30">
            <v>18</v>
          </cell>
          <cell r="W30" t="str">
            <v>사업계회서의 내용이 우수하며 목표시장 및 기술성이 우수하여 실현가능성이 충분하여 사업화가 가능함.</v>
          </cell>
        </row>
        <row r="31">
          <cell r="B31">
            <v>20415473</v>
          </cell>
          <cell r="C31" t="str">
            <v>지역기반</v>
          </cell>
          <cell r="D31" t="str">
            <v>기계ㆍ소재</v>
          </cell>
          <cell r="E31" t="str">
            <v>벤토나이트류 광물질을 이용하여 33%이상 물사용을 절감한 혼합 시멘트용 친환경 기포 충진제 개발</v>
          </cell>
          <cell r="F31" t="str">
            <v>3,283,000,000</v>
          </cell>
          <cell r="G31" t="str">
            <v>3</v>
          </cell>
          <cell r="H31" t="str">
            <v>도약</v>
          </cell>
          <cell r="I31" t="str">
            <v>청년</v>
          </cell>
          <cell r="J31">
            <v>0</v>
          </cell>
          <cell r="K31">
            <v>8</v>
          </cell>
          <cell r="L31">
            <v>9</v>
          </cell>
          <cell r="M31">
            <v>18</v>
          </cell>
          <cell r="N31">
            <v>18</v>
          </cell>
          <cell r="O31">
            <v>8</v>
          </cell>
          <cell r="P31">
            <v>8</v>
          </cell>
          <cell r="Q31">
            <v>13</v>
          </cell>
          <cell r="R31">
            <v>4</v>
          </cell>
          <cell r="S31">
            <v>86</v>
          </cell>
          <cell r="T31">
            <v>0</v>
          </cell>
          <cell r="U31">
            <v>86</v>
          </cell>
          <cell r="V31">
            <v>18</v>
          </cell>
          <cell r="W31" t="str">
            <v>사업게획은 우수하며 비즈니스 모델이 구체적이며 기술 차별성 및 목표시장에 대한 접근방법이 우수하여 사업성이 충분함..</v>
          </cell>
        </row>
        <row r="32">
          <cell r="B32">
            <v>20414814</v>
          </cell>
          <cell r="C32" t="str">
            <v>실험실</v>
          </cell>
          <cell r="D32" t="str">
            <v>기계ㆍ소재</v>
          </cell>
          <cell r="E32" t="str">
            <v>반도체·로봇 극한환경용 파티클-Zero 내식성 하모닉 감속기</v>
          </cell>
          <cell r="F32" t="str">
            <v>12,650,000</v>
          </cell>
          <cell r="G32" t="str">
            <v>2</v>
          </cell>
          <cell r="H32" t="str">
            <v>초기</v>
          </cell>
          <cell r="I32" t="str">
            <v>중장년</v>
          </cell>
          <cell r="J32" t="str">
            <v/>
          </cell>
          <cell r="K32">
            <v>8</v>
          </cell>
          <cell r="L32">
            <v>9</v>
          </cell>
          <cell r="M32">
            <v>17</v>
          </cell>
          <cell r="N32">
            <v>18</v>
          </cell>
          <cell r="O32">
            <v>8</v>
          </cell>
          <cell r="P32">
            <v>8</v>
          </cell>
          <cell r="Q32">
            <v>14</v>
          </cell>
          <cell r="R32">
            <v>4</v>
          </cell>
          <cell r="S32">
            <v>86</v>
          </cell>
          <cell r="T32">
            <v>0</v>
          </cell>
          <cell r="U32">
            <v>86</v>
          </cell>
          <cell r="V32">
            <v>18</v>
          </cell>
          <cell r="W32" t="str">
            <v>사업계획서 및 사업내용이 우수하며 실현가능성과 시술성이 구체적으로 제시되어 사업화 가능성이 충분함.</v>
          </cell>
        </row>
        <row r="33">
          <cell r="B33">
            <v>20404690</v>
          </cell>
          <cell r="C33" t="str">
            <v>대학발</v>
          </cell>
          <cell r="D33" t="str">
            <v>기계ㆍ소재</v>
          </cell>
          <cell r="E33" t="str">
            <v>AI 딥러닝 기반 포트홀·균열 검출 도로 인프라 안전점검 솔루션</v>
          </cell>
          <cell r="F33" t="str">
            <v>399,500,000</v>
          </cell>
          <cell r="G33" t="str">
            <v>5</v>
          </cell>
          <cell r="H33" t="str">
            <v>초기</v>
          </cell>
          <cell r="I33" t="str">
            <v>중장년</v>
          </cell>
          <cell r="J33">
            <v>0</v>
          </cell>
          <cell r="K33">
            <v>9</v>
          </cell>
          <cell r="L33">
            <v>9</v>
          </cell>
          <cell r="M33">
            <v>18</v>
          </cell>
          <cell r="N33">
            <v>17</v>
          </cell>
          <cell r="O33">
            <v>9</v>
          </cell>
          <cell r="P33">
            <v>9</v>
          </cell>
          <cell r="Q33">
            <v>14</v>
          </cell>
          <cell r="R33">
            <v>4</v>
          </cell>
          <cell r="S33">
            <v>89</v>
          </cell>
          <cell r="T33">
            <v>0</v>
          </cell>
          <cell r="U33">
            <v>89</v>
          </cell>
          <cell r="V33">
            <v>13</v>
          </cell>
          <cell r="W33" t="str">
            <v>사업계획서는 양호하게 작성되었으나 기존제품대비 차별성을 구체적으로 제시되어야 하나 미흡하여 판단에 애로가 있음.</v>
          </cell>
          <cell r="X33" t="str">
            <v>일치</v>
          </cell>
          <cell r="Y33" t="str">
            <v xml:space="preserve">본 사업의 지역주력산업 연계 분야 일치함. </v>
          </cell>
        </row>
        <row r="34">
          <cell r="B34">
            <v>20416700</v>
          </cell>
          <cell r="C34" t="str">
            <v>지역기반</v>
          </cell>
          <cell r="D34" t="str">
            <v>기계ㆍ소재</v>
          </cell>
          <cell r="E34" t="str">
            <v>중소 제조업 타겟 AI 기반 2D도면/이미지 3D모델링 자동 변환 솔루션</v>
          </cell>
          <cell r="F34" t="str">
            <v>0</v>
          </cell>
          <cell r="G34" t="str">
            <v>0</v>
          </cell>
          <cell r="H34" t="str">
            <v>예비</v>
          </cell>
          <cell r="I34" t="str">
            <v>중장년</v>
          </cell>
          <cell r="J34">
            <v>0</v>
          </cell>
          <cell r="K34">
            <v>8</v>
          </cell>
          <cell r="L34">
            <v>8</v>
          </cell>
          <cell r="M34">
            <v>18</v>
          </cell>
          <cell r="N34">
            <v>18</v>
          </cell>
          <cell r="O34">
            <v>8</v>
          </cell>
          <cell r="P34">
            <v>8</v>
          </cell>
          <cell r="Q34">
            <v>13</v>
          </cell>
          <cell r="R34">
            <v>4</v>
          </cell>
          <cell r="S34">
            <v>85</v>
          </cell>
          <cell r="T34">
            <v>0</v>
          </cell>
          <cell r="U34">
            <v>85</v>
          </cell>
          <cell r="V34">
            <v>28</v>
          </cell>
          <cell r="W34" t="str">
            <v>사업계획서의 내용이 우수하고 목표시장 분석이 구체적이고 기술성과 차별성이 충분하여 실현가능서이 층분함</v>
          </cell>
        </row>
        <row r="35">
          <cell r="B35">
            <v>20422551</v>
          </cell>
          <cell r="C35" t="str">
            <v>지역기반</v>
          </cell>
          <cell r="D35" t="str">
            <v>기계ㆍ소재</v>
          </cell>
          <cell r="E35" t="str">
            <v>가스스프링 기술 기반 자동 개폐 기능성 창문 SLIDEON Window</v>
          </cell>
          <cell r="F35" t="str">
            <v>0</v>
          </cell>
          <cell r="G35" t="str">
            <v>0</v>
          </cell>
          <cell r="H35" t="str">
            <v>예비</v>
          </cell>
          <cell r="I35" t="str">
            <v>청년</v>
          </cell>
          <cell r="J35">
            <v>0</v>
          </cell>
          <cell r="K35">
            <v>8</v>
          </cell>
          <cell r="L35">
            <v>8</v>
          </cell>
          <cell r="M35">
            <v>17</v>
          </cell>
          <cell r="N35">
            <v>18</v>
          </cell>
          <cell r="O35">
            <v>8</v>
          </cell>
          <cell r="P35">
            <v>8</v>
          </cell>
          <cell r="Q35">
            <v>14</v>
          </cell>
          <cell r="R35">
            <v>4</v>
          </cell>
          <cell r="S35">
            <v>85</v>
          </cell>
          <cell r="T35">
            <v>0</v>
          </cell>
          <cell r="U35">
            <v>85</v>
          </cell>
          <cell r="V35">
            <v>28</v>
          </cell>
          <cell r="W35" t="str">
            <v>사업계획서의 내용이 우수하고 목표시장 분석이 구체적이고 기술성과 차별성이 충분하여 실현가능서이 층분함.</v>
          </cell>
        </row>
        <row r="36">
          <cell r="B36">
            <v>20432449</v>
          </cell>
          <cell r="C36" t="str">
            <v>지역기반</v>
          </cell>
          <cell r="D36" t="str">
            <v>기계ㆍ소재</v>
          </cell>
          <cell r="E36" t="str">
            <v>Ovi (Vital Orbit) : 디지털 소외 계층의 따뜻한 기술 수용을 위한 AI 애착 반려체</v>
          </cell>
          <cell r="F36" t="str">
            <v>0</v>
          </cell>
          <cell r="G36" t="str">
            <v>0</v>
          </cell>
          <cell r="H36" t="str">
            <v>예비</v>
          </cell>
          <cell r="I36" t="str">
            <v>청년</v>
          </cell>
          <cell r="J36">
            <v>0</v>
          </cell>
          <cell r="K36">
            <v>8</v>
          </cell>
          <cell r="L36">
            <v>8</v>
          </cell>
          <cell r="M36">
            <v>17</v>
          </cell>
          <cell r="N36">
            <v>18</v>
          </cell>
          <cell r="O36">
            <v>8</v>
          </cell>
          <cell r="P36">
            <v>8</v>
          </cell>
          <cell r="Q36">
            <v>14</v>
          </cell>
          <cell r="R36">
            <v>4</v>
          </cell>
          <cell r="S36">
            <v>85</v>
          </cell>
          <cell r="T36">
            <v>0</v>
          </cell>
          <cell r="U36">
            <v>85</v>
          </cell>
          <cell r="V36">
            <v>28</v>
          </cell>
          <cell r="W36" t="str">
            <v>사업계획이 우수하며, 전반적으로 구체적으로 사업내용이 제시되어 사업성이 충분함.</v>
          </cell>
        </row>
        <row r="37">
          <cell r="B37">
            <v>20416168</v>
          </cell>
          <cell r="C37" t="str">
            <v>지역기반</v>
          </cell>
          <cell r="D37" t="str">
            <v>기계ㆍ소재</v>
          </cell>
          <cell r="E37" t="str">
            <v>광학·선글라스용 편광필름 성형품 계면 박리 저감을 위한 자체 개발 코팅형 접착제 적용 및 LOT 품질증빙 체계 구축</v>
          </cell>
          <cell r="F37" t="str">
            <v>134,588,807</v>
          </cell>
          <cell r="G37" t="str">
            <v>4</v>
          </cell>
          <cell r="H37" t="str">
            <v>초기</v>
          </cell>
          <cell r="I37" t="str">
            <v>중장년</v>
          </cell>
          <cell r="J37">
            <v>0</v>
          </cell>
          <cell r="K37">
            <v>8</v>
          </cell>
          <cell r="L37">
            <v>8</v>
          </cell>
          <cell r="M37">
            <v>18</v>
          </cell>
          <cell r="N37">
            <v>18</v>
          </cell>
          <cell r="O37">
            <v>8</v>
          </cell>
          <cell r="P37">
            <v>8</v>
          </cell>
          <cell r="Q37">
            <v>13</v>
          </cell>
          <cell r="R37">
            <v>4</v>
          </cell>
          <cell r="S37">
            <v>85</v>
          </cell>
          <cell r="T37">
            <v>0</v>
          </cell>
          <cell r="U37">
            <v>85</v>
          </cell>
          <cell r="V37">
            <v>28</v>
          </cell>
          <cell r="W37" t="str">
            <v>사업게획은 우수하며 비즈니스 모델이 구체적이며 기술 차별성 및 목표시장에 대한 접근방법이 우수하여 사업성이 충분함..</v>
          </cell>
        </row>
        <row r="38">
          <cell r="B38">
            <v>20416497</v>
          </cell>
          <cell r="C38" t="str">
            <v>지역기반</v>
          </cell>
          <cell r="D38" t="str">
            <v>기계ㆍ소재</v>
          </cell>
          <cell r="E38" t="str">
            <v>RE100 대응 에너지 절감형 고진공 Liquid 순환 모듈식 플렌지 일체형 히팅배관 시스템 개발</v>
          </cell>
          <cell r="F38" t="str">
            <v>675,000,000</v>
          </cell>
          <cell r="G38" t="str">
            <v>1</v>
          </cell>
          <cell r="H38" t="str">
            <v>초기</v>
          </cell>
          <cell r="I38" t="str">
            <v>중장년</v>
          </cell>
          <cell r="J38">
            <v>0</v>
          </cell>
          <cell r="K38">
            <v>8</v>
          </cell>
          <cell r="L38">
            <v>8</v>
          </cell>
          <cell r="M38">
            <v>18</v>
          </cell>
          <cell r="N38">
            <v>18</v>
          </cell>
          <cell r="O38">
            <v>8</v>
          </cell>
          <cell r="P38">
            <v>8</v>
          </cell>
          <cell r="Q38">
            <v>13</v>
          </cell>
          <cell r="R38">
            <v>4</v>
          </cell>
          <cell r="S38">
            <v>85</v>
          </cell>
          <cell r="T38">
            <v>0</v>
          </cell>
          <cell r="U38">
            <v>85</v>
          </cell>
          <cell r="V38">
            <v>28</v>
          </cell>
          <cell r="W38" t="str">
            <v>사업게획은 우수하며 비즈니스 모델이 구체적이며 기술 차별성 및 목표시장에 대한 접근방법이 우수하여 사업성이 충분함..</v>
          </cell>
        </row>
        <row r="39">
          <cell r="B39">
            <v>20418315</v>
          </cell>
          <cell r="C39" t="str">
            <v>지역기반</v>
          </cell>
          <cell r="D39" t="str">
            <v>기계ㆍ소재</v>
          </cell>
          <cell r="E39" t="str">
            <v>하이브리드 코팅 알루미늄 외장패널</v>
          </cell>
          <cell r="F39" t="str">
            <v>9,718,913,449</v>
          </cell>
          <cell r="G39" t="str">
            <v>32</v>
          </cell>
          <cell r="H39" t="str">
            <v>초기</v>
          </cell>
          <cell r="I39" t="str">
            <v>중장년</v>
          </cell>
          <cell r="J39">
            <v>0</v>
          </cell>
          <cell r="K39">
            <v>8</v>
          </cell>
          <cell r="L39">
            <v>8</v>
          </cell>
          <cell r="M39">
            <v>18</v>
          </cell>
          <cell r="N39">
            <v>18</v>
          </cell>
          <cell r="O39">
            <v>8</v>
          </cell>
          <cell r="P39">
            <v>8</v>
          </cell>
          <cell r="Q39">
            <v>13</v>
          </cell>
          <cell r="R39">
            <v>4</v>
          </cell>
          <cell r="S39">
            <v>85</v>
          </cell>
          <cell r="T39">
            <v>0</v>
          </cell>
          <cell r="U39">
            <v>85</v>
          </cell>
          <cell r="V39">
            <v>28</v>
          </cell>
          <cell r="W39" t="str">
            <v>사업계획서의 내용이 우수하고 목표시장 분석이 구체적이고 기술성과 차별성이 충분하여 실현가능서이 층분함</v>
          </cell>
        </row>
        <row r="40">
          <cell r="B40">
            <v>20420591</v>
          </cell>
          <cell r="C40" t="str">
            <v>지역기반</v>
          </cell>
          <cell r="D40" t="str">
            <v>기계ㆍ소재</v>
          </cell>
          <cell r="E40" t="str">
            <v>아시안 체형 최적화 아이스하키 보호장비·스틱 D2C 브랜드</v>
          </cell>
          <cell r="F40" t="str">
            <v>140,000,000</v>
          </cell>
          <cell r="G40" t="str">
            <v>0</v>
          </cell>
          <cell r="H40" t="str">
            <v>초기</v>
          </cell>
          <cell r="I40" t="str">
            <v>청년</v>
          </cell>
          <cell r="J40">
            <v>0</v>
          </cell>
          <cell r="K40">
            <v>8</v>
          </cell>
          <cell r="L40">
            <v>8</v>
          </cell>
          <cell r="M40">
            <v>18</v>
          </cell>
          <cell r="N40">
            <v>18</v>
          </cell>
          <cell r="O40">
            <v>8</v>
          </cell>
          <cell r="P40">
            <v>8</v>
          </cell>
          <cell r="Q40">
            <v>13</v>
          </cell>
          <cell r="R40">
            <v>4</v>
          </cell>
          <cell r="S40">
            <v>85</v>
          </cell>
          <cell r="T40">
            <v>0</v>
          </cell>
          <cell r="U40">
            <v>85</v>
          </cell>
          <cell r="V40">
            <v>28</v>
          </cell>
          <cell r="W40" t="str">
            <v>사업 추진 계획은 우수하며 시장 계획의 구체적이고 기술성 및 목ㅍ시장 분석이 구체적으로 제시되어 실현 가능성이 충분함.</v>
          </cell>
        </row>
        <row r="41">
          <cell r="B41">
            <v>20425031</v>
          </cell>
          <cell r="C41" t="str">
            <v>지역기반</v>
          </cell>
          <cell r="D41" t="str">
            <v>기계ㆍ소재</v>
          </cell>
          <cell r="E41" t="str">
            <v>냉각형 적외선 검출기용 콜드쉴드에 적용될 저반사 블랙 Painting  기술개발</v>
          </cell>
          <cell r="F41" t="str">
            <v>82,287,500</v>
          </cell>
          <cell r="G41" t="str">
            <v>2</v>
          </cell>
          <cell r="H41" t="str">
            <v>초기</v>
          </cell>
          <cell r="I41" t="str">
            <v>중장년</v>
          </cell>
          <cell r="J41">
            <v>0</v>
          </cell>
          <cell r="K41">
            <v>8</v>
          </cell>
          <cell r="L41">
            <v>8</v>
          </cell>
          <cell r="M41">
            <v>18</v>
          </cell>
          <cell r="N41">
            <v>18</v>
          </cell>
          <cell r="O41">
            <v>8</v>
          </cell>
          <cell r="P41">
            <v>8</v>
          </cell>
          <cell r="Q41">
            <v>13</v>
          </cell>
          <cell r="R41">
            <v>4</v>
          </cell>
          <cell r="S41">
            <v>85</v>
          </cell>
          <cell r="T41">
            <v>0</v>
          </cell>
          <cell r="U41">
            <v>85</v>
          </cell>
          <cell r="V41">
            <v>28</v>
          </cell>
          <cell r="W41" t="str">
            <v>사업 추진 계획은 우수하며 시장 계획의 구체적이고 기술성 및 목ㅍ시장 분석이 구체적으로 제시되어 실현 가능성이 충분함.</v>
          </cell>
        </row>
        <row r="42">
          <cell r="B42">
            <v>20425564</v>
          </cell>
          <cell r="C42" t="str">
            <v>지역기반</v>
          </cell>
          <cell r="D42" t="str">
            <v>기계ㆍ소재</v>
          </cell>
          <cell r="E42" t="str">
            <v>3D 프린팅 기반 맞춤형 금속유기골격체 제조 플랫폼</v>
          </cell>
          <cell r="F42" t="str">
            <v>25,000,000</v>
          </cell>
          <cell r="G42" t="str">
            <v>0</v>
          </cell>
          <cell r="H42" t="str">
            <v>초기</v>
          </cell>
          <cell r="I42" t="str">
            <v>중장년</v>
          </cell>
          <cell r="J42">
            <v>0</v>
          </cell>
          <cell r="K42">
            <v>8</v>
          </cell>
          <cell r="L42">
            <v>8</v>
          </cell>
          <cell r="M42">
            <v>18</v>
          </cell>
          <cell r="N42">
            <v>18</v>
          </cell>
          <cell r="O42">
            <v>8</v>
          </cell>
          <cell r="P42">
            <v>8</v>
          </cell>
          <cell r="Q42">
            <v>13</v>
          </cell>
          <cell r="R42">
            <v>4</v>
          </cell>
          <cell r="S42">
            <v>85</v>
          </cell>
          <cell r="T42">
            <v>0</v>
          </cell>
          <cell r="U42">
            <v>85</v>
          </cell>
          <cell r="V42">
            <v>28</v>
          </cell>
          <cell r="W42" t="str">
            <v>사업 추진 계획은 우수하며 시장 계획의 구체적이고 기술성 및 목ㅍ시장 분석이 구체적으로 제시되어 실현 가능성이 충분함.</v>
          </cell>
        </row>
        <row r="43">
          <cell r="B43">
            <v>20430457</v>
          </cell>
          <cell r="C43" t="str">
            <v>지역기반</v>
          </cell>
          <cell r="D43" t="str">
            <v>기계ㆍ소재</v>
          </cell>
          <cell r="E43" t="str">
            <v>1인 가구의 라이프스타일을 반영한 공간 혁신 친환경 쿡웨어, 일체형 폴딩 핸들 '폴드팬 페어(FoldPan Pair)' 개발</v>
          </cell>
          <cell r="F43" t="str">
            <v>317,757,000</v>
          </cell>
          <cell r="G43" t="str">
            <v>0</v>
          </cell>
          <cell r="H43" t="str">
            <v>초기</v>
          </cell>
          <cell r="I43" t="str">
            <v>청년</v>
          </cell>
          <cell r="J43">
            <v>0</v>
          </cell>
          <cell r="K43">
            <v>8</v>
          </cell>
          <cell r="L43">
            <v>8</v>
          </cell>
          <cell r="M43">
            <v>17</v>
          </cell>
          <cell r="N43">
            <v>17</v>
          </cell>
          <cell r="O43">
            <v>8</v>
          </cell>
          <cell r="P43">
            <v>8</v>
          </cell>
          <cell r="Q43">
            <v>13</v>
          </cell>
          <cell r="R43">
            <v>4</v>
          </cell>
          <cell r="S43">
            <v>83</v>
          </cell>
          <cell r="T43">
            <v>2</v>
          </cell>
          <cell r="U43">
            <v>85</v>
          </cell>
          <cell r="V43">
            <v>28</v>
          </cell>
          <cell r="W43" t="str">
            <v>사업 추진 계획은 우수하며 시장 계획의 구체적이고 기술성 및 목표시장 분석이 구체적으로 제시되어 실현 가능성이 충분함</v>
          </cell>
        </row>
        <row r="44">
          <cell r="B44">
            <v>20430458</v>
          </cell>
          <cell r="C44" t="str">
            <v>지역기반</v>
          </cell>
          <cell r="D44" t="str">
            <v>기계ㆍ소재</v>
          </cell>
          <cell r="E44" t="str">
            <v xml:space="preserve">고위험 산업현장 작업자 보호 및 생산성 향상을 위한 지능형 안전 관제 및 작업증강형 웨어러블 로봇 시스템 </v>
          </cell>
          <cell r="F44" t="str">
            <v>488,280,000</v>
          </cell>
          <cell r="G44" t="str">
            <v>3</v>
          </cell>
          <cell r="H44" t="str">
            <v>초기</v>
          </cell>
          <cell r="I44" t="str">
            <v>중장년</v>
          </cell>
          <cell r="J44">
            <v>0</v>
          </cell>
          <cell r="K44">
            <v>8</v>
          </cell>
          <cell r="L44">
            <v>8</v>
          </cell>
          <cell r="M44">
            <v>18</v>
          </cell>
          <cell r="N44">
            <v>18</v>
          </cell>
          <cell r="O44">
            <v>8</v>
          </cell>
          <cell r="P44">
            <v>8</v>
          </cell>
          <cell r="Q44">
            <v>13</v>
          </cell>
          <cell r="R44">
            <v>4</v>
          </cell>
          <cell r="S44">
            <v>85</v>
          </cell>
          <cell r="T44">
            <v>0</v>
          </cell>
          <cell r="U44">
            <v>85</v>
          </cell>
          <cell r="V44">
            <v>28</v>
          </cell>
          <cell r="W44" t="str">
            <v>사업 추진 계획은 우수하며 시장 계획의 구체적이고 기술성 및 목표시장 분석이 구체적으로 제시되어 실현 가능성이 충분함</v>
          </cell>
        </row>
        <row r="45">
          <cell r="B45">
            <v>20426856</v>
          </cell>
          <cell r="C45" t="str">
            <v>지역기반</v>
          </cell>
          <cell r="D45" t="str">
            <v>기계ㆍ소재</v>
          </cell>
          <cell r="E45" t="str">
            <v>재난, 난민, 개발도상국 대량 보급을 위한 DIY 조립형 ‘웨이비룸 쉘터’ 개발</v>
          </cell>
          <cell r="F45" t="str">
            <v>3,700,725,236</v>
          </cell>
          <cell r="G45" t="str">
            <v>20</v>
          </cell>
          <cell r="H45" t="str">
            <v>도약</v>
          </cell>
          <cell r="I45" t="str">
            <v>청년</v>
          </cell>
          <cell r="J45">
            <v>0</v>
          </cell>
          <cell r="K45">
            <v>8</v>
          </cell>
          <cell r="L45">
            <v>8</v>
          </cell>
          <cell r="M45">
            <v>17</v>
          </cell>
          <cell r="N45">
            <v>18</v>
          </cell>
          <cell r="O45">
            <v>8</v>
          </cell>
          <cell r="P45">
            <v>8</v>
          </cell>
          <cell r="Q45">
            <v>14</v>
          </cell>
          <cell r="R45">
            <v>4</v>
          </cell>
          <cell r="S45">
            <v>85</v>
          </cell>
          <cell r="T45">
            <v>0</v>
          </cell>
          <cell r="U45">
            <v>85</v>
          </cell>
          <cell r="V45">
            <v>28</v>
          </cell>
          <cell r="W45" t="str">
            <v>사업게획은 우수하며 비즈니스 모델이 구체적이며 기술 차별성 및 목표시장에 대한 접근방법이 우수하여 사업성이 충분함..</v>
          </cell>
        </row>
        <row r="46">
          <cell r="B46">
            <v>20413168</v>
          </cell>
          <cell r="C46" t="str">
            <v>대학발</v>
          </cell>
          <cell r="D46" t="str">
            <v>기계ㆍ소재</v>
          </cell>
          <cell r="E46" t="str">
            <v>대형 적층제조 기반 맞춤형 산업용 에어로겔 단열·열관리 구조체</v>
          </cell>
          <cell r="F46" t="str">
            <v>0</v>
          </cell>
          <cell r="G46" t="str">
            <v>0</v>
          </cell>
          <cell r="H46" t="str">
            <v>예비</v>
          </cell>
          <cell r="I46" t="str">
            <v>청년</v>
          </cell>
          <cell r="J46">
            <v>0</v>
          </cell>
          <cell r="K46">
            <v>8</v>
          </cell>
          <cell r="L46">
            <v>8</v>
          </cell>
          <cell r="M46">
            <v>18</v>
          </cell>
          <cell r="N46">
            <v>18</v>
          </cell>
          <cell r="O46">
            <v>8</v>
          </cell>
          <cell r="P46">
            <v>8</v>
          </cell>
          <cell r="Q46">
            <v>13</v>
          </cell>
          <cell r="R46">
            <v>5</v>
          </cell>
          <cell r="S46">
            <v>86</v>
          </cell>
          <cell r="T46">
            <v>0</v>
          </cell>
          <cell r="U46">
            <v>86</v>
          </cell>
          <cell r="V46">
            <v>18</v>
          </cell>
          <cell r="W46" t="str">
            <v>사업계획서의 내용이 우수하고 목표시장 분석이 구체적이고 기술성과 차별성이 충분하여 실현가능서이 층분함</v>
          </cell>
          <cell r="X46" t="str">
            <v>불일치</v>
          </cell>
          <cell r="Y46" t="str">
            <v>본 사업의 지역 주력 산업인 시스템반도체, 인공지능, 바이오, 지능형 로봇에 일치하지 않음</v>
          </cell>
        </row>
        <row r="47">
          <cell r="B47">
            <v>20417530</v>
          </cell>
          <cell r="C47" t="str">
            <v>지역기반</v>
          </cell>
          <cell r="D47" t="str">
            <v>기계ㆍ소재</v>
          </cell>
          <cell r="E47" t="str">
            <v xml:space="preserve">정밀 중량 제어 및 건습 완전 분리 구조 기반 영아 맞춤형 AI 지능형 조유 가전 </v>
          </cell>
          <cell r="F47" t="str">
            <v>0</v>
          </cell>
          <cell r="G47" t="str">
            <v>0</v>
          </cell>
          <cell r="H47" t="str">
            <v>예비</v>
          </cell>
          <cell r="I47" t="str">
            <v>청년</v>
          </cell>
          <cell r="J47">
            <v>0</v>
          </cell>
          <cell r="K47">
            <v>8</v>
          </cell>
          <cell r="L47">
            <v>8</v>
          </cell>
          <cell r="M47">
            <v>17</v>
          </cell>
          <cell r="N47">
            <v>17</v>
          </cell>
          <cell r="O47">
            <v>8</v>
          </cell>
          <cell r="P47">
            <v>8</v>
          </cell>
          <cell r="Q47">
            <v>12</v>
          </cell>
          <cell r="R47">
            <v>4</v>
          </cell>
          <cell r="S47">
            <v>82</v>
          </cell>
          <cell r="T47">
            <v>2</v>
          </cell>
          <cell r="U47">
            <v>84</v>
          </cell>
          <cell r="V47">
            <v>40</v>
          </cell>
          <cell r="W47" t="str">
            <v>사업게획은 우수하며 비즈니스 모델이 구체적이며 기술 차별성 및 목표시장에 대한 접근방법이 우수하여 사업성이 충분함..</v>
          </cell>
        </row>
        <row r="48">
          <cell r="B48">
            <v>20427057</v>
          </cell>
          <cell r="C48" t="str">
            <v>지역기반</v>
          </cell>
          <cell r="D48" t="str">
            <v>기계ㆍ소재</v>
          </cell>
          <cell r="E48" t="str">
            <v>검증된 도예 레시피 큐레이션 기반 맞춤형 소분 제조·판매 플랫폼 ‘클레이레시피(ClayRecipe)’</v>
          </cell>
          <cell r="F48" t="str">
            <v>0</v>
          </cell>
          <cell r="G48" t="str">
            <v>0</v>
          </cell>
          <cell r="H48" t="str">
            <v>예비</v>
          </cell>
          <cell r="I48" t="str">
            <v>중장년</v>
          </cell>
          <cell r="J48">
            <v>0</v>
          </cell>
          <cell r="K48">
            <v>8</v>
          </cell>
          <cell r="L48">
            <v>8</v>
          </cell>
          <cell r="M48">
            <v>18</v>
          </cell>
          <cell r="N48">
            <v>17</v>
          </cell>
          <cell r="O48">
            <v>8</v>
          </cell>
          <cell r="P48">
            <v>8</v>
          </cell>
          <cell r="Q48">
            <v>13</v>
          </cell>
          <cell r="R48">
            <v>4</v>
          </cell>
          <cell r="S48">
            <v>84</v>
          </cell>
          <cell r="T48">
            <v>0</v>
          </cell>
          <cell r="U48">
            <v>84</v>
          </cell>
          <cell r="V48">
            <v>40</v>
          </cell>
          <cell r="W48" t="str">
            <v>사업계획서의 내용이 우수하고 목표시장 분석이 구체적이고 기술성과 차별성이 충분하여 실현가능서이 층분함</v>
          </cell>
        </row>
        <row r="49">
          <cell r="B49">
            <v>20440185</v>
          </cell>
          <cell r="C49" t="str">
            <v>지역기반</v>
          </cell>
          <cell r="D49" t="str">
            <v>기계ㆍ소재</v>
          </cell>
          <cell r="E49" t="str">
            <v>고효율 신소재 및 IoT 지능형 제어 기술이 적용된 스마트 전기가마</v>
          </cell>
          <cell r="F49" t="str">
            <v>0</v>
          </cell>
          <cell r="G49" t="str">
            <v>0</v>
          </cell>
          <cell r="H49" t="str">
            <v>예비</v>
          </cell>
          <cell r="I49" t="str">
            <v>청년</v>
          </cell>
          <cell r="J49">
            <v>0</v>
          </cell>
          <cell r="K49">
            <v>8</v>
          </cell>
          <cell r="L49">
            <v>9</v>
          </cell>
          <cell r="M49">
            <v>18</v>
          </cell>
          <cell r="N49">
            <v>17</v>
          </cell>
          <cell r="O49">
            <v>8</v>
          </cell>
          <cell r="P49">
            <v>7</v>
          </cell>
          <cell r="Q49">
            <v>13</v>
          </cell>
          <cell r="R49">
            <v>4</v>
          </cell>
          <cell r="S49">
            <v>84</v>
          </cell>
          <cell r="T49">
            <v>0</v>
          </cell>
          <cell r="U49">
            <v>84</v>
          </cell>
          <cell r="V49">
            <v>40</v>
          </cell>
          <cell r="W49" t="str">
            <v>사업게획은 우수하며 비즈니스 모델이 구체적이며 기술 차별성 및 목표시장에 대한 접근방법이 우수하여 사업성이 충분함..</v>
          </cell>
        </row>
        <row r="50">
          <cell r="B50">
            <v>20406098</v>
          </cell>
          <cell r="C50" t="str">
            <v>지역기반</v>
          </cell>
          <cell r="D50" t="str">
            <v>기계ㆍ소재</v>
          </cell>
          <cell r="E50" t="str">
            <v>툴에이스 AI : AI기반 절삭제조공구 최적화 구매 SaaS 솔루션</v>
          </cell>
          <cell r="F50" t="str">
            <v>141,824,547</v>
          </cell>
          <cell r="G50" t="str">
            <v>1</v>
          </cell>
          <cell r="H50" t="str">
            <v>초기</v>
          </cell>
          <cell r="I50" t="str">
            <v>청년</v>
          </cell>
          <cell r="J50">
            <v>0</v>
          </cell>
          <cell r="K50">
            <v>8</v>
          </cell>
          <cell r="L50">
            <v>8</v>
          </cell>
          <cell r="M50">
            <v>18</v>
          </cell>
          <cell r="N50">
            <v>17</v>
          </cell>
          <cell r="O50">
            <v>8</v>
          </cell>
          <cell r="P50">
            <v>8</v>
          </cell>
          <cell r="Q50">
            <v>13</v>
          </cell>
          <cell r="R50">
            <v>4</v>
          </cell>
          <cell r="S50">
            <v>84</v>
          </cell>
          <cell r="T50">
            <v>0</v>
          </cell>
          <cell r="U50">
            <v>84</v>
          </cell>
          <cell r="V50">
            <v>40</v>
          </cell>
          <cell r="W50" t="str">
            <v>사업게획은 우수하며 비즈니스 모델이 구체적이며 기술 차별성 및 목표시장에 대한 접근방법이 우수하여 사업성이 충분함..</v>
          </cell>
        </row>
        <row r="51">
          <cell r="B51">
            <v>20416730</v>
          </cell>
          <cell r="C51" t="str">
            <v>지역기반</v>
          </cell>
          <cell r="D51" t="str">
            <v>기계ㆍ소재</v>
          </cell>
          <cell r="E51" t="str">
            <v>국내 규격 배터리 및 가스 공급 기술이 적용된 무선 가스식 화스너 장비</v>
          </cell>
          <cell r="F51" t="str">
            <v>1,154,119,728</v>
          </cell>
          <cell r="G51" t="str">
            <v>5</v>
          </cell>
          <cell r="H51" t="str">
            <v>초기</v>
          </cell>
          <cell r="I51" t="str">
            <v>중장년</v>
          </cell>
          <cell r="J51">
            <v>0</v>
          </cell>
          <cell r="K51">
            <v>8</v>
          </cell>
          <cell r="L51">
            <v>8</v>
          </cell>
          <cell r="M51">
            <v>17</v>
          </cell>
          <cell r="N51">
            <v>18</v>
          </cell>
          <cell r="O51">
            <v>8</v>
          </cell>
          <cell r="P51">
            <v>8</v>
          </cell>
          <cell r="Q51">
            <v>13</v>
          </cell>
          <cell r="R51">
            <v>4</v>
          </cell>
          <cell r="S51">
            <v>84</v>
          </cell>
          <cell r="T51">
            <v>0</v>
          </cell>
          <cell r="U51">
            <v>84</v>
          </cell>
          <cell r="V51">
            <v>40</v>
          </cell>
          <cell r="W51" t="str">
            <v>사업게획은 우수하며 비즈니스 모델이 구체적이며 기술 차별성 및 목표시장에 대한 접근방법이 우수하여 사업성이 충분함..</v>
          </cell>
        </row>
        <row r="52">
          <cell r="B52">
            <v>20417454</v>
          </cell>
          <cell r="C52" t="str">
            <v>지역기반</v>
          </cell>
          <cell r="D52" t="str">
            <v>기계ㆍ소재</v>
          </cell>
          <cell r="E52" t="str">
            <v>전력 사용 가시화 기반 전력 안전 관리형 멀티탭 ‘릴라이블(Reliable)’</v>
          </cell>
          <cell r="F52" t="str">
            <v>8,000,000,000</v>
          </cell>
          <cell r="G52" t="str">
            <v>7</v>
          </cell>
          <cell r="H52" t="str">
            <v>초기</v>
          </cell>
          <cell r="I52" t="str">
            <v>중장년</v>
          </cell>
          <cell r="J52">
            <v>0</v>
          </cell>
          <cell r="K52">
            <v>8</v>
          </cell>
          <cell r="L52">
            <v>8</v>
          </cell>
          <cell r="M52">
            <v>17</v>
          </cell>
          <cell r="N52">
            <v>18</v>
          </cell>
          <cell r="O52">
            <v>8</v>
          </cell>
          <cell r="P52">
            <v>8</v>
          </cell>
          <cell r="Q52">
            <v>13</v>
          </cell>
          <cell r="R52">
            <v>4</v>
          </cell>
          <cell r="S52">
            <v>84</v>
          </cell>
          <cell r="T52">
            <v>0</v>
          </cell>
          <cell r="U52">
            <v>84</v>
          </cell>
          <cell r="V52">
            <v>40</v>
          </cell>
          <cell r="W52" t="str">
            <v>사업계획서의 내용이 우수하며 구체적이고 기술성과 차별성이 충분하여 실현가능서이 층분함</v>
          </cell>
        </row>
        <row r="53">
          <cell r="B53">
            <v>20417721</v>
          </cell>
          <cell r="C53" t="str">
            <v>지역기반</v>
          </cell>
          <cell r="D53" t="str">
            <v>기계ㆍ소재</v>
          </cell>
          <cell r="E53" t="str">
            <v>AI 협동로봇 기술이 적용된 부품가공 자동가공·품질검사 기능의 스마트셀 솔루션</v>
          </cell>
          <cell r="F53" t="str">
            <v>1,570,602,908</v>
          </cell>
          <cell r="G53" t="str">
            <v>1</v>
          </cell>
          <cell r="H53" t="str">
            <v>초기</v>
          </cell>
          <cell r="I53" t="str">
            <v>청년</v>
          </cell>
          <cell r="J53">
            <v>0</v>
          </cell>
          <cell r="K53">
            <v>8</v>
          </cell>
          <cell r="L53">
            <v>8</v>
          </cell>
          <cell r="M53">
            <v>18</v>
          </cell>
          <cell r="N53">
            <v>17</v>
          </cell>
          <cell r="O53">
            <v>8</v>
          </cell>
          <cell r="P53">
            <v>8</v>
          </cell>
          <cell r="Q53">
            <v>13</v>
          </cell>
          <cell r="R53">
            <v>4</v>
          </cell>
          <cell r="S53">
            <v>84</v>
          </cell>
          <cell r="T53">
            <v>0</v>
          </cell>
          <cell r="U53">
            <v>84</v>
          </cell>
          <cell r="V53">
            <v>40</v>
          </cell>
          <cell r="W53" t="str">
            <v>사업게획은 우수하며 비즈니스 모델이 구체적이며 기술 차별성 및 목표시장에 대한 접근방법이 우수하여 사업성이 충분함..</v>
          </cell>
        </row>
        <row r="54">
          <cell r="B54">
            <v>20418675</v>
          </cell>
          <cell r="C54" t="str">
            <v>지역기반</v>
          </cell>
          <cell r="D54" t="str">
            <v>기계ㆍ소재</v>
          </cell>
          <cell r="E54" t="str">
            <v>초지향성 음향 기술과 AI 개인화 엔진을 결합한 개방형 몰입 사운드 디바이스</v>
          </cell>
          <cell r="F54" t="str">
            <v>108,624,643</v>
          </cell>
          <cell r="G54" t="str">
            <v>2</v>
          </cell>
          <cell r="H54" t="str">
            <v>초기</v>
          </cell>
          <cell r="I54" t="str">
            <v>청년</v>
          </cell>
          <cell r="J54">
            <v>0</v>
          </cell>
          <cell r="K54">
            <v>8</v>
          </cell>
          <cell r="L54">
            <v>8</v>
          </cell>
          <cell r="M54">
            <v>18</v>
          </cell>
          <cell r="N54">
            <v>18</v>
          </cell>
          <cell r="O54">
            <v>8</v>
          </cell>
          <cell r="P54">
            <v>7</v>
          </cell>
          <cell r="Q54">
            <v>13</v>
          </cell>
          <cell r="R54">
            <v>4</v>
          </cell>
          <cell r="S54">
            <v>84</v>
          </cell>
          <cell r="T54">
            <v>0</v>
          </cell>
          <cell r="U54">
            <v>84</v>
          </cell>
          <cell r="V54">
            <v>40</v>
          </cell>
          <cell r="W54" t="str">
            <v>사업게획은 우수하며 비즈니스 모델이 구체적이며 기술 차별성 및 목표시장에 대한 접근방법이 우수하여 사업성이 충분함..</v>
          </cell>
        </row>
        <row r="55">
          <cell r="B55">
            <v>20425592</v>
          </cell>
          <cell r="C55" t="str">
            <v>지역기반</v>
          </cell>
          <cell r="D55" t="str">
            <v>기계ㆍ소재</v>
          </cell>
          <cell r="E55" t="str">
            <v xml:space="preserve">밤껍질 부산물 새활용 식물성 가죽 원단 기반 친환경 패션 브랜드 &amp;quot;Re:BAM&amp;quot; </v>
          </cell>
          <cell r="F55" t="str">
            <v>120,000</v>
          </cell>
          <cell r="G55" t="str">
            <v>0</v>
          </cell>
          <cell r="H55" t="str">
            <v>초기</v>
          </cell>
          <cell r="I55" t="str">
            <v>중장년</v>
          </cell>
          <cell r="J55">
            <v>0</v>
          </cell>
          <cell r="K55">
            <v>8</v>
          </cell>
          <cell r="L55">
            <v>9</v>
          </cell>
          <cell r="M55">
            <v>19</v>
          </cell>
          <cell r="N55">
            <v>17</v>
          </cell>
          <cell r="O55">
            <v>7</v>
          </cell>
          <cell r="P55">
            <v>7</v>
          </cell>
          <cell r="Q55">
            <v>13</v>
          </cell>
          <cell r="R55">
            <v>4</v>
          </cell>
          <cell r="S55">
            <v>84</v>
          </cell>
          <cell r="T55">
            <v>0</v>
          </cell>
          <cell r="U55">
            <v>84</v>
          </cell>
          <cell r="V55">
            <v>40</v>
          </cell>
          <cell r="W55" t="str">
            <v>사업 추진 계획은 우수하며 시장 계획의 구체적이고 기술성 및 목ㅍ시장 분석이 구체적으로 제시되어 실현 가능성이 충분함.</v>
          </cell>
        </row>
        <row r="56">
          <cell r="B56">
            <v>20426547</v>
          </cell>
          <cell r="C56" t="str">
            <v>지역기반</v>
          </cell>
          <cell r="D56" t="str">
            <v>기계ㆍ소재</v>
          </cell>
          <cell r="E56" t="str">
            <v>EcoFoam·EcoMold 기반 400톤급 경량 플라스틱 제조 플랫폼 개발 및 사업화</v>
          </cell>
          <cell r="F56" t="str">
            <v>47,000,000</v>
          </cell>
          <cell r="G56" t="str">
            <v>3</v>
          </cell>
          <cell r="H56" t="str">
            <v>초기</v>
          </cell>
          <cell r="I56" t="str">
            <v>청년</v>
          </cell>
          <cell r="J56">
            <v>0</v>
          </cell>
          <cell r="K56">
            <v>8</v>
          </cell>
          <cell r="L56">
            <v>8</v>
          </cell>
          <cell r="M56">
            <v>18</v>
          </cell>
          <cell r="N56">
            <v>17</v>
          </cell>
          <cell r="O56">
            <v>8</v>
          </cell>
          <cell r="P56">
            <v>8</v>
          </cell>
          <cell r="Q56">
            <v>13</v>
          </cell>
          <cell r="R56">
            <v>4</v>
          </cell>
          <cell r="S56">
            <v>84</v>
          </cell>
          <cell r="T56">
            <v>0</v>
          </cell>
          <cell r="U56">
            <v>84</v>
          </cell>
          <cell r="V56">
            <v>40</v>
          </cell>
          <cell r="W56" t="str">
            <v>사업 추진 계획은 우수하며 시장 계획의 구체적이고 기술성 및 목ㅍ시장 분석이 구체적으로 제시되어 실현 가능성이 충분함.</v>
          </cell>
        </row>
        <row r="57">
          <cell r="B57">
            <v>20427463</v>
          </cell>
          <cell r="C57" t="str">
            <v>지역기반</v>
          </cell>
          <cell r="D57" t="str">
            <v>기계ㆍ소재</v>
          </cell>
          <cell r="E57" t="str">
            <v>고유수용감각 기반 AI 실시간 개인 자세·균형 측정 스마트 웨이트 트레이닝 바 ‘밸스캔(BALSCAN)’</v>
          </cell>
          <cell r="F57" t="str">
            <v>500,000,000</v>
          </cell>
          <cell r="G57" t="str">
            <v>1</v>
          </cell>
          <cell r="H57" t="str">
            <v>초기</v>
          </cell>
          <cell r="I57" t="str">
            <v>청년</v>
          </cell>
          <cell r="J57">
            <v>0</v>
          </cell>
          <cell r="K57">
            <v>8</v>
          </cell>
          <cell r="L57">
            <v>8</v>
          </cell>
          <cell r="M57">
            <v>17</v>
          </cell>
          <cell r="N57">
            <v>18</v>
          </cell>
          <cell r="O57">
            <v>8</v>
          </cell>
          <cell r="P57">
            <v>8</v>
          </cell>
          <cell r="Q57">
            <v>13</v>
          </cell>
          <cell r="R57">
            <v>4</v>
          </cell>
          <cell r="S57">
            <v>84</v>
          </cell>
          <cell r="T57">
            <v>0</v>
          </cell>
          <cell r="U57">
            <v>84</v>
          </cell>
          <cell r="V57">
            <v>40</v>
          </cell>
          <cell r="W57" t="str">
            <v>사업 추진 계획은 우수하며 시장 계획의 구체적이고 기술성 및 목표시장 분석이 구체적으로 제시되어 실현 가능성이 충분함.</v>
          </cell>
        </row>
        <row r="58">
          <cell r="B58">
            <v>20428610</v>
          </cell>
          <cell r="C58" t="str">
            <v>지역기반</v>
          </cell>
          <cell r="D58" t="str">
            <v>기계ㆍ소재</v>
          </cell>
          <cell r="E58" t="str">
            <v>AI(PINN) 기반 고성능 열교환기 설계·제조 솔루션</v>
          </cell>
          <cell r="F58" t="str">
            <v>111,804,281</v>
          </cell>
          <cell r="G58" t="str">
            <v>4</v>
          </cell>
          <cell r="H58" t="str">
            <v>초기</v>
          </cell>
          <cell r="I58" t="str">
            <v>중장년</v>
          </cell>
          <cell r="J58">
            <v>0</v>
          </cell>
          <cell r="K58">
            <v>8</v>
          </cell>
          <cell r="L58">
            <v>8</v>
          </cell>
          <cell r="M58">
            <v>17</v>
          </cell>
          <cell r="N58">
            <v>18</v>
          </cell>
          <cell r="O58">
            <v>8</v>
          </cell>
          <cell r="P58">
            <v>8</v>
          </cell>
          <cell r="Q58">
            <v>13</v>
          </cell>
          <cell r="R58">
            <v>4</v>
          </cell>
          <cell r="S58">
            <v>84</v>
          </cell>
          <cell r="T58">
            <v>0</v>
          </cell>
          <cell r="U58">
            <v>84</v>
          </cell>
          <cell r="V58">
            <v>40</v>
          </cell>
          <cell r="W58" t="str">
            <v>사업계획서의 내용이 우수하고 목표시장 분석이 구체적이고 기술성과 차별성이 충분하여 실현가능서이 층분함</v>
          </cell>
        </row>
        <row r="59">
          <cell r="B59">
            <v>20429168</v>
          </cell>
          <cell r="C59" t="str">
            <v>지역기반</v>
          </cell>
          <cell r="D59" t="str">
            <v>기계ㆍ소재</v>
          </cell>
          <cell r="E59" t="str">
            <v>빅데이터 기반 폐차-중고차-중고부품 리싸이클링  통합 선별 중계 최적화 플랫폼 기술 개발 및 글로벌 사업화</v>
          </cell>
          <cell r="F59" t="str">
            <v>150,000,000</v>
          </cell>
          <cell r="G59" t="str">
            <v>5</v>
          </cell>
          <cell r="H59" t="str">
            <v>초기</v>
          </cell>
          <cell r="I59" t="str">
            <v>청년</v>
          </cell>
          <cell r="J59">
            <v>0</v>
          </cell>
          <cell r="K59">
            <v>8</v>
          </cell>
          <cell r="L59">
            <v>8</v>
          </cell>
          <cell r="M59">
            <v>18</v>
          </cell>
          <cell r="N59">
            <v>17</v>
          </cell>
          <cell r="O59">
            <v>8</v>
          </cell>
          <cell r="P59">
            <v>8</v>
          </cell>
          <cell r="Q59">
            <v>13</v>
          </cell>
          <cell r="R59">
            <v>4</v>
          </cell>
          <cell r="S59">
            <v>84</v>
          </cell>
          <cell r="T59">
            <v>0</v>
          </cell>
          <cell r="U59">
            <v>84</v>
          </cell>
          <cell r="V59">
            <v>40</v>
          </cell>
          <cell r="W59" t="str">
            <v>사업계획서의 내용이 우수하고 목표시장 분석이 구체적이고 기술성과 차별성이 충분하여 실현가능서이 층분함</v>
          </cell>
        </row>
        <row r="60">
          <cell r="B60">
            <v>20416291</v>
          </cell>
          <cell r="C60" t="str">
            <v>지역기반</v>
          </cell>
          <cell r="D60" t="str">
            <v>기계ㆍ소재</v>
          </cell>
          <cell r="E60" t="str">
            <v>사회적 약자 접근성 기준을 충족하는 병원 접수·수납·안내 프론트 통합 자동화 키오스크(KiOMi)</v>
          </cell>
          <cell r="F60" t="str">
            <v>500,000,000</v>
          </cell>
          <cell r="G60" t="str">
            <v>9</v>
          </cell>
          <cell r="H60" t="str">
            <v>도약</v>
          </cell>
          <cell r="I60" t="str">
            <v>중장년</v>
          </cell>
          <cell r="J60">
            <v>0</v>
          </cell>
          <cell r="K60">
            <v>8</v>
          </cell>
          <cell r="L60">
            <v>8</v>
          </cell>
          <cell r="M60">
            <v>17</v>
          </cell>
          <cell r="N60">
            <v>18</v>
          </cell>
          <cell r="O60">
            <v>8</v>
          </cell>
          <cell r="P60">
            <v>8</v>
          </cell>
          <cell r="Q60">
            <v>13</v>
          </cell>
          <cell r="R60">
            <v>4</v>
          </cell>
          <cell r="S60">
            <v>84</v>
          </cell>
          <cell r="T60">
            <v>0</v>
          </cell>
          <cell r="U60">
            <v>84</v>
          </cell>
          <cell r="V60">
            <v>40</v>
          </cell>
          <cell r="W60" t="str">
            <v>사업계획서의 내용이 우수하며 구체적이고 기술성과 차별성이 충분하여 실현가능서이 층분함.</v>
          </cell>
        </row>
        <row r="61">
          <cell r="B61">
            <v>20419623</v>
          </cell>
          <cell r="C61" t="str">
            <v>지역기반</v>
          </cell>
          <cell r="D61" t="str">
            <v>기계ㆍ소재</v>
          </cell>
          <cell r="E61" t="str">
            <v>반도체 정전척(ESC : Electrostatic Chuck) 제조에 필요한 고온에서 높은 비저항을 가지는 세라믹 소재</v>
          </cell>
          <cell r="F61" t="str">
            <v>309,000,000</v>
          </cell>
          <cell r="G61" t="str">
            <v>3</v>
          </cell>
          <cell r="H61" t="str">
            <v>도약</v>
          </cell>
          <cell r="I61" t="str">
            <v>중장년</v>
          </cell>
          <cell r="J61">
            <v>0</v>
          </cell>
          <cell r="K61">
            <v>8</v>
          </cell>
          <cell r="L61">
            <v>8</v>
          </cell>
          <cell r="M61">
            <v>18</v>
          </cell>
          <cell r="N61">
            <v>17</v>
          </cell>
          <cell r="O61">
            <v>8</v>
          </cell>
          <cell r="P61">
            <v>8</v>
          </cell>
          <cell r="Q61">
            <v>13</v>
          </cell>
          <cell r="R61">
            <v>4</v>
          </cell>
          <cell r="S61">
            <v>84</v>
          </cell>
          <cell r="T61">
            <v>0</v>
          </cell>
          <cell r="U61">
            <v>84</v>
          </cell>
          <cell r="V61">
            <v>40</v>
          </cell>
          <cell r="W61" t="str">
            <v>사업게획은 우수하며 비즈니스 모델이 구체적이며 기술 차별성 및 목표시장에 대한 접근방법이 우수하여 사업성이 충분함..</v>
          </cell>
        </row>
        <row r="62">
          <cell r="B62">
            <v>20406478</v>
          </cell>
          <cell r="C62" t="str">
            <v>지역기반</v>
          </cell>
          <cell r="D62" t="str">
            <v>기계ㆍ소재</v>
          </cell>
          <cell r="E62" t="str">
            <v xml:space="preserve">딥러닝 비전 인식 기반 재활용 양품 자동 선별 로봇 </v>
          </cell>
          <cell r="F62" t="str">
            <v>0</v>
          </cell>
          <cell r="G62" t="str">
            <v>0</v>
          </cell>
          <cell r="H62" t="str">
            <v>예비</v>
          </cell>
          <cell r="I62" t="str">
            <v>청년</v>
          </cell>
          <cell r="J62">
            <v>0</v>
          </cell>
          <cell r="K62">
            <v>8</v>
          </cell>
          <cell r="L62">
            <v>8</v>
          </cell>
          <cell r="M62">
            <v>18</v>
          </cell>
          <cell r="N62">
            <v>18</v>
          </cell>
          <cell r="O62">
            <v>7</v>
          </cell>
          <cell r="P62">
            <v>7</v>
          </cell>
          <cell r="Q62">
            <v>11</v>
          </cell>
          <cell r="R62">
            <v>4</v>
          </cell>
          <cell r="S62">
            <v>81</v>
          </cell>
          <cell r="T62">
            <v>2</v>
          </cell>
          <cell r="U62">
            <v>83</v>
          </cell>
          <cell r="V62">
            <v>55</v>
          </cell>
          <cell r="W62" t="str">
            <v>사업계획은 우수하나, 수익모델에 대한 구체성이 미흡하고 조달계획의 구체성이 미흡하여 사업 추진에 애로로 실현 가능성이 부족함.</v>
          </cell>
        </row>
        <row r="63">
          <cell r="B63">
            <v>20427377</v>
          </cell>
          <cell r="C63" t="str">
            <v>지역기반</v>
          </cell>
          <cell r="D63" t="str">
            <v>기계ㆍ소재</v>
          </cell>
          <cell r="E63" t="str">
            <v>AI 가속기용 Smart Lid (GPU·HBM 냉각 모듈)</v>
          </cell>
          <cell r="F63" t="str">
            <v>0</v>
          </cell>
          <cell r="G63" t="str">
            <v>0</v>
          </cell>
          <cell r="H63" t="str">
            <v>예비</v>
          </cell>
          <cell r="I63" t="str">
            <v>중장년</v>
          </cell>
          <cell r="J63">
            <v>0</v>
          </cell>
          <cell r="K63">
            <v>8</v>
          </cell>
          <cell r="L63">
            <v>8</v>
          </cell>
          <cell r="M63">
            <v>17</v>
          </cell>
          <cell r="N63">
            <v>18</v>
          </cell>
          <cell r="O63">
            <v>7</v>
          </cell>
          <cell r="P63">
            <v>8</v>
          </cell>
          <cell r="Q63">
            <v>13</v>
          </cell>
          <cell r="R63">
            <v>4</v>
          </cell>
          <cell r="S63">
            <v>83</v>
          </cell>
          <cell r="T63">
            <v>0</v>
          </cell>
          <cell r="U63">
            <v>83</v>
          </cell>
          <cell r="V63">
            <v>55</v>
          </cell>
          <cell r="W63" t="str">
            <v>사업게획은 우수하며 비즈니스 모델이 구체적이며 기술 차별성 및 목표시장에 대한 접근방법이 우수하여 사업성이 충분함...</v>
          </cell>
        </row>
        <row r="64">
          <cell r="B64">
            <v>20427766</v>
          </cell>
          <cell r="C64" t="str">
            <v>지역기반</v>
          </cell>
          <cell r="D64" t="str">
            <v>기계ㆍ소재</v>
          </cell>
          <cell r="E64" t="str">
            <v>“Small” Physical AI 기반 초저가 세미휴머노이드 개발</v>
          </cell>
          <cell r="F64" t="str">
            <v>0</v>
          </cell>
          <cell r="G64" t="str">
            <v>0</v>
          </cell>
          <cell r="H64" t="str">
            <v>예비</v>
          </cell>
          <cell r="I64" t="str">
            <v>청년</v>
          </cell>
          <cell r="J64">
            <v>0</v>
          </cell>
          <cell r="K64">
            <v>8</v>
          </cell>
          <cell r="L64">
            <v>8</v>
          </cell>
          <cell r="M64">
            <v>17</v>
          </cell>
          <cell r="N64">
            <v>18</v>
          </cell>
          <cell r="O64">
            <v>7</v>
          </cell>
          <cell r="P64">
            <v>8</v>
          </cell>
          <cell r="Q64">
            <v>13</v>
          </cell>
          <cell r="R64">
            <v>4</v>
          </cell>
          <cell r="S64">
            <v>83</v>
          </cell>
          <cell r="T64">
            <v>0</v>
          </cell>
          <cell r="U64">
            <v>83</v>
          </cell>
          <cell r="V64">
            <v>55</v>
          </cell>
          <cell r="W64" t="str">
            <v>사업게획은 우수하며 비즈니스 모델이 구체적이며 기술 차별성 및 목표시장에 대한 접근방법이 우수하여 사업성이 충분함...</v>
          </cell>
        </row>
        <row r="65">
          <cell r="B65">
            <v>20428587</v>
          </cell>
          <cell r="C65" t="str">
            <v>지역기반</v>
          </cell>
          <cell r="D65" t="str">
            <v>기계ㆍ소재</v>
          </cell>
          <cell r="E65" t="str">
            <v>수중 합성 기반 기능성 나노파티클 분산액 소재 (Nano Ink)</v>
          </cell>
          <cell r="F65" t="str">
            <v>0</v>
          </cell>
          <cell r="G65" t="str">
            <v>0</v>
          </cell>
          <cell r="H65" t="str">
            <v>예비</v>
          </cell>
          <cell r="I65" t="str">
            <v>청년</v>
          </cell>
          <cell r="J65">
            <v>0</v>
          </cell>
          <cell r="K65">
            <v>8</v>
          </cell>
          <cell r="L65">
            <v>8</v>
          </cell>
          <cell r="M65">
            <v>16</v>
          </cell>
          <cell r="N65">
            <v>17</v>
          </cell>
          <cell r="O65">
            <v>8</v>
          </cell>
          <cell r="P65">
            <v>8</v>
          </cell>
          <cell r="Q65">
            <v>14</v>
          </cell>
          <cell r="R65">
            <v>4</v>
          </cell>
          <cell r="S65">
            <v>83</v>
          </cell>
          <cell r="T65">
            <v>0</v>
          </cell>
          <cell r="U65">
            <v>83</v>
          </cell>
          <cell r="V65">
            <v>55</v>
          </cell>
          <cell r="W65" t="str">
            <v>사업게획은 우수하며  비즈니스 모델이 구체구체적이고 기술성과 차별성이 충분하여사업성이 충분함.</v>
          </cell>
        </row>
        <row r="66">
          <cell r="B66">
            <v>20429010</v>
          </cell>
          <cell r="C66" t="str">
            <v>지역기반</v>
          </cell>
          <cell r="D66" t="str">
            <v>기계ㆍ소재</v>
          </cell>
          <cell r="E66" t="str">
            <v xml:space="preserve">친환경 화장품 전용 디스펜서, 퓨어드랍 (기초스킨케어 제품 전용) </v>
          </cell>
          <cell r="F66" t="str">
            <v>0</v>
          </cell>
          <cell r="G66" t="str">
            <v>0</v>
          </cell>
          <cell r="H66" t="str">
            <v>예비</v>
          </cell>
          <cell r="I66" t="str">
            <v>청년</v>
          </cell>
          <cell r="J66">
            <v>0</v>
          </cell>
          <cell r="K66">
            <v>8</v>
          </cell>
          <cell r="L66">
            <v>8</v>
          </cell>
          <cell r="M66">
            <v>17</v>
          </cell>
          <cell r="N66">
            <v>17</v>
          </cell>
          <cell r="O66">
            <v>8</v>
          </cell>
          <cell r="P66">
            <v>8</v>
          </cell>
          <cell r="Q66">
            <v>13</v>
          </cell>
          <cell r="R66">
            <v>4</v>
          </cell>
          <cell r="S66">
            <v>83</v>
          </cell>
          <cell r="T66">
            <v>0</v>
          </cell>
          <cell r="U66">
            <v>83</v>
          </cell>
          <cell r="V66">
            <v>55</v>
          </cell>
          <cell r="W66" t="str">
            <v>사업게획은 우수하며 사업전략이 구체적이고 목표시장이 구체적이고 사업 발전가능성이 충분함.</v>
          </cell>
        </row>
        <row r="67">
          <cell r="B67">
            <v>20408512</v>
          </cell>
          <cell r="C67" t="str">
            <v>지역기반</v>
          </cell>
          <cell r="D67" t="str">
            <v>기계ㆍ소재</v>
          </cell>
          <cell r="E67" t="str">
            <v>산책을 바꾸는 기술: 반려견 스마트 하네스</v>
          </cell>
          <cell r="F67" t="str">
            <v>43,452,774</v>
          </cell>
          <cell r="G67" t="str">
            <v>2</v>
          </cell>
          <cell r="H67" t="str">
            <v>초기</v>
          </cell>
          <cell r="I67" t="str">
            <v>청년</v>
          </cell>
          <cell r="J67">
            <v>0</v>
          </cell>
          <cell r="K67">
            <v>8</v>
          </cell>
          <cell r="L67">
            <v>8</v>
          </cell>
          <cell r="M67">
            <v>17</v>
          </cell>
          <cell r="N67">
            <v>18</v>
          </cell>
          <cell r="O67">
            <v>8</v>
          </cell>
          <cell r="P67">
            <v>7</v>
          </cell>
          <cell r="Q67">
            <v>13</v>
          </cell>
          <cell r="R67">
            <v>4</v>
          </cell>
          <cell r="S67">
            <v>83</v>
          </cell>
          <cell r="T67">
            <v>0</v>
          </cell>
          <cell r="U67">
            <v>83</v>
          </cell>
          <cell r="V67">
            <v>55</v>
          </cell>
          <cell r="W67" t="str">
            <v>사업게획은 우수하며 비즈니스 모델이 구체적이며 기술 차별성 및 목표시장에 대한 접근방법이 우수하여 사업성이 충분함..</v>
          </cell>
        </row>
        <row r="68">
          <cell r="B68">
            <v>20421357</v>
          </cell>
          <cell r="C68" t="str">
            <v>지역기반</v>
          </cell>
          <cell r="D68" t="str">
            <v>기계ㆍ소재</v>
          </cell>
          <cell r="E68" t="str">
            <v>커피 로스팅 전 과정의 생산성을 획기적으로 높이는 결점두 선별 AI 솔루션</v>
          </cell>
          <cell r="F68" t="str">
            <v>0</v>
          </cell>
          <cell r="G68" t="str">
            <v>5</v>
          </cell>
          <cell r="H68" t="str">
            <v>초기</v>
          </cell>
          <cell r="I68" t="str">
            <v>청년</v>
          </cell>
          <cell r="J68">
            <v>0</v>
          </cell>
          <cell r="K68">
            <v>8</v>
          </cell>
          <cell r="L68">
            <v>8</v>
          </cell>
          <cell r="M68">
            <v>18</v>
          </cell>
          <cell r="N68">
            <v>18</v>
          </cell>
          <cell r="O68">
            <v>7</v>
          </cell>
          <cell r="P68">
            <v>8</v>
          </cell>
          <cell r="Q68">
            <v>12</v>
          </cell>
          <cell r="R68">
            <v>4</v>
          </cell>
          <cell r="S68">
            <v>83</v>
          </cell>
          <cell r="T68">
            <v>0</v>
          </cell>
          <cell r="U68">
            <v>83</v>
          </cell>
          <cell r="V68">
            <v>55</v>
          </cell>
          <cell r="W68" t="str">
            <v>사업 추진 계획은 우수하며 시장 계획의 구체적이고 기술성 및 목ㅍ시장 분석이 구체적으로 제시되어 실현 가능성이 충분함.</v>
          </cell>
        </row>
        <row r="69">
          <cell r="B69">
            <v>20423673</v>
          </cell>
          <cell r="C69" t="str">
            <v>지역기반</v>
          </cell>
          <cell r="D69" t="str">
            <v>기계ㆍ소재</v>
          </cell>
          <cell r="E69" t="str">
            <v>액추에이터 특화 Physical AI 시뮬레이션 플랫폼 개발 및 사업화</v>
          </cell>
          <cell r="F69" t="str">
            <v>501,000,000</v>
          </cell>
          <cell r="G69" t="str">
            <v>7</v>
          </cell>
          <cell r="H69" t="str">
            <v>초기</v>
          </cell>
          <cell r="I69" t="str">
            <v>청년</v>
          </cell>
          <cell r="J69">
            <v>0</v>
          </cell>
          <cell r="K69">
            <v>8</v>
          </cell>
          <cell r="L69">
            <v>8</v>
          </cell>
          <cell r="M69">
            <v>15</v>
          </cell>
          <cell r="N69">
            <v>15</v>
          </cell>
          <cell r="O69">
            <v>8</v>
          </cell>
          <cell r="P69">
            <v>8</v>
          </cell>
          <cell r="Q69">
            <v>13</v>
          </cell>
          <cell r="R69">
            <v>4</v>
          </cell>
          <cell r="S69">
            <v>79</v>
          </cell>
          <cell r="T69">
            <v>0</v>
          </cell>
          <cell r="U69">
            <v>79</v>
          </cell>
          <cell r="V69">
            <v>62</v>
          </cell>
          <cell r="W69" t="str">
            <v>사업 추진 계획은 우수하며 시장 계획의 구체적이고 기술성 및 목ㅍ시장 분석이 구체적으로 제시되어 실현 가능성이 충분함.</v>
          </cell>
        </row>
        <row r="70">
          <cell r="B70">
            <v>20424866</v>
          </cell>
          <cell r="C70" t="str">
            <v>지역기반</v>
          </cell>
          <cell r="D70" t="str">
            <v>기계ㆍ소재</v>
          </cell>
          <cell r="E70" t="str">
            <v>Physical AI 기반 물리정보신경망이 적용된 AI 고속해석 시뮬레이터 및 온디바이스 AI 솔루션</v>
          </cell>
          <cell r="F70" t="str">
            <v>197,000,000</v>
          </cell>
          <cell r="G70" t="str">
            <v>3</v>
          </cell>
          <cell r="H70" t="str">
            <v>초기</v>
          </cell>
          <cell r="I70" t="str">
            <v>중장년</v>
          </cell>
          <cell r="J70">
            <v>0</v>
          </cell>
          <cell r="K70">
            <v>6</v>
          </cell>
          <cell r="L70">
            <v>7</v>
          </cell>
          <cell r="M70">
            <v>16</v>
          </cell>
          <cell r="N70">
            <v>18</v>
          </cell>
          <cell r="O70">
            <v>7</v>
          </cell>
          <cell r="P70">
            <v>8</v>
          </cell>
          <cell r="Q70">
            <v>13</v>
          </cell>
          <cell r="R70">
            <v>4</v>
          </cell>
          <cell r="S70">
            <v>79</v>
          </cell>
          <cell r="T70">
            <v>0</v>
          </cell>
          <cell r="U70">
            <v>79</v>
          </cell>
          <cell r="V70">
            <v>62</v>
          </cell>
          <cell r="W70" t="str">
            <v>사업 추진 계획은 우수하며 시장 계획의 구체적이고 기술성 및 목ㅍ시장 분석이 구체적으로 제시되어 실현 가능성이 충분함.</v>
          </cell>
        </row>
        <row r="71">
          <cell r="B71">
            <v>20427280</v>
          </cell>
          <cell r="C71" t="str">
            <v>지역기반</v>
          </cell>
          <cell r="D71" t="str">
            <v>기계ㆍ소재</v>
          </cell>
          <cell r="E71" t="str">
            <v>화재 방지 및 작업 제어 기능을 탑재한 IoT 기반 레이저 커팅기</v>
          </cell>
          <cell r="F71" t="str">
            <v>52,000,000</v>
          </cell>
          <cell r="G71" t="str">
            <v>1</v>
          </cell>
          <cell r="H71" t="str">
            <v>초기</v>
          </cell>
          <cell r="I71" t="str">
            <v>청년</v>
          </cell>
          <cell r="J71">
            <v>0</v>
          </cell>
          <cell r="K71">
            <v>7</v>
          </cell>
          <cell r="L71">
            <v>7</v>
          </cell>
          <cell r="M71">
            <v>16</v>
          </cell>
          <cell r="N71">
            <v>16</v>
          </cell>
          <cell r="O71">
            <v>8</v>
          </cell>
          <cell r="P71">
            <v>8</v>
          </cell>
          <cell r="Q71">
            <v>13</v>
          </cell>
          <cell r="R71">
            <v>4</v>
          </cell>
          <cell r="S71">
            <v>79</v>
          </cell>
          <cell r="T71">
            <v>0</v>
          </cell>
          <cell r="U71">
            <v>79</v>
          </cell>
          <cell r="V71">
            <v>62</v>
          </cell>
          <cell r="W71" t="str">
            <v>사업 추진 계획은 우수하며 시장 계획의 구체적이고 기술성 및 목ㅍ시장 분석이 구체적으로 제시되어 실현 가능성이 충분함.</v>
          </cell>
        </row>
        <row r="72">
          <cell r="B72">
            <v>20430425</v>
          </cell>
          <cell r="C72" t="str">
            <v>지역기반</v>
          </cell>
          <cell r="D72" t="str">
            <v>기계ㆍ소재</v>
          </cell>
          <cell r="E72" t="str">
            <v>다채널 영상처리 기술이 적용된 통합 비전검사 기능의 (중소 자동화 업체 맞춤형) 머신비전 검사 소프트웨어</v>
          </cell>
          <cell r="F72" t="str">
            <v>1,890,000,000</v>
          </cell>
          <cell r="G72" t="str">
            <v>1</v>
          </cell>
          <cell r="H72" t="str">
            <v>초기</v>
          </cell>
          <cell r="I72" t="str">
            <v>중장년</v>
          </cell>
          <cell r="J72">
            <v>0</v>
          </cell>
          <cell r="K72">
            <v>7</v>
          </cell>
          <cell r="L72">
            <v>8</v>
          </cell>
          <cell r="M72">
            <v>15</v>
          </cell>
          <cell r="N72">
            <v>17</v>
          </cell>
          <cell r="O72">
            <v>7</v>
          </cell>
          <cell r="P72">
            <v>8</v>
          </cell>
          <cell r="Q72">
            <v>13</v>
          </cell>
          <cell r="R72">
            <v>4</v>
          </cell>
          <cell r="S72">
            <v>79</v>
          </cell>
          <cell r="T72">
            <v>0</v>
          </cell>
          <cell r="U72">
            <v>79</v>
          </cell>
          <cell r="V72">
            <v>62</v>
          </cell>
          <cell r="W72" t="str">
            <v>사업 추진 계획은 우수하며 시장 계획의 구체적이고 기술성 및 목ㅍ시장 분석이 구체적으로 제시되어 실현 가능성이 충분함</v>
          </cell>
        </row>
        <row r="73">
          <cell r="B73">
            <v>20415501</v>
          </cell>
          <cell r="C73" t="str">
            <v>대학발</v>
          </cell>
          <cell r="D73" t="str">
            <v>기계ㆍ소재</v>
          </cell>
          <cell r="E73" t="str">
            <v>자성측정장비개발</v>
          </cell>
          <cell r="F73" t="str">
            <v>0</v>
          </cell>
          <cell r="G73" t="str">
            <v>0</v>
          </cell>
          <cell r="H73" t="str">
            <v>예비</v>
          </cell>
          <cell r="I73" t="str">
            <v>중장년</v>
          </cell>
          <cell r="J73">
            <v>0</v>
          </cell>
          <cell r="K73">
            <v>8</v>
          </cell>
          <cell r="L73">
            <v>7</v>
          </cell>
          <cell r="M73">
            <v>16</v>
          </cell>
          <cell r="N73">
            <v>16</v>
          </cell>
          <cell r="O73">
            <v>8</v>
          </cell>
          <cell r="P73">
            <v>7</v>
          </cell>
          <cell r="Q73">
            <v>13</v>
          </cell>
          <cell r="R73">
            <v>4</v>
          </cell>
          <cell r="S73">
            <v>79</v>
          </cell>
          <cell r="T73">
            <v>0</v>
          </cell>
          <cell r="U73">
            <v>79</v>
          </cell>
          <cell r="V73">
            <v>62</v>
          </cell>
          <cell r="W73" t="str">
            <v>사업계획서의 내용이 우수하고 목표시장 분석이 구체적이고 기술성과 차별성이 충분하여 실현가능서이 층분함</v>
          </cell>
          <cell r="X73" t="str">
            <v>일치</v>
          </cell>
          <cell r="Y73" t="str">
            <v xml:space="preserve">본 사업의 지역주력산업 연계 분야 일치함. </v>
          </cell>
        </row>
        <row r="74">
          <cell r="B74">
            <v>20402196</v>
          </cell>
          <cell r="C74" t="str">
            <v>지역기반</v>
          </cell>
          <cell r="D74" t="str">
            <v>기계ㆍ소재</v>
          </cell>
          <cell r="E74" t="str">
            <v>차세대 반도체 패키징용 40um 이하 건식 마이크로 범프 형성 기술, 특허 번호 10-2025-00188250)</v>
          </cell>
          <cell r="F74" t="str">
            <v>0</v>
          </cell>
          <cell r="G74" t="str">
            <v>0</v>
          </cell>
          <cell r="H74" t="str">
            <v>예비</v>
          </cell>
          <cell r="I74" t="str">
            <v>중장년</v>
          </cell>
          <cell r="J74">
            <v>0</v>
          </cell>
          <cell r="K74">
            <v>7</v>
          </cell>
          <cell r="L74">
            <v>7</v>
          </cell>
          <cell r="M74">
            <v>17</v>
          </cell>
          <cell r="N74">
            <v>17</v>
          </cell>
          <cell r="O74">
            <v>7</v>
          </cell>
          <cell r="P74">
            <v>8</v>
          </cell>
          <cell r="Q74">
            <v>12</v>
          </cell>
          <cell r="R74">
            <v>4</v>
          </cell>
          <cell r="S74">
            <v>79</v>
          </cell>
          <cell r="T74">
            <v>0</v>
          </cell>
          <cell r="U74">
            <v>79</v>
          </cell>
          <cell r="V74">
            <v>62</v>
          </cell>
          <cell r="W74" t="str">
            <v>사업 추진 계획은 양호하나 시장 계획에 대한 구체성이 미흡하며, 팀구성이 미흡하여 사업추진에 어려움이 예견됨.</v>
          </cell>
        </row>
        <row r="75">
          <cell r="B75">
            <v>20420743</v>
          </cell>
          <cell r="C75" t="str">
            <v>지역기반</v>
          </cell>
          <cell r="D75" t="str">
            <v>기계ㆍ소재</v>
          </cell>
          <cell r="E75" t="str">
            <v>압력피드백(폐루프 제어)·안전인터락 기술이 적용된 민감피부용 압력제어 자동괄사’ 홈케어 디바이스</v>
          </cell>
          <cell r="F75" t="str">
            <v>5,000,000</v>
          </cell>
          <cell r="G75" t="str">
            <v>3</v>
          </cell>
          <cell r="H75" t="str">
            <v>초기</v>
          </cell>
          <cell r="I75" t="str">
            <v>청년</v>
          </cell>
          <cell r="J75">
            <v>0</v>
          </cell>
          <cell r="K75">
            <v>8</v>
          </cell>
          <cell r="L75">
            <v>7</v>
          </cell>
          <cell r="M75">
            <v>17</v>
          </cell>
          <cell r="N75">
            <v>16</v>
          </cell>
          <cell r="O75">
            <v>8</v>
          </cell>
          <cell r="P75">
            <v>6</v>
          </cell>
          <cell r="Q75">
            <v>13</v>
          </cell>
          <cell r="R75">
            <v>4</v>
          </cell>
          <cell r="S75">
            <v>79</v>
          </cell>
          <cell r="T75">
            <v>0</v>
          </cell>
          <cell r="U75">
            <v>79</v>
          </cell>
          <cell r="V75">
            <v>62</v>
          </cell>
          <cell r="W75" t="str">
            <v>사업 추진 계획은 우수하며 시장 계획의 구체적이고 기술성 및 목ㅍ시장 분석이 구체적으로 제시되어 실현 가능성이 충분함.</v>
          </cell>
        </row>
        <row r="76">
          <cell r="B76">
            <v>20429740</v>
          </cell>
          <cell r="C76" t="str">
            <v>지역기반</v>
          </cell>
          <cell r="D76" t="str">
            <v>기계ㆍ소재</v>
          </cell>
          <cell r="E76" t="str">
            <v>벽체 홈 가공용 그라인더 집진장치 및 안전커버</v>
          </cell>
          <cell r="F76" t="str">
            <v>110,000,000</v>
          </cell>
          <cell r="G76" t="str">
            <v>2</v>
          </cell>
          <cell r="H76" t="str">
            <v>초기</v>
          </cell>
          <cell r="I76" t="str">
            <v>중장년</v>
          </cell>
          <cell r="J76">
            <v>0</v>
          </cell>
          <cell r="K76">
            <v>7</v>
          </cell>
          <cell r="L76">
            <v>8</v>
          </cell>
          <cell r="M76">
            <v>15</v>
          </cell>
          <cell r="N76">
            <v>17</v>
          </cell>
          <cell r="O76">
            <v>7</v>
          </cell>
          <cell r="P76">
            <v>8</v>
          </cell>
          <cell r="Q76">
            <v>13</v>
          </cell>
          <cell r="R76">
            <v>4</v>
          </cell>
          <cell r="S76">
            <v>79</v>
          </cell>
          <cell r="T76">
            <v>0</v>
          </cell>
          <cell r="U76">
            <v>79</v>
          </cell>
          <cell r="V76">
            <v>62</v>
          </cell>
          <cell r="W76" t="str">
            <v>사업 추진 계획은 우수하며 시장 계획의 구체적이고 기술성 및 목표시장 분석이 구체적으로 제시되어 실현 가능성이 충분함</v>
          </cell>
        </row>
        <row r="77">
          <cell r="B77">
            <v>20430377</v>
          </cell>
          <cell r="C77" t="str">
            <v>지역기반</v>
          </cell>
          <cell r="D77" t="str">
            <v>기계ㆍ소재</v>
          </cell>
          <cell r="E77" t="str">
            <v>스포츠 사격훈련의 디지털 전환을 위한 빅데이터 + AI 기반 스마트 사격훈련 시스템</v>
          </cell>
          <cell r="F77" t="str">
            <v>250,000,000</v>
          </cell>
          <cell r="G77" t="str">
            <v>2</v>
          </cell>
          <cell r="H77" t="str">
            <v>초기</v>
          </cell>
          <cell r="I77" t="str">
            <v>중장년</v>
          </cell>
          <cell r="J77">
            <v>0</v>
          </cell>
          <cell r="K77">
            <v>7</v>
          </cell>
          <cell r="L77">
            <v>7</v>
          </cell>
          <cell r="M77">
            <v>16</v>
          </cell>
          <cell r="N77">
            <v>17</v>
          </cell>
          <cell r="O77">
            <v>7</v>
          </cell>
          <cell r="P77">
            <v>8</v>
          </cell>
          <cell r="Q77">
            <v>13</v>
          </cell>
          <cell r="R77">
            <v>4</v>
          </cell>
          <cell r="S77">
            <v>79</v>
          </cell>
          <cell r="T77">
            <v>0</v>
          </cell>
          <cell r="U77">
            <v>79</v>
          </cell>
          <cell r="V77">
            <v>62</v>
          </cell>
          <cell r="W77" t="str">
            <v>사업 추진 계획은 우수하며 시장 계획의 구체적이고 기술성 및 목ㅍ시장 분석이 구체적으로 제시되어 실현 가능성이 충분함</v>
          </cell>
        </row>
        <row r="78">
          <cell r="B78">
            <v>20418841</v>
          </cell>
          <cell r="C78" t="str">
            <v>지역기반</v>
          </cell>
          <cell r="D78" t="str">
            <v>기계ㆍ소재</v>
          </cell>
          <cell r="E78" t="str">
            <v>AI 스마트후드</v>
          </cell>
          <cell r="F78" t="str">
            <v>1,120,000,000</v>
          </cell>
          <cell r="G78" t="str">
            <v>8</v>
          </cell>
          <cell r="H78" t="str">
            <v>초기</v>
          </cell>
          <cell r="I78" t="str">
            <v>중장년</v>
          </cell>
          <cell r="J78">
            <v>0</v>
          </cell>
          <cell r="K78">
            <v>8</v>
          </cell>
          <cell r="L78">
            <v>8</v>
          </cell>
          <cell r="M78">
            <v>17</v>
          </cell>
          <cell r="N78">
            <v>15</v>
          </cell>
          <cell r="O78">
            <v>7</v>
          </cell>
          <cell r="P78">
            <v>7</v>
          </cell>
          <cell r="Q78">
            <v>13</v>
          </cell>
          <cell r="R78">
            <v>4</v>
          </cell>
          <cell r="S78">
            <v>79</v>
          </cell>
          <cell r="T78">
            <v>0</v>
          </cell>
          <cell r="U78">
            <v>79</v>
          </cell>
          <cell r="V78">
            <v>62</v>
          </cell>
          <cell r="W78" t="str">
            <v>사업게획은 우수하며 비즈니스 모델이 구체적이며 기술 차별성 및 목표시장에 대한 접근방법이 우수하여 사업성이 충분함..</v>
          </cell>
        </row>
        <row r="79">
          <cell r="B79">
            <v>20430403</v>
          </cell>
          <cell r="C79" t="str">
            <v>지역기반</v>
          </cell>
          <cell r="D79" t="str">
            <v>기계ㆍ소재</v>
          </cell>
          <cell r="E79" t="str">
            <v>초단납기 커스텀 머신비전 렌즈</v>
          </cell>
          <cell r="F79" t="str">
            <v>392,691,900</v>
          </cell>
          <cell r="G79" t="str">
            <v>1</v>
          </cell>
          <cell r="H79" t="str">
            <v>초기</v>
          </cell>
          <cell r="I79" t="str">
            <v>청년</v>
          </cell>
          <cell r="J79">
            <v>0</v>
          </cell>
          <cell r="K79">
            <v>8</v>
          </cell>
          <cell r="L79">
            <v>7</v>
          </cell>
          <cell r="M79">
            <v>15</v>
          </cell>
          <cell r="N79">
            <v>17</v>
          </cell>
          <cell r="O79">
            <v>8</v>
          </cell>
          <cell r="P79">
            <v>8</v>
          </cell>
          <cell r="Q79">
            <v>12</v>
          </cell>
          <cell r="R79">
            <v>4</v>
          </cell>
          <cell r="S79">
            <v>79</v>
          </cell>
          <cell r="T79">
            <v>0</v>
          </cell>
          <cell r="U79">
            <v>79</v>
          </cell>
          <cell r="V79">
            <v>62</v>
          </cell>
          <cell r="W79" t="str">
            <v>사업계획서의 내용이 우수하고 목표시장 분석이 구체적이고 기술성과 차별성이 충분하여 실현가능서이 층분함</v>
          </cell>
        </row>
        <row r="80">
          <cell r="B80">
            <v>20430255</v>
          </cell>
          <cell r="C80" t="str">
            <v>대학발</v>
          </cell>
          <cell r="D80" t="str">
            <v>기계ㆍ소재</v>
          </cell>
          <cell r="E80" t="str">
            <v>QR/IoT(캐비넷 잠금)기반 다거점 반납형 공유 유모차 서비스</v>
          </cell>
          <cell r="F80" t="str">
            <v>0</v>
          </cell>
          <cell r="G80" t="str">
            <v>0</v>
          </cell>
          <cell r="H80" t="str">
            <v>예비</v>
          </cell>
          <cell r="I80" t="str">
            <v>청년</v>
          </cell>
          <cell r="J80">
            <v>0</v>
          </cell>
          <cell r="K80">
            <v>7</v>
          </cell>
          <cell r="L80">
            <v>8</v>
          </cell>
          <cell r="M80">
            <v>16</v>
          </cell>
          <cell r="N80">
            <v>16</v>
          </cell>
          <cell r="O80">
            <v>8</v>
          </cell>
          <cell r="P80">
            <v>7</v>
          </cell>
          <cell r="Q80">
            <v>13</v>
          </cell>
          <cell r="R80">
            <v>4</v>
          </cell>
          <cell r="S80">
            <v>79</v>
          </cell>
          <cell r="T80">
            <v>0</v>
          </cell>
          <cell r="U80">
            <v>79</v>
          </cell>
          <cell r="V80">
            <v>62</v>
          </cell>
          <cell r="W80" t="str">
            <v>사업계획서의 내용이 우수하고 목표시장 분석이 구체적이고 기술성과 차별성이 충분하여 실현가능서이 층분함</v>
          </cell>
          <cell r="X80" t="str">
            <v>불일치</v>
          </cell>
          <cell r="Y80" t="str">
            <v>본 사업의 지역 주력 산업인 시스템반도체, 인공지능, 바이오, 지능형 로봇에 일치하지 않음</v>
          </cell>
        </row>
        <row r="81">
          <cell r="B81">
            <v>20424424</v>
          </cell>
          <cell r="C81" t="str">
            <v>지역기반</v>
          </cell>
          <cell r="D81" t="str">
            <v>기계ㆍ소재</v>
          </cell>
          <cell r="E81" t="str">
            <v>소형 굿즈나 키링,펫테그 등 트랜드형 상품을 빠르고 쉽게 제조하여 빠른수익 창출과 누적매출로 인한 지속성장이 가능한 소규모 창업자용 소량사출 제조 통합 플랫폼</v>
          </cell>
          <cell r="F81" t="str">
            <v>0</v>
          </cell>
          <cell r="G81" t="str">
            <v>0</v>
          </cell>
          <cell r="H81" t="str">
            <v>예비</v>
          </cell>
          <cell r="I81" t="str">
            <v>중장년</v>
          </cell>
          <cell r="J81">
            <v>0</v>
          </cell>
          <cell r="K81">
            <v>7</v>
          </cell>
          <cell r="L81">
            <v>7</v>
          </cell>
          <cell r="M81">
            <v>15</v>
          </cell>
          <cell r="N81">
            <v>17</v>
          </cell>
          <cell r="O81">
            <v>8</v>
          </cell>
          <cell r="P81">
            <v>8</v>
          </cell>
          <cell r="Q81">
            <v>13</v>
          </cell>
          <cell r="R81">
            <v>4</v>
          </cell>
          <cell r="S81">
            <v>79</v>
          </cell>
          <cell r="T81">
            <v>0</v>
          </cell>
          <cell r="U81">
            <v>79</v>
          </cell>
          <cell r="V81">
            <v>62</v>
          </cell>
          <cell r="W81" t="str">
            <v>사업게획은 양호하며 비즈니스 모델의 구체적 제시로 사업성 및 실현 가능성이 충분함.</v>
          </cell>
        </row>
        <row r="82">
          <cell r="B82">
            <v>20431444</v>
          </cell>
          <cell r="C82" t="str">
            <v>지역기반</v>
          </cell>
          <cell r="D82" t="str">
            <v>기계ㆍ소재</v>
          </cell>
          <cell r="E82" t="str">
            <v>무독성 프린팅 기술이 적용된 스테인리스 유아/어린이 수저 제품</v>
          </cell>
          <cell r="F82" t="str">
            <v>0</v>
          </cell>
          <cell r="G82" t="str">
            <v>0</v>
          </cell>
          <cell r="H82" t="str">
            <v>예비</v>
          </cell>
          <cell r="I82" t="str">
            <v>청년</v>
          </cell>
          <cell r="J82">
            <v>0</v>
          </cell>
          <cell r="K82">
            <v>7</v>
          </cell>
          <cell r="L82">
            <v>6</v>
          </cell>
          <cell r="M82">
            <v>17</v>
          </cell>
          <cell r="N82">
            <v>17</v>
          </cell>
          <cell r="O82">
            <v>7</v>
          </cell>
          <cell r="P82">
            <v>8</v>
          </cell>
          <cell r="Q82">
            <v>12</v>
          </cell>
          <cell r="R82">
            <v>5</v>
          </cell>
          <cell r="S82">
            <v>79</v>
          </cell>
          <cell r="T82">
            <v>0</v>
          </cell>
          <cell r="U82">
            <v>79</v>
          </cell>
          <cell r="V82">
            <v>62</v>
          </cell>
          <cell r="W82" t="str">
            <v>사업게획은 양호하나 기술개발 필요성에서 안전성, 내구성에 대한 구체적이 규격이 제시되지 않아 미흡함..</v>
          </cell>
        </row>
        <row r="83">
          <cell r="B83">
            <v>20405857</v>
          </cell>
          <cell r="C83" t="str">
            <v>지역기반</v>
          </cell>
          <cell r="D83" t="str">
            <v>기계ㆍ소재</v>
          </cell>
          <cell r="E83" t="str">
            <v>유해인자 정밀 감지 및 능동형 배기 제어 알고리즘이 탑재된 스마트 IoT 도장부스</v>
          </cell>
          <cell r="F83" t="str">
            <v>3,745,797,404</v>
          </cell>
          <cell r="G83" t="str">
            <v>17</v>
          </cell>
          <cell r="H83" t="str">
            <v>도약</v>
          </cell>
          <cell r="I83" t="str">
            <v>청년</v>
          </cell>
          <cell r="J83">
            <v>0</v>
          </cell>
          <cell r="K83">
            <v>5</v>
          </cell>
          <cell r="L83">
            <v>9</v>
          </cell>
          <cell r="M83">
            <v>14</v>
          </cell>
          <cell r="N83">
            <v>15</v>
          </cell>
          <cell r="O83">
            <v>8</v>
          </cell>
          <cell r="P83">
            <v>9</v>
          </cell>
          <cell r="Q83">
            <v>14</v>
          </cell>
          <cell r="R83">
            <v>5</v>
          </cell>
          <cell r="S83">
            <v>79</v>
          </cell>
          <cell r="T83">
            <v>0</v>
          </cell>
          <cell r="U83">
            <v>79</v>
          </cell>
          <cell r="V83">
            <v>62</v>
          </cell>
          <cell r="W83" t="str">
            <v>사업화 내용이 구체적이고 체게적으로 제시되어 있으며 목표에 대한 성능이 구체적으로 제시되어 실현 가능성이 충분함.</v>
          </cell>
        </row>
        <row r="84">
          <cell r="B84">
            <v>20423170</v>
          </cell>
          <cell r="C84" t="str">
            <v>지역기반</v>
          </cell>
          <cell r="D84" t="str">
            <v>기계ㆍ소재</v>
          </cell>
          <cell r="E84" t="str">
            <v>정밀 품질검사 장비 솔루션 국산화를 위한 자체 컨트롤러 및 솔루션 Pride1 Tester 개발</v>
          </cell>
          <cell r="F84" t="str">
            <v>1,460,992,230</v>
          </cell>
          <cell r="G84" t="str">
            <v>3</v>
          </cell>
          <cell r="H84" t="str">
            <v>초기</v>
          </cell>
          <cell r="I84" t="str">
            <v>중장년</v>
          </cell>
          <cell r="J84">
            <v>0</v>
          </cell>
          <cell r="K84">
            <v>8</v>
          </cell>
          <cell r="L84">
            <v>6</v>
          </cell>
          <cell r="M84">
            <v>15</v>
          </cell>
          <cell r="N84">
            <v>15</v>
          </cell>
          <cell r="O84">
            <v>8</v>
          </cell>
          <cell r="P84">
            <v>9</v>
          </cell>
          <cell r="Q84">
            <v>14</v>
          </cell>
          <cell r="R84">
            <v>4</v>
          </cell>
          <cell r="S84">
            <v>79</v>
          </cell>
          <cell r="T84">
            <v>0</v>
          </cell>
          <cell r="U84">
            <v>79</v>
          </cell>
          <cell r="V84">
            <v>62</v>
          </cell>
          <cell r="W84" t="str">
            <v>사업 추진 계획은 우수하며 시장 계획의 구체적이고 기술성 및 목ㅍ시장 분석이 구체적으로 제시되어 실현 가능성이 충분함.</v>
          </cell>
        </row>
        <row r="85">
          <cell r="B85">
            <v>20416718</v>
          </cell>
          <cell r="C85" t="str">
            <v>지역기반</v>
          </cell>
          <cell r="D85" t="str">
            <v>기계ㆍ소재</v>
          </cell>
          <cell r="E85" t="str">
            <v>정밀 감시 로봇 시스템</v>
          </cell>
          <cell r="F85" t="str">
            <v>0</v>
          </cell>
          <cell r="G85" t="str">
            <v>0</v>
          </cell>
          <cell r="H85" t="str">
            <v>예비</v>
          </cell>
          <cell r="I85" t="str">
            <v>중장년</v>
          </cell>
          <cell r="J85">
            <v>0</v>
          </cell>
          <cell r="K85">
            <v>8</v>
          </cell>
          <cell r="L85">
            <v>7</v>
          </cell>
          <cell r="M85">
            <v>16</v>
          </cell>
          <cell r="N85">
            <v>16</v>
          </cell>
          <cell r="O85">
            <v>7</v>
          </cell>
          <cell r="P85">
            <v>8</v>
          </cell>
          <cell r="Q85">
            <v>13</v>
          </cell>
          <cell r="R85">
            <v>4</v>
          </cell>
          <cell r="S85">
            <v>79</v>
          </cell>
          <cell r="T85">
            <v>0</v>
          </cell>
          <cell r="U85">
            <v>79</v>
          </cell>
          <cell r="V85">
            <v>62</v>
          </cell>
          <cell r="W85" t="str">
            <v>사업게획은 우수하며 비즈니스 모델이 구체적이며 기술 차별성 및 목표시장에 대한 접근방법이 우수하여 사업성이 충분함.</v>
          </cell>
        </row>
        <row r="86">
          <cell r="B86">
            <v>20420075</v>
          </cell>
          <cell r="C86" t="str">
            <v>지역기반</v>
          </cell>
          <cell r="D86" t="str">
            <v>기계ㆍ소재</v>
          </cell>
          <cell r="E86" t="str">
            <v>무타공 삽입형 이중 직경 구조를 적용한 고신뢰성 스터드 볼트</v>
          </cell>
          <cell r="F86" t="str">
            <v>3,329,000,000</v>
          </cell>
          <cell r="G86" t="str">
            <v>8</v>
          </cell>
          <cell r="H86" t="str">
            <v>초기</v>
          </cell>
          <cell r="I86" t="str">
            <v>중장년</v>
          </cell>
          <cell r="J86">
            <v>0</v>
          </cell>
          <cell r="K86">
            <v>7</v>
          </cell>
          <cell r="L86">
            <v>7</v>
          </cell>
          <cell r="M86">
            <v>15</v>
          </cell>
          <cell r="N86">
            <v>17</v>
          </cell>
          <cell r="O86">
            <v>7</v>
          </cell>
          <cell r="P86">
            <v>7</v>
          </cell>
          <cell r="Q86">
            <v>14</v>
          </cell>
          <cell r="R86">
            <v>5</v>
          </cell>
          <cell r="S86">
            <v>79</v>
          </cell>
          <cell r="T86">
            <v>0</v>
          </cell>
          <cell r="U86">
            <v>79</v>
          </cell>
          <cell r="V86">
            <v>62</v>
          </cell>
          <cell r="W86" t="str">
            <v>사업 추진 계획은 우수하며 시장 계획의 구체적이고 기술성 및 목ㅍ시장 분석이 구체적으로 제시되어 실현 가능성이 충분함.</v>
          </cell>
        </row>
        <row r="87">
          <cell r="B87">
            <v>20403257</v>
          </cell>
          <cell r="C87" t="str">
            <v>지역기반</v>
          </cell>
          <cell r="D87" t="str">
            <v>기계ㆍ소재</v>
          </cell>
          <cell r="E87" t="str">
            <v>환경 오염 90% 저감형 모듈러 공법 및 스마트 계측 기술이 적용된  고강도 내진 복합말뚝 (K-PILE)</v>
          </cell>
          <cell r="F87" t="str">
            <v>443,454,546</v>
          </cell>
          <cell r="G87" t="str">
            <v>2</v>
          </cell>
          <cell r="H87" t="str">
            <v>도약</v>
          </cell>
          <cell r="I87" t="str">
            <v>중장년</v>
          </cell>
          <cell r="J87">
            <v>0</v>
          </cell>
          <cell r="K87">
            <v>6</v>
          </cell>
          <cell r="L87">
            <v>9</v>
          </cell>
          <cell r="M87">
            <v>16</v>
          </cell>
          <cell r="N87">
            <v>17</v>
          </cell>
          <cell r="O87">
            <v>7</v>
          </cell>
          <cell r="P87">
            <v>7</v>
          </cell>
          <cell r="Q87">
            <v>13</v>
          </cell>
          <cell r="R87">
            <v>4</v>
          </cell>
          <cell r="S87">
            <v>79</v>
          </cell>
          <cell r="T87">
            <v>0</v>
          </cell>
          <cell r="U87">
            <v>79</v>
          </cell>
          <cell r="V87">
            <v>62</v>
          </cell>
          <cell r="W87" t="str">
            <v>사업계획서의 내용이 구체적이며 문제점 분석 및 차별성과 성능을 획기적으로 개선한 제품으로 사업성이 충분함.</v>
          </cell>
        </row>
        <row r="88">
          <cell r="B88">
            <v>20426692</v>
          </cell>
          <cell r="C88" t="str">
            <v>지역기반</v>
          </cell>
          <cell r="D88" t="str">
            <v>기계ㆍ소재</v>
          </cell>
          <cell r="E88" t="str">
            <v>초고온 반도체 세정용 도전성 발열체 승온 방식 기반 싱글 세정 챔버</v>
          </cell>
          <cell r="F88" t="str">
            <v>3,022,903,684</v>
          </cell>
          <cell r="G88" t="str">
            <v>10</v>
          </cell>
          <cell r="H88" t="str">
            <v>도약</v>
          </cell>
          <cell r="I88" t="str">
            <v>중장년</v>
          </cell>
          <cell r="J88">
            <v>0</v>
          </cell>
          <cell r="K88">
            <v>7</v>
          </cell>
          <cell r="L88">
            <v>6</v>
          </cell>
          <cell r="M88">
            <v>15</v>
          </cell>
          <cell r="N88">
            <v>17</v>
          </cell>
          <cell r="O88">
            <v>8</v>
          </cell>
          <cell r="P88">
            <v>8</v>
          </cell>
          <cell r="Q88">
            <v>14</v>
          </cell>
          <cell r="R88">
            <v>4</v>
          </cell>
          <cell r="S88">
            <v>79</v>
          </cell>
          <cell r="T88">
            <v>0</v>
          </cell>
          <cell r="U88">
            <v>79</v>
          </cell>
          <cell r="V88">
            <v>62</v>
          </cell>
          <cell r="W88" t="str">
            <v>사업게획은 우수하며 비즈니스 모델이 구체적이며 기술 차별성 및 목표시장에 대한 접근방법이 우수하여 사업성이 충분함..</v>
          </cell>
        </row>
        <row r="89">
          <cell r="B89">
            <v>20431010</v>
          </cell>
          <cell r="C89" t="str">
            <v>지역기반</v>
          </cell>
          <cell r="D89" t="str">
            <v>기계ㆍ소재</v>
          </cell>
          <cell r="E89" t="str">
            <v>AI·운동데이터 기반 게임형 지속성 예측 관리 플랫폼  아임핏</v>
          </cell>
          <cell r="F89" t="str">
            <v>1,000,000,000</v>
          </cell>
          <cell r="G89" t="str">
            <v>3</v>
          </cell>
          <cell r="H89" t="str">
            <v>초기</v>
          </cell>
          <cell r="I89" t="str">
            <v>중장년</v>
          </cell>
          <cell r="J89">
            <v>0</v>
          </cell>
          <cell r="K89">
            <v>8</v>
          </cell>
          <cell r="L89">
            <v>7</v>
          </cell>
          <cell r="M89">
            <v>17</v>
          </cell>
          <cell r="N89">
            <v>17</v>
          </cell>
          <cell r="O89">
            <v>7</v>
          </cell>
          <cell r="P89">
            <v>7</v>
          </cell>
          <cell r="Q89">
            <v>12</v>
          </cell>
          <cell r="R89">
            <v>4</v>
          </cell>
          <cell r="S89">
            <v>79</v>
          </cell>
          <cell r="T89">
            <v>0</v>
          </cell>
          <cell r="U89">
            <v>79</v>
          </cell>
          <cell r="V89">
            <v>62</v>
          </cell>
          <cell r="W89" t="str">
            <v>사업계획서의 내용이 우수하고 목표시장 분석이 구체적이고 기술성과 차별성이 충분하여 실현가능서이 층분함</v>
          </cell>
        </row>
        <row r="90">
          <cell r="B90">
            <v>20420994</v>
          </cell>
          <cell r="C90" t="str">
            <v>지역기반</v>
          </cell>
          <cell r="D90" t="str">
            <v>기계ㆍ소재</v>
          </cell>
          <cell r="E90" t="str">
            <v>4-DOF 독립제어 로보틱스 기술이 적용된 AI 생체역학 기반의 도심형 승마 시뮬레이터, ‘리얼호스’</v>
          </cell>
          <cell r="F90" t="str">
            <v>0</v>
          </cell>
          <cell r="G90" t="str">
            <v>1</v>
          </cell>
          <cell r="H90" t="str">
            <v>초기</v>
          </cell>
          <cell r="I90" t="str">
            <v>중장년</v>
          </cell>
          <cell r="J90">
            <v>0</v>
          </cell>
          <cell r="K90">
            <v>6</v>
          </cell>
          <cell r="L90">
            <v>8</v>
          </cell>
          <cell r="M90">
            <v>17</v>
          </cell>
          <cell r="N90">
            <v>15</v>
          </cell>
          <cell r="O90">
            <v>8</v>
          </cell>
          <cell r="P90">
            <v>8</v>
          </cell>
          <cell r="Q90">
            <v>13</v>
          </cell>
          <cell r="R90">
            <v>3</v>
          </cell>
          <cell r="S90">
            <v>78</v>
          </cell>
          <cell r="T90">
            <v>0</v>
          </cell>
          <cell r="U90">
            <v>78</v>
          </cell>
          <cell r="V90">
            <v>83</v>
          </cell>
          <cell r="W90" t="str">
            <v>사업 추진 계획은 우수하며 시장 계획의 구체적이고 기술성 및 목ㅍ시장 분석이 구체적으로 제시되어 실현 가능성이 충분함.</v>
          </cell>
        </row>
        <row r="91">
          <cell r="B91">
            <v>20416870</v>
          </cell>
          <cell r="C91" t="str">
            <v>지역기반</v>
          </cell>
          <cell r="D91" t="str">
            <v>기계ㆍ소재</v>
          </cell>
          <cell r="E91" t="str">
            <v>온라인 제조 플랫폼 ‘ NEGO ’</v>
          </cell>
          <cell r="F91" t="str">
            <v>2,300</v>
          </cell>
          <cell r="G91" t="str">
            <v>1</v>
          </cell>
          <cell r="H91" t="str">
            <v>초기</v>
          </cell>
          <cell r="I91" t="str">
            <v>중장년</v>
          </cell>
          <cell r="J91">
            <v>0</v>
          </cell>
          <cell r="K91">
            <v>7</v>
          </cell>
          <cell r="L91">
            <v>7</v>
          </cell>
          <cell r="M91">
            <v>16</v>
          </cell>
          <cell r="N91">
            <v>16</v>
          </cell>
          <cell r="O91">
            <v>8</v>
          </cell>
          <cell r="P91">
            <v>7</v>
          </cell>
          <cell r="Q91">
            <v>13</v>
          </cell>
          <cell r="R91">
            <v>4</v>
          </cell>
          <cell r="S91">
            <v>78</v>
          </cell>
          <cell r="T91">
            <v>0</v>
          </cell>
          <cell r="U91">
            <v>78</v>
          </cell>
          <cell r="V91">
            <v>83</v>
          </cell>
          <cell r="W91" t="str">
            <v>사업계획서의 내용이 우수하고 목표시장 분석이 구체적이고 기술성과 차별성이 충분하여 실현가능서이 층분함</v>
          </cell>
        </row>
        <row r="92">
          <cell r="B92">
            <v>20426699</v>
          </cell>
          <cell r="C92" t="str">
            <v>지역기반</v>
          </cell>
          <cell r="D92" t="str">
            <v>기계ㆍ소재</v>
          </cell>
          <cell r="E92" t="str">
            <v>AI 자율 비행 기술이 적용된 스마트 드론 기반 종합 시설물 관리 시스템</v>
          </cell>
          <cell r="F92" t="str">
            <v>20,000,000</v>
          </cell>
          <cell r="G92" t="str">
            <v>0</v>
          </cell>
          <cell r="H92" t="str">
            <v>초기</v>
          </cell>
          <cell r="I92" t="str">
            <v>중장년</v>
          </cell>
          <cell r="J92">
            <v>0</v>
          </cell>
          <cell r="K92">
            <v>5</v>
          </cell>
          <cell r="L92">
            <v>7</v>
          </cell>
          <cell r="M92">
            <v>16</v>
          </cell>
          <cell r="N92">
            <v>16</v>
          </cell>
          <cell r="O92">
            <v>7</v>
          </cell>
          <cell r="P92">
            <v>8</v>
          </cell>
          <cell r="Q92">
            <v>14</v>
          </cell>
          <cell r="R92">
            <v>5</v>
          </cell>
          <cell r="S92">
            <v>78</v>
          </cell>
          <cell r="T92">
            <v>0</v>
          </cell>
          <cell r="U92">
            <v>78</v>
          </cell>
          <cell r="V92">
            <v>83</v>
          </cell>
          <cell r="W92" t="str">
            <v>사업 추진 계획은 우수하며 시장 계획의 구체적이고 기술성 및 목ㅍ시장 분석이 구체적으로 제시되어 실현 가능성이 충분함.</v>
          </cell>
        </row>
        <row r="93">
          <cell r="B93">
            <v>20425280</v>
          </cell>
          <cell r="C93" t="str">
            <v>지역기반</v>
          </cell>
          <cell r="D93" t="str">
            <v>기계ㆍ소재</v>
          </cell>
          <cell r="E93" t="str">
            <v>차세대 디스플레이(Micro LED)용 고기능성 UV경화 오버코팅제 개발</v>
          </cell>
          <cell r="F93" t="str">
            <v>500,000,000</v>
          </cell>
          <cell r="G93" t="str">
            <v>2</v>
          </cell>
          <cell r="H93" t="str">
            <v>초기</v>
          </cell>
          <cell r="I93" t="str">
            <v>중장년</v>
          </cell>
          <cell r="J93">
            <v>0</v>
          </cell>
          <cell r="K93">
            <v>7</v>
          </cell>
          <cell r="L93">
            <v>8</v>
          </cell>
          <cell r="M93">
            <v>15</v>
          </cell>
          <cell r="N93">
            <v>15</v>
          </cell>
          <cell r="O93">
            <v>8</v>
          </cell>
          <cell r="P93">
            <v>7</v>
          </cell>
          <cell r="Q93">
            <v>13</v>
          </cell>
          <cell r="R93">
            <v>4</v>
          </cell>
          <cell r="S93">
            <v>77</v>
          </cell>
          <cell r="T93">
            <v>0</v>
          </cell>
          <cell r="U93">
            <v>77</v>
          </cell>
          <cell r="V93">
            <v>86</v>
          </cell>
          <cell r="W93" t="str">
            <v>사업 추진 계획은 우수하며 시장 계획의 구체적이고 기술성 및 목표시장 분석이 구체적으로 제시되어 실현 가능성이 충분함.</v>
          </cell>
        </row>
        <row r="94">
          <cell r="B94">
            <v>20402979</v>
          </cell>
          <cell r="C94" t="str">
            <v>지역기반</v>
          </cell>
          <cell r="D94" t="str">
            <v>기계ㆍ소재</v>
          </cell>
          <cell r="E94" t="str">
            <v>광학조건 최적화·AI 불량검출 통합 비전검사 패키지</v>
          </cell>
          <cell r="F94" t="str">
            <v>279,333,285</v>
          </cell>
          <cell r="G94" t="str">
            <v>2</v>
          </cell>
          <cell r="H94" t="str">
            <v>초기</v>
          </cell>
          <cell r="I94" t="str">
            <v>청년</v>
          </cell>
          <cell r="J94">
            <v>0</v>
          </cell>
          <cell r="K94">
            <v>6</v>
          </cell>
          <cell r="L94">
            <v>6</v>
          </cell>
          <cell r="M94">
            <v>17</v>
          </cell>
          <cell r="N94">
            <v>15</v>
          </cell>
          <cell r="O94">
            <v>8</v>
          </cell>
          <cell r="P94">
            <v>8</v>
          </cell>
          <cell r="Q94">
            <v>13</v>
          </cell>
          <cell r="R94">
            <v>4</v>
          </cell>
          <cell r="S94">
            <v>77</v>
          </cell>
          <cell r="T94">
            <v>0</v>
          </cell>
          <cell r="U94">
            <v>77</v>
          </cell>
          <cell r="V94">
            <v>86</v>
          </cell>
          <cell r="W94" t="str">
            <v>사업계획서의 내용이 우수하고 목표시장 분석이 구체적이고 기술성과 차별성이 충분하여 실현가능서이 층분함</v>
          </cell>
        </row>
        <row r="95">
          <cell r="B95">
            <v>20417245</v>
          </cell>
          <cell r="C95" t="str">
            <v>지역기반</v>
          </cell>
          <cell r="D95" t="str">
            <v>기계ㆍ소재</v>
          </cell>
          <cell r="E95" t="str">
            <v>PHA 기반 3D 프린팅 자연장 맞춤형 메모리얼 유골함</v>
          </cell>
          <cell r="F95" t="str">
            <v>0</v>
          </cell>
          <cell r="G95" t="str">
            <v>0</v>
          </cell>
          <cell r="H95" t="str">
            <v>예비</v>
          </cell>
          <cell r="I95" t="str">
            <v>중장년</v>
          </cell>
          <cell r="J95">
            <v>0</v>
          </cell>
          <cell r="K95">
            <v>6</v>
          </cell>
          <cell r="L95">
            <v>7</v>
          </cell>
          <cell r="M95">
            <v>16</v>
          </cell>
          <cell r="N95">
            <v>17</v>
          </cell>
          <cell r="O95">
            <v>7</v>
          </cell>
          <cell r="P95">
            <v>7</v>
          </cell>
          <cell r="Q95">
            <v>13</v>
          </cell>
          <cell r="R95">
            <v>4</v>
          </cell>
          <cell r="S95">
            <v>77</v>
          </cell>
          <cell r="T95">
            <v>0</v>
          </cell>
          <cell r="U95">
            <v>77</v>
          </cell>
          <cell r="V95">
            <v>86</v>
          </cell>
          <cell r="W95" t="str">
            <v>사업게획은 양호하나 비즈니스 모델의 구체성이 미흡하며 조직구성 역시 미흡하여 사업 추진에 어려움이 있어 실현가능성이 부족함.</v>
          </cell>
        </row>
        <row r="96">
          <cell r="B96">
            <v>20427368</v>
          </cell>
          <cell r="C96" t="str">
            <v>지역기반</v>
          </cell>
          <cell r="D96" t="str">
            <v>기계ㆍ소재</v>
          </cell>
          <cell r="E96" t="str">
            <v>자동 양액 도킹 및 수직 순환 제어 기술이 적용된 고밀도 생육 및 공간 최적화 기능의 (관리 노동력 50% 절감 및 생육 편차 해소를 제공하는)  회전식 스마트팜(식물재배기)</v>
          </cell>
          <cell r="F96" t="str">
            <v>70,000,000</v>
          </cell>
          <cell r="G96" t="str">
            <v>2</v>
          </cell>
          <cell r="H96" t="str">
            <v>초기</v>
          </cell>
          <cell r="I96" t="str">
            <v>청년</v>
          </cell>
          <cell r="J96">
            <v>0</v>
          </cell>
          <cell r="K96">
            <v>8</v>
          </cell>
          <cell r="L96">
            <v>7</v>
          </cell>
          <cell r="M96">
            <v>15</v>
          </cell>
          <cell r="N96">
            <v>14</v>
          </cell>
          <cell r="O96">
            <v>7</v>
          </cell>
          <cell r="P96">
            <v>8</v>
          </cell>
          <cell r="Q96">
            <v>13</v>
          </cell>
          <cell r="R96">
            <v>4</v>
          </cell>
          <cell r="S96">
            <v>76</v>
          </cell>
          <cell r="T96">
            <v>0</v>
          </cell>
          <cell r="U96">
            <v>76</v>
          </cell>
          <cell r="V96">
            <v>89</v>
          </cell>
          <cell r="W96" t="str">
            <v>사업 추진 계획은 우수하며 시장 계획의 구체적이고 기술성 및 목ㅍ시장 분석이 구체적으로 제시되어 실현 가능성이 충분함.</v>
          </cell>
        </row>
        <row r="97">
          <cell r="B97">
            <v>20402243</v>
          </cell>
          <cell r="C97" t="str">
            <v>지역기반</v>
          </cell>
          <cell r="D97" t="str">
            <v>기계ㆍ소재</v>
          </cell>
          <cell r="E97" t="str">
            <v>FIRE-ZERO 무화염 전기 가열식 금속 배관 접합 솔루션 (히트리 + 히트링)</v>
          </cell>
          <cell r="F97" t="str">
            <v>0</v>
          </cell>
          <cell r="G97" t="str">
            <v>0</v>
          </cell>
          <cell r="H97" t="str">
            <v>예비</v>
          </cell>
          <cell r="I97" t="str">
            <v>중장년</v>
          </cell>
          <cell r="J97">
            <v>0</v>
          </cell>
          <cell r="K97">
            <v>8</v>
          </cell>
          <cell r="L97">
            <v>7</v>
          </cell>
          <cell r="M97">
            <v>18</v>
          </cell>
          <cell r="N97">
            <v>17</v>
          </cell>
          <cell r="O97">
            <v>7</v>
          </cell>
          <cell r="P97">
            <v>7</v>
          </cell>
          <cell r="Q97">
            <v>8</v>
          </cell>
          <cell r="R97">
            <v>4</v>
          </cell>
          <cell r="S97">
            <v>76</v>
          </cell>
          <cell r="T97">
            <v>0</v>
          </cell>
          <cell r="U97">
            <v>76</v>
          </cell>
          <cell r="V97">
            <v>89</v>
          </cell>
          <cell r="W97" t="str">
            <v>사업 추진 방향은 우수하나 목표시장이 추상적으로 기술되어 실현 가능성이 부족하여 사업 추진에 애로가 있음..</v>
          </cell>
        </row>
        <row r="98">
          <cell r="B98">
            <v>20406529</v>
          </cell>
          <cell r="C98" t="str">
            <v>지역기반</v>
          </cell>
          <cell r="D98" t="str">
            <v>기계ㆍ소재</v>
          </cell>
          <cell r="E98" t="str">
            <v>착석 피로도 자동 완화 지능형 워크스테이션 ‘티라노 데스크’</v>
          </cell>
          <cell r="F98" t="str">
            <v>0</v>
          </cell>
          <cell r="G98" t="str">
            <v>0</v>
          </cell>
          <cell r="H98" t="str">
            <v>예비</v>
          </cell>
          <cell r="I98" t="str">
            <v>청년</v>
          </cell>
          <cell r="J98">
            <v>0</v>
          </cell>
          <cell r="K98">
            <v>7</v>
          </cell>
          <cell r="L98">
            <v>8</v>
          </cell>
          <cell r="M98">
            <v>17</v>
          </cell>
          <cell r="N98">
            <v>16</v>
          </cell>
          <cell r="O98">
            <v>7</v>
          </cell>
          <cell r="P98">
            <v>6</v>
          </cell>
          <cell r="Q98">
            <v>12</v>
          </cell>
          <cell r="R98">
            <v>3</v>
          </cell>
          <cell r="S98">
            <v>76</v>
          </cell>
          <cell r="T98">
            <v>0</v>
          </cell>
          <cell r="U98">
            <v>76</v>
          </cell>
          <cell r="V98">
            <v>89</v>
          </cell>
          <cell r="W98" t="str">
            <v>사업계획서의 내용은 양호하나, 자금조달 계획이 미흡하여 사업실현과 사업화에 어려움이 있음.</v>
          </cell>
        </row>
        <row r="99">
          <cell r="B99">
            <v>20428016</v>
          </cell>
          <cell r="C99" t="str">
            <v>지역기반</v>
          </cell>
          <cell r="D99" t="str">
            <v>기계ㆍ소재</v>
          </cell>
          <cell r="E99" t="str">
            <v>13년 경력의 가구 장인이 만드는 ESG 실현을 위한 폐의류 업사이클 모듈형 가구 솔루션</v>
          </cell>
          <cell r="F99" t="str">
            <v>0</v>
          </cell>
          <cell r="G99" t="str">
            <v>0</v>
          </cell>
          <cell r="H99" t="str">
            <v>예비</v>
          </cell>
          <cell r="I99" t="str">
            <v>청년</v>
          </cell>
          <cell r="J99">
            <v>0</v>
          </cell>
          <cell r="K99">
            <v>7</v>
          </cell>
          <cell r="L99">
            <v>7</v>
          </cell>
          <cell r="M99">
            <v>16</v>
          </cell>
          <cell r="N99">
            <v>16</v>
          </cell>
          <cell r="O99">
            <v>7</v>
          </cell>
          <cell r="P99">
            <v>7</v>
          </cell>
          <cell r="Q99">
            <v>12</v>
          </cell>
          <cell r="R99">
            <v>4</v>
          </cell>
          <cell r="S99">
            <v>76</v>
          </cell>
          <cell r="T99">
            <v>0</v>
          </cell>
          <cell r="U99">
            <v>76</v>
          </cell>
          <cell r="V99">
            <v>89</v>
          </cell>
          <cell r="W99" t="str">
            <v>사업게획은 양호하나 비즈니스 모델의 구체성이 미흡하며 조직구성 역시 부족하여 사업 추진에 어려움이 있으며 실현가능성이 부족함.</v>
          </cell>
        </row>
        <row r="100">
          <cell r="B100">
            <v>20416845</v>
          </cell>
          <cell r="C100" t="str">
            <v>지역기반</v>
          </cell>
          <cell r="D100" t="str">
            <v>기계ㆍ소재</v>
          </cell>
          <cell r="E100" t="str">
            <v>저주파·초음파 듀얼포레이션 기반 메디컬급 안티에이징 디바이스</v>
          </cell>
          <cell r="F100" t="str">
            <v>3,825,341,933</v>
          </cell>
          <cell r="G100" t="str">
            <v>12</v>
          </cell>
          <cell r="H100" t="str">
            <v>도약</v>
          </cell>
          <cell r="I100" t="str">
            <v>중장년</v>
          </cell>
          <cell r="J100">
            <v>0</v>
          </cell>
          <cell r="K100">
            <v>7</v>
          </cell>
          <cell r="L100">
            <v>7</v>
          </cell>
          <cell r="M100">
            <v>14</v>
          </cell>
          <cell r="N100">
            <v>15</v>
          </cell>
          <cell r="O100">
            <v>8</v>
          </cell>
          <cell r="P100">
            <v>8</v>
          </cell>
          <cell r="Q100">
            <v>13</v>
          </cell>
          <cell r="R100">
            <v>4</v>
          </cell>
          <cell r="S100">
            <v>76</v>
          </cell>
          <cell r="T100">
            <v>0</v>
          </cell>
          <cell r="U100">
            <v>76</v>
          </cell>
          <cell r="V100">
            <v>89</v>
          </cell>
          <cell r="W100" t="str">
            <v>사업계획서의 내용은 양호하나 구체화 고도화 방안에서 제품개발에 대한 구체적인 규격제시가 미흡하여 실현가능성이 부족함.</v>
          </cell>
        </row>
        <row r="101">
          <cell r="B101">
            <v>20432157</v>
          </cell>
          <cell r="C101" t="str">
            <v>지역기반</v>
          </cell>
          <cell r="D101" t="str">
            <v>기계ㆍ소재</v>
          </cell>
          <cell r="E101" t="str">
            <v>시공 품질 표준화를 위한 수평 가이드 레일 기반 테라코타 내외장 시스템 (친환경 건설 기술 외장자재 시스템)</v>
          </cell>
          <cell r="F101" t="str">
            <v>0</v>
          </cell>
          <cell r="G101" t="str">
            <v>0</v>
          </cell>
          <cell r="H101" t="str">
            <v>예비</v>
          </cell>
          <cell r="I101" t="str">
            <v>청년</v>
          </cell>
          <cell r="J101">
            <v>0</v>
          </cell>
          <cell r="K101">
            <v>8</v>
          </cell>
          <cell r="L101">
            <v>8</v>
          </cell>
          <cell r="M101">
            <v>13</v>
          </cell>
          <cell r="N101">
            <v>13</v>
          </cell>
          <cell r="O101">
            <v>7</v>
          </cell>
          <cell r="P101">
            <v>7</v>
          </cell>
          <cell r="Q101">
            <v>13</v>
          </cell>
          <cell r="R101">
            <v>4</v>
          </cell>
          <cell r="S101">
            <v>73</v>
          </cell>
          <cell r="T101">
            <v>2</v>
          </cell>
          <cell r="U101">
            <v>75</v>
          </cell>
          <cell r="V101">
            <v>94</v>
          </cell>
          <cell r="W101" t="str">
            <v>사업계획은 양호하나 테스트베드에 대한 기본적이고 구채적인 규격이 제시되어야 신뢰성 확보가 가능하나 미비함.</v>
          </cell>
        </row>
        <row r="102">
          <cell r="B102">
            <v>20430998</v>
          </cell>
          <cell r="C102" t="str">
            <v>지역기반</v>
          </cell>
          <cell r="D102" t="str">
            <v>기계ㆍ소재</v>
          </cell>
          <cell r="E102" t="str">
            <v>윤활 열화 데이터 기반 Physical AI 기술이 적용된 회전체 설비 이상 조기 탐지,조치 권고 기능의 다운타임 저감형 상태진단 서비스</v>
          </cell>
          <cell r="F102" t="str">
            <v>0</v>
          </cell>
          <cell r="G102" t="str">
            <v>0</v>
          </cell>
          <cell r="H102" t="str">
            <v>예비</v>
          </cell>
          <cell r="I102" t="str">
            <v>중장년</v>
          </cell>
          <cell r="J102">
            <v>0</v>
          </cell>
          <cell r="K102">
            <v>7</v>
          </cell>
          <cell r="L102">
            <v>7</v>
          </cell>
          <cell r="M102">
            <v>15</v>
          </cell>
          <cell r="N102">
            <v>16</v>
          </cell>
          <cell r="O102">
            <v>7</v>
          </cell>
          <cell r="P102">
            <v>7</v>
          </cell>
          <cell r="Q102">
            <v>13</v>
          </cell>
          <cell r="R102">
            <v>3</v>
          </cell>
          <cell r="S102">
            <v>75</v>
          </cell>
          <cell r="T102">
            <v>0</v>
          </cell>
          <cell r="U102">
            <v>75</v>
          </cell>
          <cell r="V102">
            <v>94</v>
          </cell>
          <cell r="W102" t="str">
            <v>사업게획은 양호하나 개발개선 준비시 검증에 대한 신뢰성 검증이 제시되어야 구체적인 목표제시가 가능하나 구체성이 미흡함..</v>
          </cell>
        </row>
        <row r="103">
          <cell r="B103">
            <v>20431230</v>
          </cell>
          <cell r="C103" t="str">
            <v>지역기반</v>
          </cell>
          <cell r="D103" t="str">
            <v>기계ㆍ소재</v>
          </cell>
          <cell r="E103" t="str">
            <v>캐리어에 수납형 2단 분리형 파크골프채 개발 및 사업화</v>
          </cell>
          <cell r="F103" t="str">
            <v>0</v>
          </cell>
          <cell r="G103" t="str">
            <v>0</v>
          </cell>
          <cell r="H103" t="str">
            <v>예비</v>
          </cell>
          <cell r="I103" t="str">
            <v>중장년</v>
          </cell>
          <cell r="J103">
            <v>0</v>
          </cell>
          <cell r="K103">
            <v>7</v>
          </cell>
          <cell r="L103">
            <v>7</v>
          </cell>
          <cell r="M103">
            <v>17</v>
          </cell>
          <cell r="N103">
            <v>14</v>
          </cell>
          <cell r="O103">
            <v>7</v>
          </cell>
          <cell r="P103">
            <v>7</v>
          </cell>
          <cell r="Q103">
            <v>13</v>
          </cell>
          <cell r="R103">
            <v>3</v>
          </cell>
          <cell r="S103">
            <v>75</v>
          </cell>
          <cell r="T103">
            <v>0</v>
          </cell>
          <cell r="U103">
            <v>75</v>
          </cell>
          <cell r="V103">
            <v>94</v>
          </cell>
          <cell r="W103" t="str">
            <v>사업게획은 양호하나 안전결합 시스템에 대한 구체적인 규격제시가 미흡하여 판단에 애로.</v>
          </cell>
        </row>
        <row r="104">
          <cell r="B104">
            <v>20411932</v>
          </cell>
          <cell r="C104" t="str">
            <v>지역기반</v>
          </cell>
          <cell r="D104" t="str">
            <v>기계ㆍ소재</v>
          </cell>
          <cell r="E104" t="str">
            <v>AI 마케팅 기술이 적용된 한식레스토랑 오프라인 서비스</v>
          </cell>
          <cell r="F104" t="str">
            <v>0</v>
          </cell>
          <cell r="G104" t="str">
            <v>0</v>
          </cell>
          <cell r="H104" t="str">
            <v>예비</v>
          </cell>
          <cell r="I104" t="str">
            <v>청년</v>
          </cell>
          <cell r="J104">
            <v>0</v>
          </cell>
          <cell r="K104">
            <v>7</v>
          </cell>
          <cell r="L104">
            <v>8</v>
          </cell>
          <cell r="M104">
            <v>15</v>
          </cell>
          <cell r="N104">
            <v>15</v>
          </cell>
          <cell r="O104">
            <v>6</v>
          </cell>
          <cell r="P104">
            <v>6</v>
          </cell>
          <cell r="Q104">
            <v>13</v>
          </cell>
          <cell r="R104">
            <v>4</v>
          </cell>
          <cell r="S104">
            <v>74</v>
          </cell>
          <cell r="T104">
            <v>0</v>
          </cell>
          <cell r="U104">
            <v>74</v>
          </cell>
          <cell r="V104">
            <v>97</v>
          </cell>
          <cell r="W104" t="str">
            <v>사업게획은 양호하나 비즈니스 모델의 구체성이 미흡하며 조직구성 역시 부족하여 실현 가능성이 부족함.</v>
          </cell>
        </row>
        <row r="105">
          <cell r="B105">
            <v>20413915</v>
          </cell>
          <cell r="C105" t="str">
            <v>지역기반</v>
          </cell>
          <cell r="D105" t="str">
            <v>기계ㆍ소재</v>
          </cell>
          <cell r="E105" t="str">
            <v>전자 제조 공정용 3D AOI 검사 장비 및 ML Vision Algorithm 기반 검사 솔루션, SQ3000-K</v>
          </cell>
          <cell r="F105" t="str">
            <v>2,253,944,860</v>
          </cell>
          <cell r="G105" t="str">
            <v>7</v>
          </cell>
          <cell r="H105" t="str">
            <v>초기</v>
          </cell>
          <cell r="I105" t="str">
            <v>중장년</v>
          </cell>
          <cell r="J105">
            <v>0</v>
          </cell>
          <cell r="K105">
            <v>7</v>
          </cell>
          <cell r="L105">
            <v>8</v>
          </cell>
          <cell r="M105">
            <v>14</v>
          </cell>
          <cell r="N105">
            <v>15</v>
          </cell>
          <cell r="O105">
            <v>7</v>
          </cell>
          <cell r="P105">
            <v>7</v>
          </cell>
          <cell r="Q105">
            <v>13</v>
          </cell>
          <cell r="R105">
            <v>3</v>
          </cell>
          <cell r="S105">
            <v>74</v>
          </cell>
          <cell r="T105">
            <v>0</v>
          </cell>
          <cell r="U105">
            <v>74</v>
          </cell>
          <cell r="V105">
            <v>97</v>
          </cell>
          <cell r="W105" t="str">
            <v>사업계획서의 내용은 양호하나 개발,개선사항에서 전자부품에 특화된 장비 구성으로 가성비가 부조하여 비즈니스 창출에 한계가 있음.</v>
          </cell>
        </row>
        <row r="106">
          <cell r="B106">
            <v>20413276</v>
          </cell>
          <cell r="C106" t="str">
            <v>지역기반</v>
          </cell>
          <cell r="D106" t="str">
            <v>기계ㆍ소재</v>
          </cell>
          <cell r="E106" t="str">
            <v>기능형 템플 교체 구조 기반 모듈형 아이웨어 ‘Mood Switch Frame’ 시제품 개발 및 사업화</v>
          </cell>
          <cell r="F106" t="str">
            <v>0</v>
          </cell>
          <cell r="G106" t="str">
            <v>0</v>
          </cell>
          <cell r="H106" t="str">
            <v>예비</v>
          </cell>
          <cell r="I106" t="str">
            <v>청년</v>
          </cell>
          <cell r="J106">
            <v>0</v>
          </cell>
          <cell r="K106">
            <v>7</v>
          </cell>
          <cell r="L106">
            <v>7</v>
          </cell>
          <cell r="M106">
            <v>16</v>
          </cell>
          <cell r="N106">
            <v>16</v>
          </cell>
          <cell r="O106">
            <v>6</v>
          </cell>
          <cell r="P106">
            <v>6</v>
          </cell>
          <cell r="Q106">
            <v>12</v>
          </cell>
          <cell r="R106">
            <v>4</v>
          </cell>
          <cell r="S106">
            <v>74</v>
          </cell>
          <cell r="T106">
            <v>0</v>
          </cell>
          <cell r="U106">
            <v>74</v>
          </cell>
          <cell r="V106">
            <v>97</v>
          </cell>
          <cell r="W106" t="str">
            <v>사업게획은 양호하나 자금조달 계획의 구체성이 미흡하여.사업화 추진에 어려움이 있으며 조직구성이 미흡함.</v>
          </cell>
        </row>
        <row r="107">
          <cell r="B107">
            <v>20415547</v>
          </cell>
          <cell r="C107" t="str">
            <v>지역기반</v>
          </cell>
          <cell r="D107" t="str">
            <v>기계ㆍ소재</v>
          </cell>
          <cell r="E107" t="str">
            <v>혈당 관리 및 다이어트 식단을 위한 일반 밀가루 대비 순탄수 1/5 수준의 범용 저당 밀가루 프리믹스 개발</v>
          </cell>
          <cell r="F107" t="str">
            <v>0</v>
          </cell>
          <cell r="G107" t="str">
            <v>0</v>
          </cell>
          <cell r="H107" t="str">
            <v>예비</v>
          </cell>
          <cell r="I107" t="str">
            <v>청년</v>
          </cell>
          <cell r="J107">
            <v>0</v>
          </cell>
          <cell r="K107">
            <v>7</v>
          </cell>
          <cell r="L107">
            <v>7</v>
          </cell>
          <cell r="M107">
            <v>13</v>
          </cell>
          <cell r="N107">
            <v>13</v>
          </cell>
          <cell r="O107">
            <v>7</v>
          </cell>
          <cell r="P107">
            <v>7</v>
          </cell>
          <cell r="Q107">
            <v>13</v>
          </cell>
          <cell r="R107">
            <v>4</v>
          </cell>
          <cell r="S107">
            <v>71</v>
          </cell>
          <cell r="T107">
            <v>2</v>
          </cell>
          <cell r="U107">
            <v>73</v>
          </cell>
          <cell r="V107">
            <v>100</v>
          </cell>
          <cell r="W107" t="str">
            <v>사업게획은 양호하나 자금조달에 대한 구체적인 방법이 미흡하며 조직구성 역시 미흡하여 사업 추진에 어려움으로 실현 가능성이 부족함.</v>
          </cell>
        </row>
        <row r="108">
          <cell r="B108">
            <v>20417722</v>
          </cell>
          <cell r="C108" t="str">
            <v>지역기반</v>
          </cell>
          <cell r="D108" t="str">
            <v>기계ㆍ소재</v>
          </cell>
          <cell r="E108" t="str">
            <v>무전원 자동 초기화 구조의 기계식 사물함 도어락 시스템</v>
          </cell>
          <cell r="F108" t="str">
            <v>0</v>
          </cell>
          <cell r="G108" t="str">
            <v>0</v>
          </cell>
          <cell r="H108" t="str">
            <v>예비</v>
          </cell>
          <cell r="I108" t="str">
            <v>중장년</v>
          </cell>
          <cell r="J108">
            <v>0</v>
          </cell>
          <cell r="K108">
            <v>7</v>
          </cell>
          <cell r="L108">
            <v>7</v>
          </cell>
          <cell r="M108">
            <v>15</v>
          </cell>
          <cell r="N108">
            <v>14</v>
          </cell>
          <cell r="O108">
            <v>7</v>
          </cell>
          <cell r="P108">
            <v>7</v>
          </cell>
          <cell r="Q108">
            <v>12</v>
          </cell>
          <cell r="R108">
            <v>4</v>
          </cell>
          <cell r="S108">
            <v>73</v>
          </cell>
          <cell r="T108">
            <v>0</v>
          </cell>
          <cell r="U108">
            <v>73</v>
          </cell>
          <cell r="V108">
            <v>100</v>
          </cell>
          <cell r="W108" t="str">
            <v>사업게획은 양호하나 사업화 전략의 구체성이 미흡하여 사업운영에 어려움이 있으며 실현 가능성이 미흡함.</v>
          </cell>
        </row>
        <row r="109">
          <cell r="B109">
            <v>20423353</v>
          </cell>
          <cell r="C109" t="str">
            <v>지역기반</v>
          </cell>
          <cell r="D109" t="str">
            <v>기계ㆍ소재</v>
          </cell>
          <cell r="E109" t="str">
            <v>폐패각(조개껍데기)을 활용한 친환경 바이오 플라스틱 원료(소재)</v>
          </cell>
          <cell r="F109" t="str">
            <v>70,000,000</v>
          </cell>
          <cell r="G109" t="str">
            <v>1</v>
          </cell>
          <cell r="H109" t="str">
            <v>초기</v>
          </cell>
          <cell r="I109" t="str">
            <v>중장년</v>
          </cell>
          <cell r="J109">
            <v>0</v>
          </cell>
          <cell r="K109">
            <v>6</v>
          </cell>
          <cell r="L109">
            <v>6</v>
          </cell>
          <cell r="M109">
            <v>17</v>
          </cell>
          <cell r="N109">
            <v>17</v>
          </cell>
          <cell r="O109">
            <v>6</v>
          </cell>
          <cell r="P109">
            <v>6</v>
          </cell>
          <cell r="Q109">
            <v>12</v>
          </cell>
          <cell r="R109">
            <v>3</v>
          </cell>
          <cell r="S109">
            <v>73</v>
          </cell>
          <cell r="T109">
            <v>0</v>
          </cell>
          <cell r="U109">
            <v>73</v>
          </cell>
          <cell r="V109">
            <v>100</v>
          </cell>
          <cell r="W109" t="str">
            <v>사업계획서 내용은 양호하나 고도화 방안에 대한 기본자료 제시가 미흡하여 사업 실현 가능성이 부족함</v>
          </cell>
        </row>
        <row r="110">
          <cell r="B110">
            <v>20403260</v>
          </cell>
          <cell r="C110" t="str">
            <v>지역기반</v>
          </cell>
          <cell r="D110" t="str">
            <v>기계ㆍ소재</v>
          </cell>
          <cell r="E110" t="str">
            <v>항공 이동 환경 구조 설계 기술이 적용된 반려동물 이동 안전 솔루션</v>
          </cell>
          <cell r="F110" t="str">
            <v>2,506,260,588</v>
          </cell>
          <cell r="G110" t="str">
            <v>4</v>
          </cell>
          <cell r="H110" t="str">
            <v>도약</v>
          </cell>
          <cell r="I110" t="str">
            <v>청년</v>
          </cell>
          <cell r="J110">
            <v>0</v>
          </cell>
          <cell r="K110">
            <v>6</v>
          </cell>
          <cell r="L110">
            <v>7</v>
          </cell>
          <cell r="M110">
            <v>14</v>
          </cell>
          <cell r="N110">
            <v>14</v>
          </cell>
          <cell r="O110">
            <v>7</v>
          </cell>
          <cell r="P110">
            <v>7</v>
          </cell>
          <cell r="Q110">
            <v>14</v>
          </cell>
          <cell r="R110">
            <v>4</v>
          </cell>
          <cell r="S110">
            <v>73</v>
          </cell>
          <cell r="T110">
            <v>0</v>
          </cell>
          <cell r="U110">
            <v>73</v>
          </cell>
          <cell r="V110">
            <v>100</v>
          </cell>
          <cell r="W110" t="str">
            <v>사업내용으 양호하나 실현 및 구체화 단계에서 품질안정화가 주요한 사항이나 구체적이 목표설정 및 안전인증에 대한 내용이 미흡함.</v>
          </cell>
        </row>
        <row r="111">
          <cell r="B111">
            <v>20427271</v>
          </cell>
          <cell r="C111" t="str">
            <v>지역기반</v>
          </cell>
          <cell r="D111" t="str">
            <v>기계ㆍ소재</v>
          </cell>
          <cell r="E111" t="str">
            <v>AI 기반 환경반응형 스마트 온열의자</v>
          </cell>
          <cell r="F111" t="str">
            <v>0</v>
          </cell>
          <cell r="G111" t="str">
            <v>0</v>
          </cell>
          <cell r="H111" t="str">
            <v>예비</v>
          </cell>
          <cell r="I111" t="str">
            <v>청년</v>
          </cell>
          <cell r="J111">
            <v>0</v>
          </cell>
          <cell r="K111">
            <v>6</v>
          </cell>
          <cell r="L111">
            <v>6</v>
          </cell>
          <cell r="M111">
            <v>14</v>
          </cell>
          <cell r="N111">
            <v>15</v>
          </cell>
          <cell r="O111">
            <v>7</v>
          </cell>
          <cell r="P111">
            <v>8</v>
          </cell>
          <cell r="Q111">
            <v>13</v>
          </cell>
          <cell r="R111">
            <v>4</v>
          </cell>
          <cell r="S111">
            <v>73</v>
          </cell>
          <cell r="T111">
            <v>0</v>
          </cell>
          <cell r="U111">
            <v>73</v>
          </cell>
          <cell r="V111">
            <v>100</v>
          </cell>
          <cell r="W111" t="str">
            <v>사업게획은 우수하나 차별화 전략에 대한 구체성이 다소 미흡하며, 성능에 대한 검증시스템 제시가 필요함.</v>
          </cell>
        </row>
        <row r="112">
          <cell r="B112">
            <v>20430052</v>
          </cell>
          <cell r="C112" t="str">
            <v>지역기반</v>
          </cell>
          <cell r="D112" t="str">
            <v>기계ㆍ소재</v>
          </cell>
          <cell r="E112" t="str">
            <v>중대재해 제로화를 위한 iot 감지 센서 내장형   스마트 차량 고임목 장치  [ 고이미 Goimi ]</v>
          </cell>
          <cell r="F112" t="str">
            <v>0</v>
          </cell>
          <cell r="G112" t="str">
            <v>0</v>
          </cell>
          <cell r="H112" t="str">
            <v>예비</v>
          </cell>
          <cell r="I112" t="str">
            <v>중장년</v>
          </cell>
          <cell r="J112">
            <v>0</v>
          </cell>
          <cell r="K112">
            <v>7</v>
          </cell>
          <cell r="L112">
            <v>7</v>
          </cell>
          <cell r="M112">
            <v>14</v>
          </cell>
          <cell r="N112">
            <v>14</v>
          </cell>
          <cell r="O112">
            <v>7</v>
          </cell>
          <cell r="P112">
            <v>7</v>
          </cell>
          <cell r="Q112">
            <v>13</v>
          </cell>
          <cell r="R112">
            <v>4</v>
          </cell>
          <cell r="S112">
            <v>73</v>
          </cell>
          <cell r="T112">
            <v>0</v>
          </cell>
          <cell r="U112">
            <v>73</v>
          </cell>
          <cell r="V112">
            <v>100</v>
          </cell>
          <cell r="W112" t="str">
            <v>사업게획은 양호하나 고도화에 대한 구체적이 규격이 제시되어야 하나 미흡하여 실현가능성이 부족함.</v>
          </cell>
        </row>
        <row r="113">
          <cell r="B113">
            <v>20427636</v>
          </cell>
          <cell r="C113" t="str">
            <v>지역기반</v>
          </cell>
          <cell r="D113" t="str">
            <v>기계ㆍ소재</v>
          </cell>
          <cell r="E113" t="str">
            <v>다층 코팅 기술을 적용한 색상형 친환경 코르크 바닥재 상용화 개발</v>
          </cell>
          <cell r="F113" t="str">
            <v>1,700,000,000</v>
          </cell>
          <cell r="G113" t="str">
            <v>2</v>
          </cell>
          <cell r="H113" t="str">
            <v>도약</v>
          </cell>
          <cell r="I113" t="str">
            <v>청년</v>
          </cell>
          <cell r="J113">
            <v>0</v>
          </cell>
          <cell r="K113">
            <v>7</v>
          </cell>
          <cell r="L113">
            <v>7</v>
          </cell>
          <cell r="M113">
            <v>15</v>
          </cell>
          <cell r="N113">
            <v>16</v>
          </cell>
          <cell r="O113">
            <v>6</v>
          </cell>
          <cell r="P113">
            <v>6</v>
          </cell>
          <cell r="Q113">
            <v>13</v>
          </cell>
          <cell r="R113">
            <v>3</v>
          </cell>
          <cell r="S113">
            <v>73</v>
          </cell>
          <cell r="T113">
            <v>0</v>
          </cell>
          <cell r="U113">
            <v>73</v>
          </cell>
          <cell r="V113">
            <v>100</v>
          </cell>
          <cell r="W113" t="str">
            <v>사업계획서의 내용은 양호하나 개선.고도화 필요성에서 핵심조건인 안전기준이 누락되어 신뢰성 확보가 미흡함.</v>
          </cell>
        </row>
        <row r="114">
          <cell r="B114">
            <v>20438426</v>
          </cell>
          <cell r="C114" t="str">
            <v>지역기반</v>
          </cell>
          <cell r="D114" t="str">
            <v>기계ㆍ소재</v>
          </cell>
          <cell r="E114" t="str">
            <v>Marine Guardian Robotics</v>
          </cell>
          <cell r="F114" t="str">
            <v>0</v>
          </cell>
          <cell r="G114" t="str">
            <v>0</v>
          </cell>
          <cell r="H114" t="str">
            <v>예비</v>
          </cell>
          <cell r="I114" t="str">
            <v>청년</v>
          </cell>
          <cell r="J114">
            <v>0</v>
          </cell>
          <cell r="K114">
            <v>6</v>
          </cell>
          <cell r="L114">
            <v>7</v>
          </cell>
          <cell r="M114">
            <v>15</v>
          </cell>
          <cell r="N114">
            <v>16</v>
          </cell>
          <cell r="O114">
            <v>7</v>
          </cell>
          <cell r="P114">
            <v>7</v>
          </cell>
          <cell r="Q114">
            <v>12</v>
          </cell>
          <cell r="R114">
            <v>3</v>
          </cell>
          <cell r="S114">
            <v>73</v>
          </cell>
          <cell r="T114">
            <v>0</v>
          </cell>
          <cell r="U114">
            <v>73</v>
          </cell>
          <cell r="V114">
            <v>100</v>
          </cell>
          <cell r="W114" t="str">
            <v>사업계획이 양호하나 봉에 대한 안전성에 대한 스펙이 구체적으로 제시되어야 하나 미비함.</v>
          </cell>
        </row>
        <row r="115">
          <cell r="B115">
            <v>20410282</v>
          </cell>
          <cell r="C115" t="str">
            <v>지역기반</v>
          </cell>
          <cell r="D115" t="str">
            <v>기계ㆍ소재</v>
          </cell>
          <cell r="E115" t="str">
            <v>글로벌 경쟁력 확보를 위한 첨단소재 도시철도 차량용 차체 안전  모노링크 부쉬 국산화 및 사업화 기술 개발</v>
          </cell>
          <cell r="F115" t="str">
            <v>66,000,000</v>
          </cell>
          <cell r="G115" t="str">
            <v>1</v>
          </cell>
          <cell r="H115" t="str">
            <v>초기</v>
          </cell>
          <cell r="I115" t="str">
            <v>중장년</v>
          </cell>
          <cell r="J115">
            <v>0</v>
          </cell>
          <cell r="K115">
            <v>7</v>
          </cell>
          <cell r="L115">
            <v>7</v>
          </cell>
          <cell r="M115">
            <v>13</v>
          </cell>
          <cell r="N115">
            <v>14</v>
          </cell>
          <cell r="O115">
            <v>7</v>
          </cell>
          <cell r="P115">
            <v>7</v>
          </cell>
          <cell r="Q115">
            <v>13</v>
          </cell>
          <cell r="R115">
            <v>4</v>
          </cell>
          <cell r="S115">
            <v>72</v>
          </cell>
          <cell r="T115">
            <v>0</v>
          </cell>
          <cell r="U115">
            <v>72</v>
          </cell>
          <cell r="V115">
            <v>108</v>
          </cell>
          <cell r="W115" t="str">
            <v>사업계획서의 내용은 양호하나 부시에 대한 강도 및 내구성 검증이 선행되어야 안전성이 확보가능하나 규격 제시가 미흡함.</v>
          </cell>
        </row>
        <row r="116">
          <cell r="B116">
            <v>20420849</v>
          </cell>
          <cell r="C116" t="str">
            <v>지역기반</v>
          </cell>
          <cell r="D116" t="str">
            <v>기계ㆍ소재</v>
          </cell>
          <cell r="E116" t="str">
            <v>창업중심대학 지역기반 (예비)창업기업 모집</v>
          </cell>
          <cell r="F116" t="str">
            <v>843,181,000</v>
          </cell>
          <cell r="G116" t="str">
            <v>4</v>
          </cell>
          <cell r="H116" t="str">
            <v>도약</v>
          </cell>
          <cell r="I116" t="str">
            <v>청년</v>
          </cell>
          <cell r="J116">
            <v>0</v>
          </cell>
          <cell r="K116">
            <v>7</v>
          </cell>
          <cell r="L116">
            <v>6</v>
          </cell>
          <cell r="M116">
            <v>14</v>
          </cell>
          <cell r="N116">
            <v>15</v>
          </cell>
          <cell r="O116">
            <v>7</v>
          </cell>
          <cell r="P116">
            <v>7</v>
          </cell>
          <cell r="Q116">
            <v>13</v>
          </cell>
          <cell r="R116">
            <v>3</v>
          </cell>
          <cell r="S116">
            <v>72</v>
          </cell>
          <cell r="T116">
            <v>0</v>
          </cell>
          <cell r="U116">
            <v>72</v>
          </cell>
          <cell r="V116">
            <v>108</v>
          </cell>
          <cell r="W116" t="str">
            <v>사업계획서의 내용은 양호하나 구체화 고도화 방안에서 제품개발에 대한 구체적인 규격제시가 미흡하며 식품안전 확보방안도 고려하여야 하나 자료제시가 부족함.</v>
          </cell>
        </row>
        <row r="117">
          <cell r="B117">
            <v>20420967</v>
          </cell>
          <cell r="C117" t="str">
            <v>지역기반</v>
          </cell>
          <cell r="D117" t="str">
            <v>기계ㆍ소재</v>
          </cell>
          <cell r="E117" t="str">
            <v>AI 엣지 컴퓨팅 기반 능동형 공간 케어 시스템 (Smart AIoT Air-Shower)</v>
          </cell>
          <cell r="F117" t="str">
            <v>303,381,200</v>
          </cell>
          <cell r="G117" t="str">
            <v>6</v>
          </cell>
          <cell r="H117" t="str">
            <v>도약</v>
          </cell>
          <cell r="I117" t="str">
            <v>청년</v>
          </cell>
          <cell r="J117">
            <v>0</v>
          </cell>
          <cell r="K117">
            <v>7</v>
          </cell>
          <cell r="L117">
            <v>7</v>
          </cell>
          <cell r="M117">
            <v>14</v>
          </cell>
          <cell r="N117">
            <v>14</v>
          </cell>
          <cell r="O117">
            <v>7</v>
          </cell>
          <cell r="P117">
            <v>7</v>
          </cell>
          <cell r="Q117">
            <v>13</v>
          </cell>
          <cell r="R117">
            <v>3</v>
          </cell>
          <cell r="S117">
            <v>72</v>
          </cell>
          <cell r="T117">
            <v>0</v>
          </cell>
          <cell r="U117">
            <v>72</v>
          </cell>
          <cell r="V117">
            <v>108</v>
          </cell>
          <cell r="W117" t="str">
            <v>사업계획서의 내용은 양호하나 구체화 고도화 방안에서 다양한 규모의 공간에서 최적의 시스템을 구성하는 방안을 구체적으로 제시하여야 하나 미흠함.</v>
          </cell>
        </row>
        <row r="118">
          <cell r="B118">
            <v>20432207</v>
          </cell>
          <cell r="C118" t="str">
            <v>지역기반</v>
          </cell>
          <cell r="D118" t="str">
            <v>기계ㆍ소재</v>
          </cell>
          <cell r="E118" t="str">
            <v>AI 객체인식 기술이 적용된 실시간 위험 감지형 스마트 보안 반사경</v>
          </cell>
          <cell r="F118" t="str">
            <v>100,000,000</v>
          </cell>
          <cell r="G118" t="str">
            <v>1</v>
          </cell>
          <cell r="H118" t="str">
            <v>도약</v>
          </cell>
          <cell r="I118" t="str">
            <v>청년</v>
          </cell>
          <cell r="J118">
            <v>0</v>
          </cell>
          <cell r="K118">
            <v>7</v>
          </cell>
          <cell r="L118">
            <v>7</v>
          </cell>
          <cell r="M118">
            <v>13</v>
          </cell>
          <cell r="N118">
            <v>14</v>
          </cell>
          <cell r="O118">
            <v>7</v>
          </cell>
          <cell r="P118">
            <v>7</v>
          </cell>
          <cell r="Q118">
            <v>13</v>
          </cell>
          <cell r="R118">
            <v>4</v>
          </cell>
          <cell r="S118">
            <v>72</v>
          </cell>
          <cell r="T118">
            <v>0</v>
          </cell>
          <cell r="U118">
            <v>72</v>
          </cell>
          <cell r="V118">
            <v>108</v>
          </cell>
          <cell r="W118" t="str">
            <v>사업계획서의 내용은 양호하나 구체화 고도화 부분에서 기종방식대비 거리감지에 대한 구체적인 규격 설정이 미흡함.</v>
          </cell>
        </row>
        <row r="119">
          <cell r="B119">
            <v>20431196</v>
          </cell>
          <cell r="C119" t="str">
            <v>지역기반</v>
          </cell>
          <cell r="D119" t="str">
            <v>기계ㆍ소재</v>
          </cell>
          <cell r="E119" t="str">
            <v>360도 회전 구조를 활요한 저충격 유산소 및 하체 재활 보조 스텝퍼</v>
          </cell>
          <cell r="F119" t="str">
            <v>0</v>
          </cell>
          <cell r="G119" t="str">
            <v>0</v>
          </cell>
          <cell r="H119" t="str">
            <v>예비</v>
          </cell>
          <cell r="I119" t="str">
            <v>중장년</v>
          </cell>
          <cell r="J119">
            <v>0</v>
          </cell>
          <cell r="K119">
            <v>7</v>
          </cell>
          <cell r="L119">
            <v>7</v>
          </cell>
          <cell r="M119">
            <v>12</v>
          </cell>
          <cell r="N119">
            <v>16</v>
          </cell>
          <cell r="O119">
            <v>7</v>
          </cell>
          <cell r="P119">
            <v>7</v>
          </cell>
          <cell r="Q119">
            <v>13</v>
          </cell>
          <cell r="R119">
            <v>3</v>
          </cell>
          <cell r="S119">
            <v>72</v>
          </cell>
          <cell r="T119">
            <v>0</v>
          </cell>
          <cell r="U119">
            <v>72</v>
          </cell>
          <cell r="V119">
            <v>108</v>
          </cell>
          <cell r="W119" t="str">
            <v>사업게획은 양호하나 제품품질 확보를 위한 안전성 인증에 대한 구갹이 제시되어야 하나 구체성 부족함.</v>
          </cell>
        </row>
        <row r="120">
          <cell r="B120">
            <v>20403927</v>
          </cell>
          <cell r="C120" t="str">
            <v>대학발</v>
          </cell>
          <cell r="D120" t="str">
            <v>기계ㆍ소재</v>
          </cell>
          <cell r="E120" t="str">
            <v>시각장애인들의 안전하고 편리한 도보보행을 돕는 동반 로봇 플랫폼</v>
          </cell>
          <cell r="F120" t="str">
            <v>0</v>
          </cell>
          <cell r="G120" t="str">
            <v>0</v>
          </cell>
          <cell r="H120" t="str">
            <v>초기</v>
          </cell>
          <cell r="I120" t="str">
            <v>청년</v>
          </cell>
          <cell r="J120">
            <v>0</v>
          </cell>
          <cell r="K120">
            <v>7</v>
          </cell>
          <cell r="L120">
            <v>6</v>
          </cell>
          <cell r="M120">
            <v>13</v>
          </cell>
          <cell r="N120">
            <v>15</v>
          </cell>
          <cell r="O120">
            <v>7</v>
          </cell>
          <cell r="P120">
            <v>7</v>
          </cell>
          <cell r="Q120">
            <v>13</v>
          </cell>
          <cell r="R120">
            <v>4</v>
          </cell>
          <cell r="S120">
            <v>72</v>
          </cell>
          <cell r="T120">
            <v>0</v>
          </cell>
          <cell r="U120">
            <v>72</v>
          </cell>
          <cell r="V120">
            <v>108</v>
          </cell>
          <cell r="W120" t="str">
            <v>사업계획서는 양호하게 작성되었으나 평가 항목중 측정지표가 구체적으로 설정되어야 실현 가능성이 검증되나 구체성이 미흡하여 판단에 애로가 있음.</v>
          </cell>
          <cell r="X120" t="str">
            <v>일치</v>
          </cell>
          <cell r="Y120" t="str">
            <v xml:space="preserve">본 사업의 지역주력산업 연계 분야 일치함. </v>
          </cell>
        </row>
        <row r="121">
          <cell r="B121">
            <v>20427414</v>
          </cell>
          <cell r="C121" t="str">
            <v>지역기반</v>
          </cell>
          <cell r="D121" t="str">
            <v>기계ㆍ소재</v>
          </cell>
          <cell r="E121" t="str">
            <v>음파 탈진 기반 집진기 호퍼 분진 고착방지 및 제거 시스템</v>
          </cell>
          <cell r="F121" t="str">
            <v>150,000,000</v>
          </cell>
          <cell r="G121" t="str">
            <v>0</v>
          </cell>
          <cell r="H121" t="str">
            <v>초기</v>
          </cell>
          <cell r="I121" t="str">
            <v>청년</v>
          </cell>
          <cell r="J121">
            <v>0</v>
          </cell>
          <cell r="K121">
            <v>6</v>
          </cell>
          <cell r="L121">
            <v>6</v>
          </cell>
          <cell r="M121">
            <v>14</v>
          </cell>
          <cell r="N121">
            <v>13</v>
          </cell>
          <cell r="O121">
            <v>8</v>
          </cell>
          <cell r="P121">
            <v>8</v>
          </cell>
          <cell r="Q121">
            <v>13</v>
          </cell>
          <cell r="R121">
            <v>4</v>
          </cell>
          <cell r="S121">
            <v>72</v>
          </cell>
          <cell r="T121">
            <v>0</v>
          </cell>
          <cell r="U121">
            <v>72</v>
          </cell>
          <cell r="V121">
            <v>108</v>
          </cell>
          <cell r="W121" t="str">
            <v>사업 추진 계획은 하나 개발 개선 준비에서 성능검증에 대한 기본자료 제시가 미흡하여 계획의 구체적이고 기술성 및 목ㅍ시장 분석이 구체적으로 제시되어 실현 가능성이 충분함.</v>
          </cell>
        </row>
        <row r="122">
          <cell r="B122">
            <v>20423028</v>
          </cell>
          <cell r="C122" t="str">
            <v>지역기반</v>
          </cell>
          <cell r="D122" t="str">
            <v>기계ㆍ소재</v>
          </cell>
          <cell r="E122" t="str">
            <v>“ 욕실을 사우나로, 쓸수록 쌓이는 건강 데이터 “ IOT·AI 복사열 헬스케어 시스템</v>
          </cell>
          <cell r="F122" t="str">
            <v>0</v>
          </cell>
          <cell r="G122" t="str">
            <v>0</v>
          </cell>
          <cell r="H122" t="str">
            <v>예비</v>
          </cell>
          <cell r="I122" t="str">
            <v>중장년</v>
          </cell>
          <cell r="J122">
            <v>0</v>
          </cell>
          <cell r="K122">
            <v>7</v>
          </cell>
          <cell r="L122">
            <v>7</v>
          </cell>
          <cell r="M122">
            <v>15</v>
          </cell>
          <cell r="N122">
            <v>14</v>
          </cell>
          <cell r="O122">
            <v>7</v>
          </cell>
          <cell r="P122">
            <v>7</v>
          </cell>
          <cell r="Q122">
            <v>12</v>
          </cell>
          <cell r="R122">
            <v>3</v>
          </cell>
          <cell r="S122">
            <v>72</v>
          </cell>
          <cell r="T122">
            <v>0</v>
          </cell>
          <cell r="U122">
            <v>72</v>
          </cell>
          <cell r="V122">
            <v>108</v>
          </cell>
          <cell r="W122" t="str">
            <v>사업게획은 양호하나 자금조달에 대한  구체성이 미흡하여 사업 추진에 어려움이 있으며 사업화에 어려움.</v>
          </cell>
        </row>
        <row r="123">
          <cell r="B123">
            <v>20424988</v>
          </cell>
          <cell r="C123" t="str">
            <v>지역기반</v>
          </cell>
          <cell r="D123" t="str">
            <v>기계ㆍ소재</v>
          </cell>
          <cell r="E123" t="str">
            <v>AI기술을 적용한 고가의 PT부담없이 운동 초보자도 자세 교정할 수 있는 운동기기 ‘모션코치’</v>
          </cell>
          <cell r="F123" t="str">
            <v>0</v>
          </cell>
          <cell r="G123" t="str">
            <v>0</v>
          </cell>
          <cell r="H123" t="str">
            <v>예비</v>
          </cell>
          <cell r="I123" t="str">
            <v>청년</v>
          </cell>
          <cell r="J123">
            <v>0</v>
          </cell>
          <cell r="K123">
            <v>6</v>
          </cell>
          <cell r="L123">
            <v>6</v>
          </cell>
          <cell r="M123">
            <v>15</v>
          </cell>
          <cell r="N123">
            <v>14</v>
          </cell>
          <cell r="O123">
            <v>7</v>
          </cell>
          <cell r="P123">
            <v>7</v>
          </cell>
          <cell r="Q123">
            <v>12</v>
          </cell>
          <cell r="R123">
            <v>3</v>
          </cell>
          <cell r="S123">
            <v>70</v>
          </cell>
          <cell r="T123">
            <v>2</v>
          </cell>
          <cell r="U123">
            <v>72</v>
          </cell>
          <cell r="V123">
            <v>108</v>
          </cell>
          <cell r="W123" t="str">
            <v>사업게획은 양호하나 시장진입 전략에 대한 구체성이 미흡하여 실현 가능성에 애로가 있음.</v>
          </cell>
        </row>
        <row r="124">
          <cell r="B124">
            <v>20430593</v>
          </cell>
          <cell r="C124" t="str">
            <v>지역기반</v>
          </cell>
          <cell r="D124" t="str">
            <v>기계ㆍ소재</v>
          </cell>
          <cell r="E124" t="str">
            <v>모듈형 구조 설계 기반 야간 안전 퍼포먼스 기어, 올빼미기어(OWL GEAR)</v>
          </cell>
          <cell r="F124" t="str">
            <v>0</v>
          </cell>
          <cell r="G124" t="str">
            <v>0</v>
          </cell>
          <cell r="H124" t="str">
            <v>예비</v>
          </cell>
          <cell r="I124" t="str">
            <v>중장년</v>
          </cell>
          <cell r="J124">
            <v>0</v>
          </cell>
          <cell r="K124">
            <v>7</v>
          </cell>
          <cell r="L124">
            <v>7</v>
          </cell>
          <cell r="M124">
            <v>14</v>
          </cell>
          <cell r="N124">
            <v>15</v>
          </cell>
          <cell r="O124">
            <v>6</v>
          </cell>
          <cell r="P124">
            <v>7</v>
          </cell>
          <cell r="Q124">
            <v>13</v>
          </cell>
          <cell r="R124">
            <v>3</v>
          </cell>
          <cell r="S124">
            <v>72</v>
          </cell>
          <cell r="T124">
            <v>0</v>
          </cell>
          <cell r="U124">
            <v>72</v>
          </cell>
          <cell r="V124">
            <v>108</v>
          </cell>
          <cell r="W124" t="str">
            <v>사업게획은 양호하나 비즈니스 모델의 구체성이 미흡하며 조직구성 역시 부족하여 사업 추진에 어려움이 있으며 실현가능성이 부족함.</v>
          </cell>
        </row>
        <row r="125">
          <cell r="B125">
            <v>20404082</v>
          </cell>
          <cell r="C125" t="str">
            <v>지역기반</v>
          </cell>
          <cell r="D125" t="str">
            <v>기계ㆍ소재</v>
          </cell>
          <cell r="E125" t="str">
            <v>사람 감지 기반 자동 감속·제동 기능을 적용한 탈부착형 병원 침대 이송 로봇 ‘Moti Bed Mover’</v>
          </cell>
          <cell r="F125" t="str">
            <v>10,000,000</v>
          </cell>
          <cell r="G125" t="str">
            <v>0</v>
          </cell>
          <cell r="H125" t="str">
            <v>초기</v>
          </cell>
          <cell r="I125" t="str">
            <v>청년</v>
          </cell>
          <cell r="J125">
            <v>0</v>
          </cell>
          <cell r="K125">
            <v>7</v>
          </cell>
          <cell r="L125">
            <v>7</v>
          </cell>
          <cell r="M125">
            <v>14</v>
          </cell>
          <cell r="N125">
            <v>14</v>
          </cell>
          <cell r="O125">
            <v>7</v>
          </cell>
          <cell r="P125">
            <v>7</v>
          </cell>
          <cell r="Q125">
            <v>13</v>
          </cell>
          <cell r="R125">
            <v>3</v>
          </cell>
          <cell r="S125">
            <v>72</v>
          </cell>
          <cell r="T125">
            <v>0</v>
          </cell>
          <cell r="U125">
            <v>72</v>
          </cell>
          <cell r="V125">
            <v>108</v>
          </cell>
          <cell r="W125" t="str">
            <v>사업계획서의 내용은 양호하나 ABS하우징에 대한 강도 및 내구성 검증이 선행되어야 안전성이 확보가능하나 규격 제시가 미흡함.</v>
          </cell>
        </row>
        <row r="126">
          <cell r="B126">
            <v>20430983</v>
          </cell>
          <cell r="C126" t="str">
            <v>지역기반</v>
          </cell>
          <cell r="D126" t="str">
            <v>기계ㆍ소재</v>
          </cell>
          <cell r="E126" t="str">
            <v xml:space="preserve">특허 기술을 적용한 AI 피부인식 기반의  국소 부위 리프팅·탄력 디바이스 </v>
          </cell>
          <cell r="F126" t="str">
            <v>0</v>
          </cell>
          <cell r="G126" t="str">
            <v>0</v>
          </cell>
          <cell r="H126" t="str">
            <v>예비</v>
          </cell>
          <cell r="I126" t="str">
            <v>중장년</v>
          </cell>
          <cell r="J126">
            <v>0</v>
          </cell>
          <cell r="K126">
            <v>7</v>
          </cell>
          <cell r="L126">
            <v>7</v>
          </cell>
          <cell r="M126">
            <v>13</v>
          </cell>
          <cell r="N126">
            <v>13</v>
          </cell>
          <cell r="O126">
            <v>7</v>
          </cell>
          <cell r="P126">
            <v>7</v>
          </cell>
          <cell r="Q126">
            <v>13</v>
          </cell>
          <cell r="R126">
            <v>4</v>
          </cell>
          <cell r="S126">
            <v>71</v>
          </cell>
          <cell r="T126">
            <v>0</v>
          </cell>
          <cell r="U126">
            <v>71</v>
          </cell>
          <cell r="V126">
            <v>119</v>
          </cell>
          <cell r="W126" t="str">
            <v>사업게획은 양호하나 시장진입을 위한 구체적이 검증시스템이 구축되어 신뢰성이 확보되어야 하나구체성이 미흡함.</v>
          </cell>
        </row>
        <row r="127">
          <cell r="B127">
            <v>20412637</v>
          </cell>
          <cell r="C127" t="str">
            <v>지역기반</v>
          </cell>
          <cell r="D127" t="str">
            <v>기계ㆍ소재</v>
          </cell>
          <cell r="E127" t="str">
            <v>십자형 앙카홀·슬롯 브래킷·진동 감쇠 댐퍼가 통합된 내진 시스템 화스너 개발</v>
          </cell>
          <cell r="F127" t="str">
            <v>2,266,886,726</v>
          </cell>
          <cell r="G127" t="str">
            <v>5</v>
          </cell>
          <cell r="H127" t="str">
            <v>초기</v>
          </cell>
          <cell r="I127" t="str">
            <v>청년</v>
          </cell>
          <cell r="J127">
            <v>0</v>
          </cell>
          <cell r="K127">
            <v>6</v>
          </cell>
          <cell r="L127">
            <v>7</v>
          </cell>
          <cell r="M127">
            <v>12</v>
          </cell>
          <cell r="N127">
            <v>13</v>
          </cell>
          <cell r="O127">
            <v>7</v>
          </cell>
          <cell r="P127">
            <v>7</v>
          </cell>
          <cell r="Q127">
            <v>13</v>
          </cell>
          <cell r="R127">
            <v>4</v>
          </cell>
          <cell r="S127">
            <v>69</v>
          </cell>
          <cell r="T127">
            <v>2</v>
          </cell>
          <cell r="U127">
            <v>71</v>
          </cell>
          <cell r="V127">
            <v>119</v>
          </cell>
          <cell r="W127" t="str">
            <v>사업계획서의 내용은 양호하나 화스너에 대한 강도 및 내구성 검증이 선행되어야 안전성이 확보가능하나 규격 제시가 미흡함.</v>
          </cell>
        </row>
        <row r="128">
          <cell r="B128">
            <v>20413950</v>
          </cell>
          <cell r="C128" t="str">
            <v>지역기반</v>
          </cell>
          <cell r="D128" t="str">
            <v>기계ㆍ소재</v>
          </cell>
          <cell r="E128" t="str">
            <v>AI 차선 프로파일러</v>
          </cell>
          <cell r="F128" t="str">
            <v>15,000,000</v>
          </cell>
          <cell r="G128" t="str">
            <v>2</v>
          </cell>
          <cell r="H128" t="str">
            <v>초기</v>
          </cell>
          <cell r="I128" t="str">
            <v>중장년</v>
          </cell>
          <cell r="J128">
            <v>0</v>
          </cell>
          <cell r="K128">
            <v>7</v>
          </cell>
          <cell r="L128">
            <v>7</v>
          </cell>
          <cell r="M128">
            <v>13</v>
          </cell>
          <cell r="N128">
            <v>13</v>
          </cell>
          <cell r="O128">
            <v>7</v>
          </cell>
          <cell r="P128">
            <v>7</v>
          </cell>
          <cell r="Q128">
            <v>13</v>
          </cell>
          <cell r="R128">
            <v>4</v>
          </cell>
          <cell r="S128">
            <v>71</v>
          </cell>
          <cell r="T128">
            <v>0</v>
          </cell>
          <cell r="U128">
            <v>71</v>
          </cell>
          <cell r="V128">
            <v>119</v>
          </cell>
          <cell r="W128" t="str">
            <v>사업계획서의 내용은 양호하나개발목표에 대한 기본규격을 제시하여 목표설정이 선행되어야 실현 가능성이 확보가능하나 규격 제시가 미흡함.</v>
          </cell>
        </row>
        <row r="129">
          <cell r="B129">
            <v>20415805</v>
          </cell>
          <cell r="C129" t="str">
            <v>지역기반</v>
          </cell>
          <cell r="D129" t="str">
            <v>기계ㆍ소재</v>
          </cell>
          <cell r="E129" t="str">
            <v>바닥 시공공법을 개선한 중량충격음 2등급 이상의 층간차음재 개발</v>
          </cell>
          <cell r="F129" t="str">
            <v>267,266,760</v>
          </cell>
          <cell r="G129" t="str">
            <v>2</v>
          </cell>
          <cell r="H129" t="str">
            <v>초기</v>
          </cell>
          <cell r="I129" t="str">
            <v>중장년</v>
          </cell>
          <cell r="J129">
            <v>0</v>
          </cell>
          <cell r="K129">
            <v>7</v>
          </cell>
          <cell r="L129">
            <v>7</v>
          </cell>
          <cell r="M129">
            <v>13</v>
          </cell>
          <cell r="N129">
            <v>13</v>
          </cell>
          <cell r="O129">
            <v>7</v>
          </cell>
          <cell r="P129">
            <v>7</v>
          </cell>
          <cell r="Q129">
            <v>13</v>
          </cell>
          <cell r="R129">
            <v>4</v>
          </cell>
          <cell r="S129">
            <v>71</v>
          </cell>
          <cell r="T129">
            <v>0</v>
          </cell>
          <cell r="U129">
            <v>71</v>
          </cell>
          <cell r="V129">
            <v>119</v>
          </cell>
          <cell r="W129" t="str">
            <v>사업계획서의 내용은 양호하나 구체화 고도화 방안에서 시공후 소음 감소에 대한 기본규격을 제시하여 목표설정이 선행되어야 안전성이 확보가능하나 규격 제시가 미흡함.</v>
          </cell>
        </row>
        <row r="130">
          <cell r="B130">
            <v>20417544</v>
          </cell>
          <cell r="C130" t="str">
            <v>지역기반</v>
          </cell>
          <cell r="D130" t="str">
            <v>기계ㆍ소재</v>
          </cell>
          <cell r="E130" t="str">
            <v>유독물질이 배제된 다이싱 공졍용 웨이퍼 보호기능의 코팅제</v>
          </cell>
          <cell r="F130" t="str">
            <v>64,976,450</v>
          </cell>
          <cell r="G130" t="str">
            <v>0</v>
          </cell>
          <cell r="H130" t="str">
            <v>도약</v>
          </cell>
          <cell r="I130" t="str">
            <v>중장년</v>
          </cell>
          <cell r="J130">
            <v>0</v>
          </cell>
          <cell r="K130">
            <v>7</v>
          </cell>
          <cell r="L130">
            <v>8</v>
          </cell>
          <cell r="M130">
            <v>13</v>
          </cell>
          <cell r="N130">
            <v>13</v>
          </cell>
          <cell r="O130">
            <v>7</v>
          </cell>
          <cell r="P130">
            <v>7</v>
          </cell>
          <cell r="Q130">
            <v>13</v>
          </cell>
          <cell r="R130">
            <v>3</v>
          </cell>
          <cell r="S130">
            <v>71</v>
          </cell>
          <cell r="T130">
            <v>0</v>
          </cell>
          <cell r="U130">
            <v>71</v>
          </cell>
          <cell r="V130">
            <v>119</v>
          </cell>
          <cell r="W130" t="str">
            <v>사업계획서의 내용은 양호하나 개발개선 준비사항에서 원인분석에 대한 구체적인 해결방안 및 테스트 내용의 구체성이 미흡함.</v>
          </cell>
        </row>
        <row r="131">
          <cell r="B131">
            <v>20430168</v>
          </cell>
          <cell r="C131" t="str">
            <v>지역기반</v>
          </cell>
          <cell r="D131" t="str">
            <v>기계ㆍ소재</v>
          </cell>
          <cell r="E131" t="str">
            <v>범용 지그 시스템 기술 적용으로 복잡한 형상물 고정이 가능한  자동화 수직형 범용 지그 개발</v>
          </cell>
          <cell r="F131" t="str">
            <v>1,200,000,000</v>
          </cell>
          <cell r="G131" t="str">
            <v>5</v>
          </cell>
          <cell r="H131" t="str">
            <v>도약</v>
          </cell>
          <cell r="I131" t="str">
            <v>중장년</v>
          </cell>
          <cell r="J131">
            <v>0</v>
          </cell>
          <cell r="K131">
            <v>7</v>
          </cell>
          <cell r="L131">
            <v>7</v>
          </cell>
          <cell r="M131">
            <v>13</v>
          </cell>
          <cell r="N131">
            <v>14</v>
          </cell>
          <cell r="O131">
            <v>7</v>
          </cell>
          <cell r="P131">
            <v>7</v>
          </cell>
          <cell r="Q131">
            <v>13</v>
          </cell>
          <cell r="R131">
            <v>3</v>
          </cell>
          <cell r="S131">
            <v>71</v>
          </cell>
          <cell r="T131">
            <v>0</v>
          </cell>
          <cell r="U131">
            <v>71</v>
          </cell>
          <cell r="V131">
            <v>119</v>
          </cell>
          <cell r="W131" t="str">
            <v>사업계획서의 내용은 양호하나 구체화 고도화 방안에서 범용모델의 경우 다양한 제품 수용이 가능 하여야 하나 구체적인 방안 제시가 미흡함.</v>
          </cell>
        </row>
        <row r="132">
          <cell r="B132">
            <v>20427629</v>
          </cell>
          <cell r="C132" t="str">
            <v>대학발</v>
          </cell>
          <cell r="D132" t="str">
            <v>기계ㆍ소재</v>
          </cell>
          <cell r="E132" t="str">
            <v>AI 를 활용한 가정용 수냉식 스마트팜</v>
          </cell>
          <cell r="F132" t="str">
            <v>530,000,000</v>
          </cell>
          <cell r="G132" t="str">
            <v>0</v>
          </cell>
          <cell r="H132" t="str">
            <v>도약</v>
          </cell>
          <cell r="I132" t="str">
            <v>중장년</v>
          </cell>
          <cell r="J132">
            <v>0</v>
          </cell>
          <cell r="K132">
            <v>7</v>
          </cell>
          <cell r="L132">
            <v>7</v>
          </cell>
          <cell r="M132">
            <v>13</v>
          </cell>
          <cell r="N132">
            <v>14</v>
          </cell>
          <cell r="O132">
            <v>7</v>
          </cell>
          <cell r="P132">
            <v>7</v>
          </cell>
          <cell r="Q132">
            <v>13</v>
          </cell>
          <cell r="R132">
            <v>3</v>
          </cell>
          <cell r="S132">
            <v>71</v>
          </cell>
          <cell r="T132">
            <v>0</v>
          </cell>
          <cell r="U132">
            <v>71</v>
          </cell>
          <cell r="V132">
            <v>119</v>
          </cell>
          <cell r="W132" t="str">
            <v>사업계획서의 내용은 양호하나 구체화 고도화에서 작물별 재배데이터를 구체적으로 제시하여야 수요자가 신뢰할수 있으나 자료 제시가 미흡함.</v>
          </cell>
          <cell r="X132" t="str">
            <v>불일치</v>
          </cell>
          <cell r="Y132" t="str">
            <v>본 사업의 지역 주력 산업인 시스템반도체, 인공지능, 바이오, 지능형 로봇에 일치하지 않음</v>
          </cell>
        </row>
        <row r="133">
          <cell r="B133">
            <v>20432098</v>
          </cell>
          <cell r="C133" t="str">
            <v>지역기반</v>
          </cell>
          <cell r="D133" t="str">
            <v>기계ㆍ소재</v>
          </cell>
          <cell r="E133" t="str">
            <v>영유아 부모 및 산후조리원 등을 위한 울음 감지 아기 진정 스마트 침대 “마중”</v>
          </cell>
          <cell r="F133" t="str">
            <v>0</v>
          </cell>
          <cell r="G133" t="str">
            <v>0</v>
          </cell>
          <cell r="H133" t="str">
            <v>예비</v>
          </cell>
          <cell r="I133" t="str">
            <v>청년</v>
          </cell>
          <cell r="J133">
            <v>0</v>
          </cell>
          <cell r="K133">
            <v>8</v>
          </cell>
          <cell r="L133">
            <v>7</v>
          </cell>
          <cell r="M133">
            <v>13</v>
          </cell>
          <cell r="N133">
            <v>14</v>
          </cell>
          <cell r="O133">
            <v>7</v>
          </cell>
          <cell r="P133">
            <v>7</v>
          </cell>
          <cell r="Q133">
            <v>12</v>
          </cell>
          <cell r="R133">
            <v>3</v>
          </cell>
          <cell r="S133">
            <v>71</v>
          </cell>
          <cell r="T133">
            <v>0</v>
          </cell>
          <cell r="U133">
            <v>71</v>
          </cell>
          <cell r="V133">
            <v>119</v>
          </cell>
          <cell r="W133" t="str">
            <v>개발계획은 양호하나 개발계획 준비에서 진동시스템 및 구동계통에 대한 구체적인 규격이 제시되어야 하나 미흡함.</v>
          </cell>
        </row>
        <row r="134">
          <cell r="B134">
            <v>20438304</v>
          </cell>
          <cell r="C134" t="str">
            <v>지역기반</v>
          </cell>
          <cell r="D134" t="str">
            <v>기계ㆍ소재</v>
          </cell>
          <cell r="E134" t="str">
            <v>국내산 찹쌀과 대체당을 활용한 냉동 유통형 저당 개성주악</v>
          </cell>
          <cell r="F134" t="str">
            <v>0</v>
          </cell>
          <cell r="G134" t="str">
            <v>0</v>
          </cell>
          <cell r="H134" t="str">
            <v>예비</v>
          </cell>
          <cell r="I134" t="str">
            <v>청년</v>
          </cell>
          <cell r="J134">
            <v>0</v>
          </cell>
          <cell r="K134">
            <v>7</v>
          </cell>
          <cell r="L134">
            <v>7</v>
          </cell>
          <cell r="M134">
            <v>14</v>
          </cell>
          <cell r="N134">
            <v>14</v>
          </cell>
          <cell r="O134">
            <v>7</v>
          </cell>
          <cell r="P134">
            <v>7</v>
          </cell>
          <cell r="Q134">
            <v>12</v>
          </cell>
          <cell r="R134">
            <v>3</v>
          </cell>
          <cell r="S134">
            <v>71</v>
          </cell>
          <cell r="T134">
            <v>0</v>
          </cell>
          <cell r="U134">
            <v>71</v>
          </cell>
          <cell r="V134">
            <v>119</v>
          </cell>
          <cell r="W134" t="str">
            <v>사업계획은 양호하나 식품에 대한 안정성이 구체적으로 제시되어야 하나 미흡함.</v>
          </cell>
        </row>
        <row r="135">
          <cell r="B135">
            <v>20410083</v>
          </cell>
          <cell r="C135" t="str">
            <v>지역기반</v>
          </cell>
          <cell r="D135" t="str">
            <v>기계ㆍ소재</v>
          </cell>
          <cell r="E135" t="str">
            <v>출수 직전 수질 개선을 위한 물놀이시설용 정화 노즐 필터</v>
          </cell>
          <cell r="F135" t="str">
            <v>0</v>
          </cell>
          <cell r="G135" t="str">
            <v>0</v>
          </cell>
          <cell r="H135" t="str">
            <v>예비</v>
          </cell>
          <cell r="I135" t="str">
            <v>청년</v>
          </cell>
          <cell r="J135">
            <v>0</v>
          </cell>
          <cell r="K135">
            <v>7</v>
          </cell>
          <cell r="L135">
            <v>7</v>
          </cell>
          <cell r="M135">
            <v>13</v>
          </cell>
          <cell r="N135">
            <v>15</v>
          </cell>
          <cell r="O135">
            <v>6</v>
          </cell>
          <cell r="P135">
            <v>6</v>
          </cell>
          <cell r="Q135">
            <v>13</v>
          </cell>
          <cell r="R135">
            <v>3</v>
          </cell>
          <cell r="S135">
            <v>70</v>
          </cell>
          <cell r="T135">
            <v>0</v>
          </cell>
          <cell r="U135">
            <v>70</v>
          </cell>
          <cell r="V135">
            <v>128</v>
          </cell>
          <cell r="W135" t="str">
            <v>사업계획은 양호하나 기술성과 추진계획의 전개가 구체성이 미흡하여 사업추진의 실현가능성이 부족함..</v>
          </cell>
        </row>
        <row r="136">
          <cell r="B136">
            <v>20429072</v>
          </cell>
          <cell r="C136" t="str">
            <v>지역기반</v>
          </cell>
          <cell r="D136" t="str">
            <v>기계ㆍ소재</v>
          </cell>
          <cell r="E136" t="str">
            <v>친환경 특수원단 적용으로 유해물질 노출을 줄이고, 삼킴·충돌 위험을 완화한 안전 블록 교구</v>
          </cell>
          <cell r="F136" t="str">
            <v>0</v>
          </cell>
          <cell r="G136" t="str">
            <v>0</v>
          </cell>
          <cell r="H136" t="str">
            <v>예비</v>
          </cell>
          <cell r="I136" t="str">
            <v>중장년</v>
          </cell>
          <cell r="J136">
            <v>0</v>
          </cell>
          <cell r="K136">
            <v>7</v>
          </cell>
          <cell r="L136">
            <v>7</v>
          </cell>
          <cell r="M136">
            <v>13</v>
          </cell>
          <cell r="N136">
            <v>13</v>
          </cell>
          <cell r="O136">
            <v>6</v>
          </cell>
          <cell r="P136">
            <v>6</v>
          </cell>
          <cell r="Q136">
            <v>14</v>
          </cell>
          <cell r="R136">
            <v>4</v>
          </cell>
          <cell r="S136">
            <v>70</v>
          </cell>
          <cell r="T136">
            <v>0</v>
          </cell>
          <cell r="U136">
            <v>70</v>
          </cell>
          <cell r="V136">
            <v>128</v>
          </cell>
          <cell r="W136" t="str">
            <v>사업게획은 양호하나 실현 가능성에서 안전에 대한  검증시스템에 대한 구체적인 방법제시가 부족함.</v>
          </cell>
        </row>
        <row r="137">
          <cell r="B137">
            <v>20431752</v>
          </cell>
          <cell r="C137" t="str">
            <v>지역기반</v>
          </cell>
          <cell r="D137" t="str">
            <v>기계ㆍ소재</v>
          </cell>
          <cell r="E137" t="str">
            <v>스티로폼(EPS) 고밀도 압축처리 시스템</v>
          </cell>
          <cell r="F137" t="str">
            <v>0</v>
          </cell>
          <cell r="G137" t="str">
            <v>0</v>
          </cell>
          <cell r="H137" t="str">
            <v>예비</v>
          </cell>
          <cell r="I137" t="str">
            <v>중장년</v>
          </cell>
          <cell r="J137">
            <v>0</v>
          </cell>
          <cell r="K137">
            <v>7</v>
          </cell>
          <cell r="L137">
            <v>8</v>
          </cell>
          <cell r="M137">
            <v>13</v>
          </cell>
          <cell r="N137">
            <v>13</v>
          </cell>
          <cell r="O137">
            <v>7</v>
          </cell>
          <cell r="P137">
            <v>7</v>
          </cell>
          <cell r="Q137">
            <v>12</v>
          </cell>
          <cell r="R137">
            <v>3</v>
          </cell>
          <cell r="S137">
            <v>70</v>
          </cell>
          <cell r="T137">
            <v>0</v>
          </cell>
          <cell r="U137">
            <v>70</v>
          </cell>
          <cell r="V137">
            <v>128</v>
          </cell>
          <cell r="W137" t="str">
            <v>사업게획은 양호하나 구체화 고도화 방안에서 장비에 대한 내구성 및 안전성에 대한 구체적인 규격이 제시되어야 신뢰성 검증이 가능함..</v>
          </cell>
        </row>
        <row r="138">
          <cell r="B138">
            <v>20432357</v>
          </cell>
          <cell r="C138" t="str">
            <v>지역기반</v>
          </cell>
          <cell r="D138" t="str">
            <v>기계ㆍ소재</v>
          </cell>
          <cell r="E138" t="str">
            <v>편심 회전 기술 기반의 고효율 와류 유도를 통한 파우더 전동 믹서 베이스</v>
          </cell>
          <cell r="F138" t="str">
            <v>0</v>
          </cell>
          <cell r="G138" t="str">
            <v>0</v>
          </cell>
          <cell r="H138" t="str">
            <v>예비</v>
          </cell>
          <cell r="I138" t="str">
            <v>청년</v>
          </cell>
          <cell r="J138">
            <v>0</v>
          </cell>
          <cell r="K138">
            <v>7</v>
          </cell>
          <cell r="L138">
            <v>8</v>
          </cell>
          <cell r="M138">
            <v>13</v>
          </cell>
          <cell r="N138">
            <v>12</v>
          </cell>
          <cell r="O138">
            <v>7</v>
          </cell>
          <cell r="P138">
            <v>7</v>
          </cell>
          <cell r="Q138">
            <v>13</v>
          </cell>
          <cell r="R138">
            <v>3</v>
          </cell>
          <cell r="S138">
            <v>70</v>
          </cell>
          <cell r="T138">
            <v>0</v>
          </cell>
          <cell r="U138">
            <v>70</v>
          </cell>
          <cell r="V138">
            <v>128</v>
          </cell>
          <cell r="W138" t="str">
            <v>실현가능성에서 소음, 혼합성능 편차에 대한 구체적인 규경이 제시되어야 신뢰성이 확보됌</v>
          </cell>
        </row>
        <row r="139">
          <cell r="B139">
            <v>20411582</v>
          </cell>
          <cell r="C139" t="str">
            <v>지역기반</v>
          </cell>
          <cell r="D139" t="str">
            <v>기계ㆍ소재</v>
          </cell>
          <cell r="E139" t="str">
            <v>AI 기반 건축용 거푸집 타이볼트(Tie Bolt)  자동 간격 유지 및 실시간 체결 상태 감시 장치 개발 사업화</v>
          </cell>
          <cell r="F139" t="str">
            <v>366,500,000</v>
          </cell>
          <cell r="G139" t="str">
            <v>3</v>
          </cell>
          <cell r="H139" t="str">
            <v>초기</v>
          </cell>
          <cell r="I139" t="str">
            <v>중장년</v>
          </cell>
          <cell r="J139">
            <v>0</v>
          </cell>
          <cell r="K139">
            <v>7</v>
          </cell>
          <cell r="L139">
            <v>7</v>
          </cell>
          <cell r="M139">
            <v>13</v>
          </cell>
          <cell r="N139">
            <v>13</v>
          </cell>
          <cell r="O139">
            <v>7</v>
          </cell>
          <cell r="P139">
            <v>7</v>
          </cell>
          <cell r="Q139">
            <v>13</v>
          </cell>
          <cell r="R139">
            <v>3</v>
          </cell>
          <cell r="S139">
            <v>70</v>
          </cell>
          <cell r="T139">
            <v>0</v>
          </cell>
          <cell r="U139">
            <v>70</v>
          </cell>
          <cell r="V139">
            <v>128</v>
          </cell>
          <cell r="W139" t="str">
            <v>사업계획서의 내용은 양호하나 체결장치에 대한 강도 및 내구성 검증이 선행되어야 안전성이 확보가능하나 규격 제시가 미흡함.</v>
          </cell>
        </row>
        <row r="140">
          <cell r="B140">
            <v>20414973</v>
          </cell>
          <cell r="C140" t="str">
            <v>지역기반</v>
          </cell>
          <cell r="D140" t="str">
            <v>기계ㆍ소재</v>
          </cell>
          <cell r="E140" t="str">
            <v>도그착 3D 착용 구조 기술이 적용된 소변 위생 관리 기능의 반려견 기저귀·매너벨트</v>
          </cell>
          <cell r="F140" t="str">
            <v>33,480</v>
          </cell>
          <cell r="G140" t="str">
            <v>0</v>
          </cell>
          <cell r="H140" t="str">
            <v>초기</v>
          </cell>
          <cell r="I140" t="str">
            <v>청년</v>
          </cell>
          <cell r="J140">
            <v>0</v>
          </cell>
          <cell r="K140">
            <v>7</v>
          </cell>
          <cell r="L140">
            <v>6</v>
          </cell>
          <cell r="M140">
            <v>12</v>
          </cell>
          <cell r="N140">
            <v>13</v>
          </cell>
          <cell r="O140">
            <v>7</v>
          </cell>
          <cell r="P140">
            <v>7</v>
          </cell>
          <cell r="Q140">
            <v>13</v>
          </cell>
          <cell r="R140">
            <v>3</v>
          </cell>
          <cell r="S140">
            <v>68</v>
          </cell>
          <cell r="T140">
            <v>2</v>
          </cell>
          <cell r="U140">
            <v>70</v>
          </cell>
          <cell r="V140">
            <v>128</v>
          </cell>
          <cell r="W140" t="str">
            <v>사업계획서의 내용은 양호하나 반려견의 피부 안전성에 대한 기본규격을 제시하여 목표설정이 선행되어야 안전성이 확보가능하나 규격 제시가 미흡함.</v>
          </cell>
        </row>
        <row r="141">
          <cell r="B141">
            <v>20408211</v>
          </cell>
          <cell r="C141" t="str">
            <v>지역기반</v>
          </cell>
          <cell r="D141" t="str">
            <v>기계ㆍ소재</v>
          </cell>
          <cell r="E141" t="str">
            <v>자율주행 소화 기능을 갖춘 물류센터용 화재 대응 로봇</v>
          </cell>
          <cell r="F141" t="str">
            <v>1,700,000,000</v>
          </cell>
          <cell r="G141" t="str">
            <v>8</v>
          </cell>
          <cell r="H141" t="str">
            <v>도약</v>
          </cell>
          <cell r="I141" t="str">
            <v>중장년</v>
          </cell>
          <cell r="J141">
            <v>0</v>
          </cell>
          <cell r="K141">
            <v>7</v>
          </cell>
          <cell r="L141">
            <v>7</v>
          </cell>
          <cell r="M141">
            <v>13</v>
          </cell>
          <cell r="N141">
            <v>14</v>
          </cell>
          <cell r="O141">
            <v>7</v>
          </cell>
          <cell r="P141">
            <v>6</v>
          </cell>
          <cell r="Q141">
            <v>13</v>
          </cell>
          <cell r="R141">
            <v>3</v>
          </cell>
          <cell r="S141">
            <v>70</v>
          </cell>
          <cell r="T141">
            <v>0</v>
          </cell>
          <cell r="U141">
            <v>70</v>
          </cell>
          <cell r="V141">
            <v>128</v>
          </cell>
          <cell r="W141" t="str">
            <v>사업내용은 양호하나실현가능성에서로봇 개발방법이 정량적으로 제시되어야 가능이 있으며 방법을 구체적으로 제시하여야 제품검즌으로 수요자에게 신뢰성이 보장되나 미흡함..</v>
          </cell>
        </row>
        <row r="142">
          <cell r="B142">
            <v>20416556</v>
          </cell>
          <cell r="C142" t="str">
            <v>지역기반</v>
          </cell>
          <cell r="D142" t="str">
            <v>기계ㆍ소재</v>
          </cell>
          <cell r="E142" t="str">
            <v>주방 조리흄 실내확산 방지목적의  서큘레이터, 급기장치 적용된 레인지후드 강제 배연장치</v>
          </cell>
          <cell r="F142" t="str">
            <v>13,200,000</v>
          </cell>
          <cell r="G142" t="str">
            <v>1</v>
          </cell>
          <cell r="H142" t="str">
            <v>도약</v>
          </cell>
          <cell r="I142" t="str">
            <v>청년</v>
          </cell>
          <cell r="J142">
            <v>0</v>
          </cell>
          <cell r="K142">
            <v>7</v>
          </cell>
          <cell r="L142">
            <v>7</v>
          </cell>
          <cell r="M142">
            <v>13</v>
          </cell>
          <cell r="N142">
            <v>13</v>
          </cell>
          <cell r="O142">
            <v>7</v>
          </cell>
          <cell r="P142">
            <v>7</v>
          </cell>
          <cell r="Q142">
            <v>13</v>
          </cell>
          <cell r="R142">
            <v>3</v>
          </cell>
          <cell r="S142">
            <v>70</v>
          </cell>
          <cell r="T142">
            <v>0</v>
          </cell>
          <cell r="U142">
            <v>70</v>
          </cell>
          <cell r="V142">
            <v>128</v>
          </cell>
          <cell r="W142" t="str">
            <v>사업계획서의 내용은 양호하나 개발 개선방안에서 성능인증에 대한 구체적인 규격이 제시되어야 하나 미흡함.</v>
          </cell>
        </row>
        <row r="143">
          <cell r="B143">
            <v>20430892</v>
          </cell>
          <cell r="C143" t="str">
            <v>대학발</v>
          </cell>
          <cell r="D143" t="str">
            <v>기계ㆍ소재</v>
          </cell>
          <cell r="E143" t="str">
            <v>천문 취미의 대중화를 이끄는 합리적 가격·사용자 친화적 설계의 국산 천문 장비</v>
          </cell>
          <cell r="F143" t="str">
            <v>20,870,000</v>
          </cell>
          <cell r="G143" t="str">
            <v>0</v>
          </cell>
          <cell r="H143" t="str">
            <v>초기</v>
          </cell>
          <cell r="I143" t="str">
            <v>청년</v>
          </cell>
          <cell r="J143">
            <v>0</v>
          </cell>
          <cell r="K143">
            <v>7</v>
          </cell>
          <cell r="L143">
            <v>7</v>
          </cell>
          <cell r="M143">
            <v>13</v>
          </cell>
          <cell r="N143">
            <v>13</v>
          </cell>
          <cell r="O143">
            <v>7</v>
          </cell>
          <cell r="P143">
            <v>7</v>
          </cell>
          <cell r="Q143">
            <v>13</v>
          </cell>
          <cell r="R143">
            <v>3</v>
          </cell>
          <cell r="S143">
            <v>70</v>
          </cell>
          <cell r="T143">
            <v>0</v>
          </cell>
          <cell r="U143">
            <v>70</v>
          </cell>
          <cell r="V143">
            <v>128</v>
          </cell>
          <cell r="W143" t="str">
            <v>사업계획서의 내용은 양호하나 사용자 기반에 따른 설계는 다수 수요자 니즈 파악과 목표설정이 구체적으로 제시되어야 하나 미흡하여 실현가능성이 부족함.</v>
          </cell>
          <cell r="X143" t="str">
            <v>불일치</v>
          </cell>
          <cell r="Y143" t="str">
            <v>본 사업의 지역 주력 산업인 시스템반도체, 인공지능, 바이오, 지능형 로봇에 일치하지 않음</v>
          </cell>
        </row>
        <row r="144">
          <cell r="B144">
            <v>20417553</v>
          </cell>
          <cell r="C144" t="str">
            <v>지역기반</v>
          </cell>
          <cell r="D144" t="str">
            <v>기계ㆍ소재</v>
          </cell>
          <cell r="E144" t="str">
            <v>세면대 장착형 다기능 영유아용 아기 비데 제품의 제조 및 판매 사업화</v>
          </cell>
          <cell r="F144" t="str">
            <v>30,000,000</v>
          </cell>
          <cell r="G144" t="str">
            <v>1</v>
          </cell>
          <cell r="H144" t="str">
            <v>초기</v>
          </cell>
          <cell r="I144" t="str">
            <v>중장년</v>
          </cell>
          <cell r="J144">
            <v>0</v>
          </cell>
          <cell r="K144">
            <v>6</v>
          </cell>
          <cell r="L144">
            <v>7</v>
          </cell>
          <cell r="M144">
            <v>13</v>
          </cell>
          <cell r="N144">
            <v>15</v>
          </cell>
          <cell r="O144">
            <v>6</v>
          </cell>
          <cell r="P144">
            <v>7</v>
          </cell>
          <cell r="Q144">
            <v>13</v>
          </cell>
          <cell r="R144">
            <v>3</v>
          </cell>
          <cell r="S144">
            <v>70</v>
          </cell>
          <cell r="T144">
            <v>0</v>
          </cell>
          <cell r="U144">
            <v>70</v>
          </cell>
          <cell r="V144">
            <v>128</v>
          </cell>
          <cell r="W144" t="str">
            <v>사업계획서의 내용은 양호하나 구체화 고도화 내용이 미바하며 사추제품의 안정성 확보에 대한 규격설정이 미흡함</v>
          </cell>
        </row>
        <row r="145">
          <cell r="B145">
            <v>20403852</v>
          </cell>
          <cell r="C145" t="str">
            <v>지역기반</v>
          </cell>
          <cell r="D145" t="str">
            <v>기계ㆍ소재</v>
          </cell>
          <cell r="E145" t="str">
            <v>고압 송풍 기술 기반 우산 표면 수분 제거 기능의 친환경 “ 우산 건조기 “</v>
          </cell>
          <cell r="F145" t="str">
            <v>69,000,000</v>
          </cell>
          <cell r="G145" t="str">
            <v>0</v>
          </cell>
          <cell r="H145" t="str">
            <v>도약</v>
          </cell>
          <cell r="I145" t="str">
            <v>중장년</v>
          </cell>
          <cell r="J145">
            <v>0</v>
          </cell>
          <cell r="K145">
            <v>7</v>
          </cell>
          <cell r="L145">
            <v>6</v>
          </cell>
          <cell r="M145">
            <v>13</v>
          </cell>
          <cell r="N145">
            <v>13</v>
          </cell>
          <cell r="O145">
            <v>7</v>
          </cell>
          <cell r="P145">
            <v>6</v>
          </cell>
          <cell r="Q145">
            <v>13</v>
          </cell>
          <cell r="R145">
            <v>3</v>
          </cell>
          <cell r="S145">
            <v>68</v>
          </cell>
          <cell r="T145">
            <v>0</v>
          </cell>
          <cell r="U145">
            <v>68</v>
          </cell>
          <cell r="V145">
            <v>138</v>
          </cell>
          <cell r="W145" t="str">
            <v>사업내용은 양호하나 최종 산출물에 대한 성능 테스트 방법을 구체적으로 제시하여 수요자의 니즈 창출이 필요함.</v>
          </cell>
        </row>
        <row r="146">
          <cell r="B146">
            <v>20412585</v>
          </cell>
          <cell r="C146" t="str">
            <v>지역기반</v>
          </cell>
          <cell r="D146" t="str">
            <v>기계ㆍ소재</v>
          </cell>
          <cell r="E146" t="str">
            <v>탄소 저감형 친환경 다회용기 자원순환을 위한 초절전 고효율 자동화 세척 시스템 개발</v>
          </cell>
          <cell r="F146" t="str">
            <v>2,381,000,000</v>
          </cell>
          <cell r="G146" t="str">
            <v>22</v>
          </cell>
          <cell r="H146" t="str">
            <v>도약</v>
          </cell>
          <cell r="I146" t="str">
            <v>중장년</v>
          </cell>
          <cell r="J146">
            <v>0</v>
          </cell>
          <cell r="K146">
            <v>6</v>
          </cell>
          <cell r="L146">
            <v>7</v>
          </cell>
          <cell r="M146">
            <v>13</v>
          </cell>
          <cell r="N146">
            <v>13</v>
          </cell>
          <cell r="O146">
            <v>7</v>
          </cell>
          <cell r="P146">
            <v>7</v>
          </cell>
          <cell r="Q146">
            <v>12</v>
          </cell>
          <cell r="R146">
            <v>3</v>
          </cell>
          <cell r="S146">
            <v>68</v>
          </cell>
          <cell r="T146">
            <v>0</v>
          </cell>
          <cell r="U146">
            <v>68</v>
          </cell>
          <cell r="V146">
            <v>138</v>
          </cell>
          <cell r="W146" t="str">
            <v>사업계획서의 낸용은 양호하나 개발개선 준비사항에서 세착품질과 에너지 솝자에 대한 수요자에게 구체적이 데이터 제시가 팔요하나 구체성이 미흡함.</v>
          </cell>
        </row>
        <row r="147">
          <cell r="B147">
            <v>20412980</v>
          </cell>
          <cell r="C147" t="str">
            <v>지역기반</v>
          </cell>
          <cell r="D147" t="str">
            <v>기계ㆍ소재</v>
          </cell>
          <cell r="E147" t="str">
            <v>전기차 화재에 대응하는 배터리가스 방출 비폭발 완전 침수형 소화 로봇</v>
          </cell>
          <cell r="F147" t="str">
            <v>13,400,000</v>
          </cell>
          <cell r="G147" t="str">
            <v>1</v>
          </cell>
          <cell r="H147" t="str">
            <v>도약</v>
          </cell>
          <cell r="I147" t="str">
            <v>중장년</v>
          </cell>
          <cell r="J147">
            <v>0</v>
          </cell>
          <cell r="K147">
            <v>6</v>
          </cell>
          <cell r="L147">
            <v>7</v>
          </cell>
          <cell r="M147">
            <v>13</v>
          </cell>
          <cell r="N147">
            <v>13</v>
          </cell>
          <cell r="O147">
            <v>7</v>
          </cell>
          <cell r="P147">
            <v>7</v>
          </cell>
          <cell r="Q147">
            <v>12</v>
          </cell>
          <cell r="R147">
            <v>3</v>
          </cell>
          <cell r="S147">
            <v>68</v>
          </cell>
          <cell r="T147">
            <v>0</v>
          </cell>
          <cell r="U147">
            <v>68</v>
          </cell>
          <cell r="V147">
            <v>138</v>
          </cell>
          <cell r="W147" t="str">
            <v>사업계획서의 내용은 양호하나 구체화에서 소화포 시스템에 대한 구체적이 구격 및 데이터가 제시되어야 실현 가능성이 보장되나 미흡함</v>
          </cell>
        </row>
        <row r="148">
          <cell r="B148">
            <v>20430856</v>
          </cell>
          <cell r="C148" t="str">
            <v>지역기반</v>
          </cell>
          <cell r="D148" t="str">
            <v>기계ㆍ소재</v>
          </cell>
          <cell r="E148" t="str">
            <v>모디모빌리티</v>
          </cell>
          <cell r="F148" t="str">
            <v>30,000,000</v>
          </cell>
          <cell r="G148" t="str">
            <v>0</v>
          </cell>
          <cell r="H148" t="str">
            <v>도약</v>
          </cell>
          <cell r="I148" t="str">
            <v>청년</v>
          </cell>
          <cell r="J148">
            <v>0</v>
          </cell>
          <cell r="K148">
            <v>7</v>
          </cell>
          <cell r="L148">
            <v>7</v>
          </cell>
          <cell r="M148">
            <v>12</v>
          </cell>
          <cell r="N148">
            <v>13</v>
          </cell>
          <cell r="O148">
            <v>7</v>
          </cell>
          <cell r="P148">
            <v>7</v>
          </cell>
          <cell r="Q148">
            <v>12</v>
          </cell>
          <cell r="R148">
            <v>3</v>
          </cell>
          <cell r="S148">
            <v>68</v>
          </cell>
          <cell r="T148">
            <v>0</v>
          </cell>
          <cell r="U148">
            <v>68</v>
          </cell>
          <cell r="V148">
            <v>138</v>
          </cell>
          <cell r="W148" t="str">
            <v>사업계획서의 내용은 양호하나 조기 사업화를 위한 초기 자금투입이 다수 필요하나 자금조달에 대한 구체적인 제시가 미흡함.</v>
          </cell>
        </row>
        <row r="149">
          <cell r="B149">
            <v>20431631</v>
          </cell>
          <cell r="C149" t="str">
            <v>지역기반</v>
          </cell>
          <cell r="D149" t="str">
            <v>기계ㆍ소재</v>
          </cell>
          <cell r="E149" t="str">
            <v>쪼임이시니어</v>
          </cell>
          <cell r="F149" t="str">
            <v>710,000,000</v>
          </cell>
          <cell r="G149" t="str">
            <v>7</v>
          </cell>
          <cell r="H149" t="str">
            <v>도약</v>
          </cell>
          <cell r="I149" t="str">
            <v>청년</v>
          </cell>
          <cell r="J149">
            <v>0</v>
          </cell>
          <cell r="K149">
            <v>6</v>
          </cell>
          <cell r="L149">
            <v>6</v>
          </cell>
          <cell r="M149">
            <v>13</v>
          </cell>
          <cell r="N149">
            <v>13</v>
          </cell>
          <cell r="O149">
            <v>7</v>
          </cell>
          <cell r="P149">
            <v>7</v>
          </cell>
          <cell r="Q149">
            <v>12</v>
          </cell>
          <cell r="R149">
            <v>4</v>
          </cell>
          <cell r="S149">
            <v>68</v>
          </cell>
          <cell r="T149">
            <v>0</v>
          </cell>
          <cell r="U149">
            <v>68</v>
          </cell>
          <cell r="V149">
            <v>138</v>
          </cell>
          <cell r="W149" t="str">
            <v>사업계획서의 내용은 양호하나 개발개선사항에서 다양한 수요자에 대한 다양한 모델에 대한 데디터가 제시되어야 하나 기본자료 제시가 미흡함.</v>
          </cell>
        </row>
        <row r="150">
          <cell r="B150">
            <v>20417476</v>
          </cell>
          <cell r="C150" t="str">
            <v>지역기반</v>
          </cell>
          <cell r="D150" t="str">
            <v>기계ㆍ소재</v>
          </cell>
          <cell r="E150" t="str">
            <v>특허 기반 동작 제어 기술을 활용해 바리스타의 포터필터 작업을 자동화하는 커피 하드웨어 개발</v>
          </cell>
          <cell r="F150" t="str">
            <v>0</v>
          </cell>
          <cell r="G150" t="str">
            <v>0</v>
          </cell>
          <cell r="H150" t="str">
            <v>예비</v>
          </cell>
          <cell r="I150" t="str">
            <v>청년</v>
          </cell>
          <cell r="J150">
            <v>0</v>
          </cell>
          <cell r="K150">
            <v>6</v>
          </cell>
          <cell r="L150">
            <v>7</v>
          </cell>
          <cell r="M150">
            <v>13</v>
          </cell>
          <cell r="N150">
            <v>12</v>
          </cell>
          <cell r="O150">
            <v>7</v>
          </cell>
          <cell r="P150">
            <v>7</v>
          </cell>
          <cell r="Q150">
            <v>12</v>
          </cell>
          <cell r="R150">
            <v>3</v>
          </cell>
          <cell r="S150">
            <v>67</v>
          </cell>
          <cell r="T150">
            <v>0</v>
          </cell>
          <cell r="U150">
            <v>67</v>
          </cell>
          <cell r="V150">
            <v>143</v>
          </cell>
          <cell r="W150" t="str">
            <v>사업게획은 양호하나 자금조달 계획의 구체성이 미흡하며 조직구성 역시 부족하여. 실현가능성이 부족함.</v>
          </cell>
        </row>
        <row r="151">
          <cell r="B151">
            <v>20418354</v>
          </cell>
          <cell r="C151" t="str">
            <v>지역기반</v>
          </cell>
          <cell r="D151" t="str">
            <v>기계ㆍ소재</v>
          </cell>
          <cell r="E151" t="str">
            <v>AI 기반 자동 자원 채취 장비 및 데이터 플랫폼</v>
          </cell>
          <cell r="F151" t="str">
            <v>0</v>
          </cell>
          <cell r="G151" t="str">
            <v>0</v>
          </cell>
          <cell r="H151" t="str">
            <v>예비</v>
          </cell>
          <cell r="I151" t="str">
            <v>중장년</v>
          </cell>
          <cell r="J151">
            <v>0</v>
          </cell>
          <cell r="K151">
            <v>7</v>
          </cell>
          <cell r="L151">
            <v>7</v>
          </cell>
          <cell r="M151">
            <v>13</v>
          </cell>
          <cell r="N151">
            <v>12</v>
          </cell>
          <cell r="O151">
            <v>7</v>
          </cell>
          <cell r="P151">
            <v>6</v>
          </cell>
          <cell r="Q151">
            <v>12</v>
          </cell>
          <cell r="R151">
            <v>3</v>
          </cell>
          <cell r="S151">
            <v>67</v>
          </cell>
          <cell r="T151">
            <v>0</v>
          </cell>
          <cell r="U151">
            <v>67</v>
          </cell>
          <cell r="V151">
            <v>143</v>
          </cell>
          <cell r="W151" t="str">
            <v>사업게획은 양호하나 비즈니스 모델의 구체성이 미흡하며 대부분의 수요자가 영세하여 비니스에 애로가 있어 사업성이 부족함.</v>
          </cell>
        </row>
        <row r="152">
          <cell r="B152">
            <v>20419273</v>
          </cell>
          <cell r="C152" t="str">
            <v>지역기반</v>
          </cell>
          <cell r="D152" t="str">
            <v>기계ㆍ소재</v>
          </cell>
          <cell r="E152" t="str">
            <v>장시간 책상에 머무는 사용자를 위하여 인체공학 기술과 AI 기반 맞춤 세팅 기술을 활용하여 높이 조절 및 자세 최적화 기능의 개인 맞춤형 업무환경을 제공하는 스마트 워크스테이션 제품</v>
          </cell>
          <cell r="F152" t="str">
            <v>0</v>
          </cell>
          <cell r="G152" t="str">
            <v>0</v>
          </cell>
          <cell r="H152" t="str">
            <v>예비</v>
          </cell>
          <cell r="I152" t="str">
            <v>중장년</v>
          </cell>
          <cell r="J152">
            <v>0</v>
          </cell>
          <cell r="K152">
            <v>8</v>
          </cell>
          <cell r="L152">
            <v>7</v>
          </cell>
          <cell r="M152">
            <v>8</v>
          </cell>
          <cell r="N152">
            <v>14</v>
          </cell>
          <cell r="O152">
            <v>7</v>
          </cell>
          <cell r="P152">
            <v>8</v>
          </cell>
          <cell r="Q152">
            <v>12</v>
          </cell>
          <cell r="R152">
            <v>3</v>
          </cell>
          <cell r="S152">
            <v>67</v>
          </cell>
          <cell r="T152">
            <v>0</v>
          </cell>
          <cell r="U152">
            <v>67</v>
          </cell>
          <cell r="V152">
            <v>143</v>
          </cell>
          <cell r="W152" t="str">
            <v>사업게획은 양호하나 비즈니스 모델의 구체성이 미흡하며 조직구성 역시 미흡하여 사업 추진에 어려움으로 사업 실현 가능성야 미흡함..</v>
          </cell>
        </row>
        <row r="153">
          <cell r="B153">
            <v>20433210</v>
          </cell>
          <cell r="C153" t="str">
            <v>지역기반</v>
          </cell>
          <cell r="D153" t="str">
            <v>기계ㆍ소재</v>
          </cell>
          <cell r="E153" t="str">
            <v>스마트 센서 기반 자동 캐리어 바퀴 세척 살균 기기 퓨어클레닛 개발 및 사업화</v>
          </cell>
          <cell r="F153" t="str">
            <v>0</v>
          </cell>
          <cell r="G153" t="str">
            <v>0</v>
          </cell>
          <cell r="H153" t="str">
            <v>예비</v>
          </cell>
          <cell r="I153" t="str">
            <v>청년</v>
          </cell>
          <cell r="J153">
            <v>0</v>
          </cell>
          <cell r="K153">
            <v>7</v>
          </cell>
          <cell r="L153">
            <v>6</v>
          </cell>
          <cell r="M153">
            <v>12</v>
          </cell>
          <cell r="N153">
            <v>12</v>
          </cell>
          <cell r="O153">
            <v>7</v>
          </cell>
          <cell r="P153">
            <v>7</v>
          </cell>
          <cell r="Q153">
            <v>13</v>
          </cell>
          <cell r="R153">
            <v>3</v>
          </cell>
          <cell r="S153">
            <v>67</v>
          </cell>
          <cell r="T153">
            <v>0</v>
          </cell>
          <cell r="U153">
            <v>67</v>
          </cell>
          <cell r="V153">
            <v>143</v>
          </cell>
          <cell r="W153" t="str">
            <v>사업계획은 양호하나 실현 가능성에서 피부자극 안전성에 대한 데이터가 제시되어야 하나 미흡함.</v>
          </cell>
        </row>
        <row r="154">
          <cell r="B154">
            <v>20417570</v>
          </cell>
          <cell r="C154" t="str">
            <v>지역기반</v>
          </cell>
          <cell r="D154" t="str">
            <v>기계ㆍ소재</v>
          </cell>
          <cell r="E154" t="str">
            <v>데이터 기반 안전·효과 검증 반려동물 자동목욕기 사업화 모델</v>
          </cell>
          <cell r="F154" t="str">
            <v>138,379,594</v>
          </cell>
          <cell r="G154" t="str">
            <v>1</v>
          </cell>
          <cell r="H154" t="str">
            <v>초기</v>
          </cell>
          <cell r="I154" t="str">
            <v>중장년</v>
          </cell>
          <cell r="J154">
            <v>0</v>
          </cell>
          <cell r="K154">
            <v>6</v>
          </cell>
          <cell r="L154">
            <v>6</v>
          </cell>
          <cell r="M154">
            <v>12</v>
          </cell>
          <cell r="N154">
            <v>13</v>
          </cell>
          <cell r="O154">
            <v>7</v>
          </cell>
          <cell r="P154">
            <v>7</v>
          </cell>
          <cell r="Q154">
            <v>13</v>
          </cell>
          <cell r="R154">
            <v>3</v>
          </cell>
          <cell r="S154">
            <v>67</v>
          </cell>
          <cell r="T154">
            <v>0</v>
          </cell>
          <cell r="U154">
            <v>67</v>
          </cell>
          <cell r="V154">
            <v>143</v>
          </cell>
          <cell r="W154" t="str">
            <v>사업계획서의 내용은 양호하나 사업화 준비에 대한 기본자료 제시가 미비하여 실현 가능성이 미비함.</v>
          </cell>
        </row>
        <row r="155">
          <cell r="B155">
            <v>20419422</v>
          </cell>
          <cell r="C155" t="str">
            <v>지역기반</v>
          </cell>
          <cell r="D155" t="str">
            <v>기계ㆍ소재</v>
          </cell>
          <cell r="E155" t="str">
            <v>IoT 연동 포터블 거리감지 안전경보기(위험구역 접근경보 솔루션)임</v>
          </cell>
          <cell r="F155" t="str">
            <v>5,000,000</v>
          </cell>
          <cell r="G155" t="str">
            <v>1</v>
          </cell>
          <cell r="H155" t="str">
            <v>초기</v>
          </cell>
          <cell r="I155" t="str">
            <v>중장년</v>
          </cell>
          <cell r="J155">
            <v>0</v>
          </cell>
          <cell r="K155">
            <v>6</v>
          </cell>
          <cell r="L155">
            <v>7</v>
          </cell>
          <cell r="M155">
            <v>12</v>
          </cell>
          <cell r="N155">
            <v>12</v>
          </cell>
          <cell r="O155">
            <v>7</v>
          </cell>
          <cell r="P155">
            <v>7</v>
          </cell>
          <cell r="Q155">
            <v>13</v>
          </cell>
          <cell r="R155">
            <v>3</v>
          </cell>
          <cell r="S155">
            <v>67</v>
          </cell>
          <cell r="T155">
            <v>0</v>
          </cell>
          <cell r="U155">
            <v>67</v>
          </cell>
          <cell r="V155">
            <v>143</v>
          </cell>
          <cell r="W155" t="str">
            <v>사업계획서의 내용은 양호하나 고도화에 대한 목표설정에 필요한기본자료 제시가 미비하여 실현 가능성이 미비함.</v>
          </cell>
        </row>
        <row r="156">
          <cell r="B156">
            <v>20432837</v>
          </cell>
          <cell r="C156" t="str">
            <v>대학발</v>
          </cell>
          <cell r="D156" t="str">
            <v>기계ㆍ소재</v>
          </cell>
          <cell r="E156" t="str">
            <v>도심 내 맨홀 개방 시 발생할 수 있는 추락사고를 예방하기 위한 장치</v>
          </cell>
          <cell r="F156" t="str">
            <v>450,000,000</v>
          </cell>
          <cell r="G156" t="str">
            <v>3</v>
          </cell>
          <cell r="H156" t="str">
            <v>초기</v>
          </cell>
          <cell r="I156" t="str">
            <v>중장년</v>
          </cell>
          <cell r="J156">
            <v>0</v>
          </cell>
          <cell r="K156">
            <v>7</v>
          </cell>
          <cell r="L156">
            <v>7</v>
          </cell>
          <cell r="M156">
            <v>13</v>
          </cell>
          <cell r="N156">
            <v>12</v>
          </cell>
          <cell r="O156">
            <v>6</v>
          </cell>
          <cell r="P156">
            <v>6</v>
          </cell>
          <cell r="Q156">
            <v>13</v>
          </cell>
          <cell r="R156">
            <v>3</v>
          </cell>
          <cell r="S156">
            <v>67</v>
          </cell>
          <cell r="T156">
            <v>0</v>
          </cell>
          <cell r="U156">
            <v>67</v>
          </cell>
          <cell r="V156">
            <v>143</v>
          </cell>
          <cell r="W156" t="str">
            <v>사업계획서의 내용은 양호하나 성장전략에서 실증 마케팅에 대한 구체적인 방안이 제시되어야 비즈니스가 가능하나 미흡하여 사업화에 어려움이 판단됌.</v>
          </cell>
          <cell r="X156" t="str">
            <v>불일치</v>
          </cell>
          <cell r="Y156" t="str">
            <v>본 사업의 지역 주력 산업인 시스템반도체, 인공지능, 바이오, 지능형 로봇에 일치하지 않음</v>
          </cell>
        </row>
        <row r="157">
          <cell r="B157">
            <v>20429040</v>
          </cell>
          <cell r="C157" t="str">
            <v>지역기반</v>
          </cell>
          <cell r="D157" t="str">
            <v>기계ㆍ소재</v>
          </cell>
          <cell r="E157" t="str">
            <v>그래핀 강화 초경합금 기반 고정밀·고내구성 절삭/금형 부품</v>
          </cell>
          <cell r="F157" t="str">
            <v>80,000,000</v>
          </cell>
          <cell r="G157" t="str">
            <v>2</v>
          </cell>
          <cell r="H157" t="str">
            <v>초기</v>
          </cell>
          <cell r="I157" t="str">
            <v>청년</v>
          </cell>
          <cell r="J157">
            <v>0</v>
          </cell>
          <cell r="K157">
            <v>6</v>
          </cell>
          <cell r="L157">
            <v>7</v>
          </cell>
          <cell r="M157">
            <v>12</v>
          </cell>
          <cell r="N157">
            <v>13</v>
          </cell>
          <cell r="O157">
            <v>6</v>
          </cell>
          <cell r="P157">
            <v>7</v>
          </cell>
          <cell r="Q157">
            <v>13</v>
          </cell>
          <cell r="R157">
            <v>3</v>
          </cell>
          <cell r="S157">
            <v>67</v>
          </cell>
          <cell r="T157">
            <v>0</v>
          </cell>
          <cell r="U157">
            <v>67</v>
          </cell>
          <cell r="V157">
            <v>143</v>
          </cell>
          <cell r="W157" t="str">
            <v>사업 추진 계획은 양호하나 고도화 방안에서 제품 품질에 대한 내구성 성능 검증에 필요한 자료제시가 필요함.</v>
          </cell>
        </row>
        <row r="158">
          <cell r="B158">
            <v>20429483</v>
          </cell>
          <cell r="C158" t="str">
            <v>지역기반</v>
          </cell>
          <cell r="D158" t="str">
            <v>기계ㆍ소재</v>
          </cell>
          <cell r="E158" t="str">
            <v>2차전지 공정 통합제어 기반 스마트 플랫폼</v>
          </cell>
          <cell r="F158" t="str">
            <v>2,914,341,091</v>
          </cell>
          <cell r="G158" t="str">
            <v>6</v>
          </cell>
          <cell r="H158" t="str">
            <v>초기</v>
          </cell>
          <cell r="I158" t="str">
            <v>청년</v>
          </cell>
          <cell r="J158">
            <v>0</v>
          </cell>
          <cell r="K158">
            <v>6</v>
          </cell>
          <cell r="L158">
            <v>7</v>
          </cell>
          <cell r="M158">
            <v>13</v>
          </cell>
          <cell r="N158">
            <v>12</v>
          </cell>
          <cell r="O158">
            <v>6</v>
          </cell>
          <cell r="P158">
            <v>7</v>
          </cell>
          <cell r="Q158">
            <v>13</v>
          </cell>
          <cell r="R158">
            <v>3</v>
          </cell>
          <cell r="S158">
            <v>67</v>
          </cell>
          <cell r="T158">
            <v>0</v>
          </cell>
          <cell r="U158">
            <v>67</v>
          </cell>
          <cell r="V158">
            <v>143</v>
          </cell>
          <cell r="W158" t="str">
            <v>사업 추진 계획은 양호하나 개발,개선 괴제에 대한 자료 제시가 미흡하여 실현 가능성이 부족함.</v>
          </cell>
        </row>
        <row r="159">
          <cell r="B159">
            <v>20411335</v>
          </cell>
          <cell r="C159" t="str">
            <v>지역기반</v>
          </cell>
          <cell r="D159" t="str">
            <v>기계ㆍ소재</v>
          </cell>
          <cell r="E159" t="str">
            <v>EV 아이스링크 정빙기 개발</v>
          </cell>
          <cell r="F159" t="str">
            <v>100,000,000</v>
          </cell>
          <cell r="G159" t="str">
            <v>1</v>
          </cell>
          <cell r="H159" t="str">
            <v>도약</v>
          </cell>
          <cell r="I159" t="str">
            <v>청년</v>
          </cell>
          <cell r="J159">
            <v>0</v>
          </cell>
          <cell r="K159">
            <v>6</v>
          </cell>
          <cell r="L159">
            <v>6</v>
          </cell>
          <cell r="M159">
            <v>12</v>
          </cell>
          <cell r="N159">
            <v>12</v>
          </cell>
          <cell r="O159">
            <v>7</v>
          </cell>
          <cell r="P159">
            <v>7</v>
          </cell>
          <cell r="Q159">
            <v>13</v>
          </cell>
          <cell r="R159">
            <v>4</v>
          </cell>
          <cell r="S159">
            <v>67</v>
          </cell>
          <cell r="T159">
            <v>0</v>
          </cell>
          <cell r="U159">
            <v>67</v>
          </cell>
          <cell r="V159">
            <v>143</v>
          </cell>
          <cell r="W159" t="str">
            <v>사업내용은 양호하나실현가능성에서 개발방법이 정량적으로 제시되어 가능이 있으나 방법을 구체적으로 제시하여 수요자에게 신뢰성이 보장되나 미흡함..</v>
          </cell>
        </row>
        <row r="160">
          <cell r="B160">
            <v>20416306</v>
          </cell>
          <cell r="C160" t="str">
            <v>지역기반</v>
          </cell>
          <cell r="D160" t="str">
            <v>기계ㆍ소재</v>
          </cell>
          <cell r="E160" t="str">
            <v>수입 대체가 가능한 K-뷰티 콘택트렌즈 알루미늄 리드지 개발</v>
          </cell>
          <cell r="F160" t="str">
            <v>2,016,000,000</v>
          </cell>
          <cell r="G160" t="str">
            <v>5</v>
          </cell>
          <cell r="H160" t="str">
            <v>도약</v>
          </cell>
          <cell r="I160" t="str">
            <v>중장년</v>
          </cell>
          <cell r="J160">
            <v>0</v>
          </cell>
          <cell r="K160">
            <v>7</v>
          </cell>
          <cell r="L160">
            <v>7</v>
          </cell>
          <cell r="M160">
            <v>12</v>
          </cell>
          <cell r="N160">
            <v>12</v>
          </cell>
          <cell r="O160">
            <v>7</v>
          </cell>
          <cell r="P160">
            <v>7</v>
          </cell>
          <cell r="Q160">
            <v>12</v>
          </cell>
          <cell r="R160">
            <v>3</v>
          </cell>
          <cell r="S160">
            <v>67</v>
          </cell>
          <cell r="T160">
            <v>0</v>
          </cell>
          <cell r="U160">
            <v>67</v>
          </cell>
          <cell r="V160">
            <v>143</v>
          </cell>
          <cell r="W160" t="str">
            <v>사업계획서의 내용은 양호하나 개발 개선방안에서 박리성능에 대한 사전에 구체적인 데이터를 확보하여 신뢰성을 확보하고 검증을 하여야 실현 가능성이 보장되나 미흡함.</v>
          </cell>
        </row>
        <row r="161">
          <cell r="B161">
            <v>20407010</v>
          </cell>
          <cell r="C161" t="str">
            <v>지역기반</v>
          </cell>
          <cell r="D161" t="str">
            <v>기계ㆍ소재</v>
          </cell>
          <cell r="E161" t="str">
            <v>콘(cone) 구조를 이용한 와류식 혼합 구조 친환경 쉐이커 보틀 및 슬리브  핏워터</v>
          </cell>
          <cell r="F161" t="str">
            <v>0</v>
          </cell>
          <cell r="G161" t="str">
            <v>0</v>
          </cell>
          <cell r="H161" t="str">
            <v>예비</v>
          </cell>
          <cell r="I161" t="str">
            <v>중장년</v>
          </cell>
          <cell r="J161">
            <v>0</v>
          </cell>
          <cell r="K161">
            <v>7</v>
          </cell>
          <cell r="L161">
            <v>6</v>
          </cell>
          <cell r="M161">
            <v>12</v>
          </cell>
          <cell r="N161">
            <v>13</v>
          </cell>
          <cell r="O161">
            <v>6</v>
          </cell>
          <cell r="P161">
            <v>6</v>
          </cell>
          <cell r="Q161">
            <v>13</v>
          </cell>
          <cell r="R161">
            <v>3</v>
          </cell>
          <cell r="S161">
            <v>66</v>
          </cell>
          <cell r="T161">
            <v>0</v>
          </cell>
          <cell r="U161">
            <v>66</v>
          </cell>
          <cell r="V161">
            <v>154</v>
          </cell>
          <cell r="W161" t="str">
            <v>사업계획은 양호하나 기술성과 추진계획의 전개가 구체성이 미흡하여 실현가능성이 부족함..</v>
          </cell>
        </row>
        <row r="162">
          <cell r="B162">
            <v>20426726</v>
          </cell>
          <cell r="C162" t="str">
            <v>지역기반</v>
          </cell>
          <cell r="D162" t="str">
            <v>기계ㆍ소재</v>
          </cell>
          <cell r="E162" t="str">
            <v>AI 기반 통합 비전 검사 시스템을 활용한 식품 품질 자동화 장비</v>
          </cell>
          <cell r="F162" t="str">
            <v>0</v>
          </cell>
          <cell r="G162" t="str">
            <v>0</v>
          </cell>
          <cell r="H162" t="str">
            <v>예비</v>
          </cell>
          <cell r="I162" t="str">
            <v>청년</v>
          </cell>
          <cell r="J162">
            <v>0</v>
          </cell>
          <cell r="K162">
            <v>6</v>
          </cell>
          <cell r="L162">
            <v>7</v>
          </cell>
          <cell r="M162">
            <v>13</v>
          </cell>
          <cell r="N162">
            <v>13</v>
          </cell>
          <cell r="O162">
            <v>6</v>
          </cell>
          <cell r="P162">
            <v>6</v>
          </cell>
          <cell r="Q162">
            <v>12</v>
          </cell>
          <cell r="R162">
            <v>3</v>
          </cell>
          <cell r="S162">
            <v>66</v>
          </cell>
          <cell r="T162">
            <v>0</v>
          </cell>
          <cell r="U162">
            <v>66</v>
          </cell>
          <cell r="V162">
            <v>154</v>
          </cell>
          <cell r="W162" t="str">
            <v>사업게획은 양호하나 성장전략에 대한 구체성이 미흡하며 핵심목표가 95%이나 나머지 신뢰성 보완에 대한 구체적인 대안이 부족함.</v>
          </cell>
        </row>
        <row r="163">
          <cell r="B163">
            <v>20438421</v>
          </cell>
          <cell r="C163" t="str">
            <v>지역기반</v>
          </cell>
          <cell r="D163" t="str">
            <v>기계ㆍ소재</v>
          </cell>
          <cell r="E163" t="str">
            <v>360도 진동 파운데이션</v>
          </cell>
          <cell r="F163" t="str">
            <v>0</v>
          </cell>
          <cell r="G163" t="str">
            <v>0</v>
          </cell>
          <cell r="H163" t="str">
            <v>예비</v>
          </cell>
          <cell r="I163" t="str">
            <v>청년</v>
          </cell>
          <cell r="J163">
            <v>0</v>
          </cell>
          <cell r="K163">
            <v>7</v>
          </cell>
          <cell r="L163">
            <v>6</v>
          </cell>
          <cell r="M163">
            <v>12</v>
          </cell>
          <cell r="N163">
            <v>12</v>
          </cell>
          <cell r="O163">
            <v>7</v>
          </cell>
          <cell r="P163">
            <v>7</v>
          </cell>
          <cell r="Q163">
            <v>12</v>
          </cell>
          <cell r="R163">
            <v>3</v>
          </cell>
          <cell r="S163">
            <v>66</v>
          </cell>
          <cell r="T163">
            <v>0</v>
          </cell>
          <cell r="U163">
            <v>66</v>
          </cell>
          <cell r="V163">
            <v>154</v>
          </cell>
          <cell r="W163" t="str">
            <v>사업계획이 양호하나 개선준비에서 니즈분석 데이터 제시가 명확하여야 실현 가능성이 충족되나 미흡함.</v>
          </cell>
        </row>
        <row r="164">
          <cell r="B164">
            <v>20411746</v>
          </cell>
          <cell r="C164" t="str">
            <v>지역기반</v>
          </cell>
          <cell r="D164" t="str">
            <v>기계ㆍ소재</v>
          </cell>
          <cell r="E164" t="str">
            <v>국내 최초 MDF 전용 친환경(VOC Zero) 분체도장 공정 기술 상용화 - 도장 납기 96% 단축(6~8일→8시간), 원가 72% 절감</v>
          </cell>
          <cell r="F164" t="str">
            <v>3,820,000</v>
          </cell>
          <cell r="G164" t="str">
            <v>0</v>
          </cell>
          <cell r="H164" t="str">
            <v>초기</v>
          </cell>
          <cell r="I164" t="str">
            <v>중장년</v>
          </cell>
          <cell r="J164">
            <v>0</v>
          </cell>
          <cell r="K164">
            <v>7</v>
          </cell>
          <cell r="L164">
            <v>6</v>
          </cell>
          <cell r="M164">
            <v>12</v>
          </cell>
          <cell r="N164">
            <v>12</v>
          </cell>
          <cell r="O164">
            <v>7</v>
          </cell>
          <cell r="P164">
            <v>6</v>
          </cell>
          <cell r="Q164">
            <v>13</v>
          </cell>
          <cell r="R164">
            <v>3</v>
          </cell>
          <cell r="S164">
            <v>66</v>
          </cell>
          <cell r="T164">
            <v>0</v>
          </cell>
          <cell r="U164">
            <v>66</v>
          </cell>
          <cell r="V164">
            <v>154</v>
          </cell>
          <cell r="W164" t="str">
            <v>사업계획서의 내용은 양호하나 고도화 구체화에서 공정안정에 대한 검증이 선행되어야 안전성이 확보가능하나 구체적인 규격 제시가 미흡함.</v>
          </cell>
        </row>
        <row r="165">
          <cell r="B165">
            <v>20413086</v>
          </cell>
          <cell r="C165" t="str">
            <v>지역기반</v>
          </cell>
          <cell r="D165" t="str">
            <v>기계ㆍ소재</v>
          </cell>
          <cell r="E165" t="str">
            <v>지능형 에스컬레이터 안전·위생 관리 장비 및 플랫폼</v>
          </cell>
          <cell r="F165" t="str">
            <v>0</v>
          </cell>
          <cell r="G165" t="str">
            <v>1</v>
          </cell>
          <cell r="H165" t="str">
            <v>초기</v>
          </cell>
          <cell r="I165" t="str">
            <v>중장년</v>
          </cell>
          <cell r="J165">
            <v>0</v>
          </cell>
          <cell r="K165">
            <v>6</v>
          </cell>
          <cell r="L165">
            <v>6</v>
          </cell>
          <cell r="M165">
            <v>12</v>
          </cell>
          <cell r="N165">
            <v>12</v>
          </cell>
          <cell r="O165">
            <v>7</v>
          </cell>
          <cell r="P165">
            <v>7</v>
          </cell>
          <cell r="Q165">
            <v>13</v>
          </cell>
          <cell r="R165">
            <v>3</v>
          </cell>
          <cell r="S165">
            <v>66</v>
          </cell>
          <cell r="T165">
            <v>0</v>
          </cell>
          <cell r="U165">
            <v>66</v>
          </cell>
          <cell r="V165">
            <v>154</v>
          </cell>
          <cell r="W165" t="str">
            <v>사업계획서의 내용은 양호하나 파일럿제품의 안전성에 대한 기본규격을 제시하여 목표설정이 선행되어야 안전성이 확보가능하나 규격 제시가 미흡함.</v>
          </cell>
        </row>
        <row r="166">
          <cell r="B166">
            <v>20428495</v>
          </cell>
          <cell r="C166" t="str">
            <v>지역기반</v>
          </cell>
          <cell r="D166" t="str">
            <v>기계ㆍ소재</v>
          </cell>
          <cell r="E166" t="str">
            <v>STRATA</v>
          </cell>
          <cell r="F166" t="str">
            <v>89,454,545</v>
          </cell>
          <cell r="G166" t="str">
            <v>2</v>
          </cell>
          <cell r="H166" t="str">
            <v>초기</v>
          </cell>
          <cell r="I166" t="str">
            <v>청년</v>
          </cell>
          <cell r="J166">
            <v>0</v>
          </cell>
          <cell r="K166">
            <v>6</v>
          </cell>
          <cell r="L166">
            <v>7</v>
          </cell>
          <cell r="M166">
            <v>12</v>
          </cell>
          <cell r="N166">
            <v>12</v>
          </cell>
          <cell r="O166">
            <v>6</v>
          </cell>
          <cell r="P166">
            <v>6</v>
          </cell>
          <cell r="Q166">
            <v>12</v>
          </cell>
          <cell r="R166">
            <v>3</v>
          </cell>
          <cell r="S166">
            <v>64</v>
          </cell>
          <cell r="T166">
            <v>2</v>
          </cell>
          <cell r="U166">
            <v>66</v>
          </cell>
          <cell r="V166">
            <v>154</v>
          </cell>
          <cell r="W166" t="str">
            <v>사업 추진 계획은 양호하나 구체화 고도화 내용이 기본적이 자료미비로 실현 가능성이 부족함.</v>
          </cell>
        </row>
        <row r="167">
          <cell r="B167">
            <v>20428624</v>
          </cell>
          <cell r="C167" t="str">
            <v>지역기반</v>
          </cell>
          <cell r="D167" t="str">
            <v>기계ㆍ소재</v>
          </cell>
          <cell r="E167" t="str">
            <v>AI 기반 3D/360도 스마트 제품 촬영 시스템</v>
          </cell>
          <cell r="F167" t="str">
            <v>730,000,000</v>
          </cell>
          <cell r="G167" t="str">
            <v>4</v>
          </cell>
          <cell r="H167" t="str">
            <v>도약</v>
          </cell>
          <cell r="I167" t="str">
            <v>중장년</v>
          </cell>
          <cell r="J167">
            <v>0</v>
          </cell>
          <cell r="K167">
            <v>7</v>
          </cell>
          <cell r="L167">
            <v>6</v>
          </cell>
          <cell r="M167">
            <v>12</v>
          </cell>
          <cell r="N167">
            <v>13</v>
          </cell>
          <cell r="O167">
            <v>6</v>
          </cell>
          <cell r="P167">
            <v>6</v>
          </cell>
          <cell r="Q167">
            <v>13</v>
          </cell>
          <cell r="R167">
            <v>3</v>
          </cell>
          <cell r="S167">
            <v>66</v>
          </cell>
          <cell r="T167">
            <v>0</v>
          </cell>
          <cell r="U167">
            <v>66</v>
          </cell>
          <cell r="V167">
            <v>154</v>
          </cell>
          <cell r="W167" t="str">
            <v>사업계획서의 내용은 양호하나 사업비 부분에서 외주비요이 과도하여 자체기술 미흡으로 향후 제품관리에 대한 부분이 우려됌.</v>
          </cell>
        </row>
        <row r="168">
          <cell r="B168">
            <v>20413787</v>
          </cell>
          <cell r="C168" t="str">
            <v>지역기반</v>
          </cell>
          <cell r="D168" t="str">
            <v>기계ㆍ소재</v>
          </cell>
          <cell r="E168" t="str">
            <v>층간소음으로 인한 수면 피해를 소음 차단 구조와 학습된 AI 사운드 마스킹 기술로 기존 시장의 숙제인 저주파 대역까지 방어할 수 있는 비시공 침대 프레임 장치</v>
          </cell>
          <cell r="F168" t="str">
            <v>0</v>
          </cell>
          <cell r="G168" t="str">
            <v>0</v>
          </cell>
          <cell r="H168" t="str">
            <v>예비</v>
          </cell>
          <cell r="I168" t="str">
            <v>청년</v>
          </cell>
          <cell r="J168">
            <v>0</v>
          </cell>
          <cell r="K168">
            <v>7</v>
          </cell>
          <cell r="L168">
            <v>7</v>
          </cell>
          <cell r="M168">
            <v>12</v>
          </cell>
          <cell r="N168">
            <v>12</v>
          </cell>
          <cell r="O168">
            <v>6</v>
          </cell>
          <cell r="P168">
            <v>6</v>
          </cell>
          <cell r="Q168">
            <v>12</v>
          </cell>
          <cell r="R168">
            <v>3</v>
          </cell>
          <cell r="S168">
            <v>65</v>
          </cell>
          <cell r="T168">
            <v>0</v>
          </cell>
          <cell r="U168">
            <v>65</v>
          </cell>
          <cell r="V168">
            <v>161</v>
          </cell>
          <cell r="W168" t="str">
            <v>사업게획은 양호하나 목표설정의 구체성이 미흡하며 조직구성 역시 미흡하여 사업추진에 어려움이 있으며 실현가능성이 미흡함.</v>
          </cell>
        </row>
        <row r="169">
          <cell r="B169">
            <v>20419792</v>
          </cell>
          <cell r="C169" t="str">
            <v>지역기반</v>
          </cell>
          <cell r="D169" t="str">
            <v>기계ㆍ소재</v>
          </cell>
          <cell r="E169" t="str">
            <v>특허출원 부식(녹)억제 기술이 적용된 연마하지 않는 기능성 주방용 칼</v>
          </cell>
          <cell r="F169" t="str">
            <v>0</v>
          </cell>
          <cell r="G169" t="str">
            <v>0</v>
          </cell>
          <cell r="H169" t="str">
            <v>예비</v>
          </cell>
          <cell r="I169" t="str">
            <v>청년</v>
          </cell>
          <cell r="J169">
            <v>0</v>
          </cell>
          <cell r="K169">
            <v>7</v>
          </cell>
          <cell r="L169">
            <v>7</v>
          </cell>
          <cell r="M169">
            <v>8</v>
          </cell>
          <cell r="N169">
            <v>12</v>
          </cell>
          <cell r="O169">
            <v>6</v>
          </cell>
          <cell r="P169">
            <v>7</v>
          </cell>
          <cell r="Q169">
            <v>13</v>
          </cell>
          <cell r="R169">
            <v>3</v>
          </cell>
          <cell r="S169">
            <v>63</v>
          </cell>
          <cell r="T169">
            <v>2</v>
          </cell>
          <cell r="U169">
            <v>65</v>
          </cell>
          <cell r="V169">
            <v>161</v>
          </cell>
          <cell r="W169" t="str">
            <v>사업게획은 양호하나 사업단계에서 사업 추진내용의 구체성이 미흡하여 사업화 실현 가능성이 부족함.</v>
          </cell>
        </row>
        <row r="170">
          <cell r="B170">
            <v>20422808</v>
          </cell>
          <cell r="C170" t="str">
            <v>지역기반</v>
          </cell>
          <cell r="D170" t="str">
            <v>기계ㆍ소재</v>
          </cell>
          <cell r="E170" t="str">
            <v>휠체어 브레이크 미체결 감지 스마트 안전 경보장치</v>
          </cell>
          <cell r="F170" t="str">
            <v>0</v>
          </cell>
          <cell r="G170" t="str">
            <v>0</v>
          </cell>
          <cell r="H170" t="str">
            <v>예비</v>
          </cell>
          <cell r="I170" t="str">
            <v>청년</v>
          </cell>
          <cell r="J170">
            <v>0</v>
          </cell>
          <cell r="K170">
            <v>7</v>
          </cell>
          <cell r="L170">
            <v>6</v>
          </cell>
          <cell r="M170">
            <v>12</v>
          </cell>
          <cell r="N170">
            <v>12</v>
          </cell>
          <cell r="O170">
            <v>6</v>
          </cell>
          <cell r="P170">
            <v>7</v>
          </cell>
          <cell r="Q170">
            <v>12</v>
          </cell>
          <cell r="R170">
            <v>3</v>
          </cell>
          <cell r="S170">
            <v>65</v>
          </cell>
          <cell r="T170">
            <v>0</v>
          </cell>
          <cell r="U170">
            <v>65</v>
          </cell>
          <cell r="V170">
            <v>161</v>
          </cell>
          <cell r="W170" t="str">
            <v>사업게획은 양호하나 차별성에 대한 구체성이 미흡하며 사업성장 가능성이 부족하여 실현 가능성이 미흡함</v>
          </cell>
        </row>
        <row r="171">
          <cell r="B171">
            <v>20413909</v>
          </cell>
          <cell r="C171" t="str">
            <v>지역기반</v>
          </cell>
          <cell r="D171" t="str">
            <v>기계ㆍ소재</v>
          </cell>
          <cell r="E171" t="str">
            <v>AI 피부 상태 분석 기반 맞춤 성분 추천 앱(SKNZ) + NINEZ 클린 포뮬러 스킨케어</v>
          </cell>
          <cell r="F171" t="str">
            <v>0</v>
          </cell>
          <cell r="G171" t="str">
            <v>1</v>
          </cell>
          <cell r="H171" t="str">
            <v>초기</v>
          </cell>
          <cell r="I171" t="str">
            <v>청년</v>
          </cell>
          <cell r="J171">
            <v>0</v>
          </cell>
          <cell r="K171">
            <v>7</v>
          </cell>
          <cell r="L171">
            <v>6</v>
          </cell>
          <cell r="M171">
            <v>12</v>
          </cell>
          <cell r="N171">
            <v>12</v>
          </cell>
          <cell r="O171">
            <v>6</v>
          </cell>
          <cell r="P171">
            <v>6</v>
          </cell>
          <cell r="Q171">
            <v>13</v>
          </cell>
          <cell r="R171">
            <v>3</v>
          </cell>
          <cell r="S171">
            <v>65</v>
          </cell>
          <cell r="T171">
            <v>0</v>
          </cell>
          <cell r="U171">
            <v>65</v>
          </cell>
          <cell r="V171">
            <v>161</v>
          </cell>
          <cell r="W171" t="str">
            <v>사업계획서의 내용은 양호하나 구체화 고도화에 대한 한 기본규격을 제시하여 목표설정이 선행되어야 하나 규격 제시가 미흡함.</v>
          </cell>
        </row>
        <row r="172">
          <cell r="B172">
            <v>20414475</v>
          </cell>
          <cell r="C172" t="str">
            <v>지역기반</v>
          </cell>
          <cell r="D172" t="str">
            <v>기계ㆍ소재</v>
          </cell>
          <cell r="E172" t="str">
            <v>재활용 원료를 사용한 정량추출 기능 자동 변기 세정기</v>
          </cell>
          <cell r="F172" t="str">
            <v>19,000,000</v>
          </cell>
          <cell r="G172" t="str">
            <v>1</v>
          </cell>
          <cell r="H172" t="str">
            <v>초기</v>
          </cell>
          <cell r="I172" t="str">
            <v>중장년</v>
          </cell>
          <cell r="J172">
            <v>0</v>
          </cell>
          <cell r="K172">
            <v>7</v>
          </cell>
          <cell r="L172">
            <v>6</v>
          </cell>
          <cell r="M172">
            <v>12</v>
          </cell>
          <cell r="N172">
            <v>13</v>
          </cell>
          <cell r="O172">
            <v>6</v>
          </cell>
          <cell r="P172">
            <v>6</v>
          </cell>
          <cell r="Q172">
            <v>12</v>
          </cell>
          <cell r="R172">
            <v>3</v>
          </cell>
          <cell r="S172">
            <v>65</v>
          </cell>
          <cell r="T172">
            <v>0</v>
          </cell>
          <cell r="U172">
            <v>65</v>
          </cell>
          <cell r="V172">
            <v>161</v>
          </cell>
          <cell r="W172" t="str">
            <v>사업계획서의 내용은 양호하나세정방법에 대한 기본규격을 제시하여 목표설정이 선행되어야 안전성이 확보가능하나 규격 제시가 미흡함.</v>
          </cell>
        </row>
        <row r="173">
          <cell r="B173">
            <v>20416382</v>
          </cell>
          <cell r="C173" t="str">
            <v>지역기반</v>
          </cell>
          <cell r="D173" t="str">
            <v>기계ㆍ소재</v>
          </cell>
          <cell r="E173" t="str">
            <v>릴랙싱 바닐라 드링크 : 바닐라빈 내 항산화 성분을 핵심으로 스트레스 완화 목적의 기능성 음료 개발</v>
          </cell>
          <cell r="F173" t="str">
            <v>230,000,000</v>
          </cell>
          <cell r="G173" t="str">
            <v>2</v>
          </cell>
          <cell r="H173" t="str">
            <v>초기</v>
          </cell>
          <cell r="I173" t="str">
            <v>청년</v>
          </cell>
          <cell r="J173">
            <v>0</v>
          </cell>
          <cell r="K173">
            <v>6</v>
          </cell>
          <cell r="L173">
            <v>6</v>
          </cell>
          <cell r="M173">
            <v>12</v>
          </cell>
          <cell r="N173">
            <v>12</v>
          </cell>
          <cell r="O173">
            <v>6</v>
          </cell>
          <cell r="P173">
            <v>6</v>
          </cell>
          <cell r="Q173">
            <v>12</v>
          </cell>
          <cell r="R173">
            <v>3</v>
          </cell>
          <cell r="S173">
            <v>63</v>
          </cell>
          <cell r="T173">
            <v>2</v>
          </cell>
          <cell r="U173">
            <v>65</v>
          </cell>
          <cell r="V173">
            <v>161</v>
          </cell>
          <cell r="W173" t="str">
            <v>사업계획서의 내용은 양호하나구체화 고도화 방안에서 기능유지 안정성에 대한 기본규격을 제시하여 목표설정이 선행되어야 안전성이 확보가능하나 규격 제시가 미흡함.</v>
          </cell>
        </row>
        <row r="174">
          <cell r="B174">
            <v>20416754</v>
          </cell>
          <cell r="C174" t="str">
            <v>지역기반</v>
          </cell>
          <cell r="D174" t="str">
            <v>기계ㆍ소재</v>
          </cell>
          <cell r="E174" t="str">
            <v>플라즈마 활성수(PAW) 및 나노버블 기술이 적용된 무세제 세척 솔루션</v>
          </cell>
          <cell r="F174" t="str">
            <v>1,305,628,941</v>
          </cell>
          <cell r="G174" t="str">
            <v>9</v>
          </cell>
          <cell r="H174" t="str">
            <v>초기</v>
          </cell>
          <cell r="I174" t="str">
            <v>청년</v>
          </cell>
          <cell r="J174">
            <v>0</v>
          </cell>
          <cell r="K174">
            <v>6</v>
          </cell>
          <cell r="L174">
            <v>6</v>
          </cell>
          <cell r="M174">
            <v>12</v>
          </cell>
          <cell r="N174">
            <v>12</v>
          </cell>
          <cell r="O174">
            <v>6</v>
          </cell>
          <cell r="P174">
            <v>7</v>
          </cell>
          <cell r="Q174">
            <v>13</v>
          </cell>
          <cell r="R174">
            <v>3</v>
          </cell>
          <cell r="S174">
            <v>65</v>
          </cell>
          <cell r="T174">
            <v>0</v>
          </cell>
          <cell r="U174">
            <v>65</v>
          </cell>
          <cell r="V174">
            <v>161</v>
          </cell>
          <cell r="W174" t="str">
            <v>사업계획서의 내용은 양호하나 기존공정 대비 용수, 전력 절감에 대한 검증방안 제시와 안정성에 대한 준비가 미비함.</v>
          </cell>
        </row>
        <row r="175">
          <cell r="B175">
            <v>20417597</v>
          </cell>
          <cell r="C175" t="str">
            <v>지역기반</v>
          </cell>
          <cell r="D175" t="str">
            <v>기계ㆍ소재</v>
          </cell>
          <cell r="E175" t="str">
            <v>올인원 계단식 고양이 배변통</v>
          </cell>
          <cell r="F175" t="str">
            <v>0</v>
          </cell>
          <cell r="G175" t="str">
            <v>0</v>
          </cell>
          <cell r="H175" t="str">
            <v>초기</v>
          </cell>
          <cell r="I175" t="str">
            <v>청년</v>
          </cell>
          <cell r="J175">
            <v>0</v>
          </cell>
          <cell r="K175">
            <v>6</v>
          </cell>
          <cell r="L175">
            <v>6</v>
          </cell>
          <cell r="M175">
            <v>12</v>
          </cell>
          <cell r="N175">
            <v>12</v>
          </cell>
          <cell r="O175">
            <v>7</v>
          </cell>
          <cell r="P175">
            <v>7</v>
          </cell>
          <cell r="Q175">
            <v>12</v>
          </cell>
          <cell r="R175">
            <v>3</v>
          </cell>
          <cell r="S175">
            <v>65</v>
          </cell>
          <cell r="T175">
            <v>0</v>
          </cell>
          <cell r="U175">
            <v>65</v>
          </cell>
          <cell r="V175">
            <v>161</v>
          </cell>
          <cell r="W175" t="str">
            <v>사업계획서의 내용은 양호하나 구체화 고도화에 대한 기본자료 제시가 필요하나 자재 선정에 대한 다양한 준비가 필요함.</v>
          </cell>
        </row>
        <row r="176">
          <cell r="B176">
            <v>20424985</v>
          </cell>
          <cell r="C176" t="str">
            <v>지역기반</v>
          </cell>
          <cell r="D176" t="str">
            <v>기계ㆍ소재</v>
          </cell>
          <cell r="E176" t="str">
            <v>액상 플라즈마 기반 반려견 지간염 예방용 메디컬 세정 솔루션 개발</v>
          </cell>
          <cell r="F176" t="str">
            <v>5,846,548</v>
          </cell>
          <cell r="G176" t="str">
            <v>0</v>
          </cell>
          <cell r="H176" t="str">
            <v>초기</v>
          </cell>
          <cell r="I176" t="str">
            <v>청년</v>
          </cell>
          <cell r="J176">
            <v>0</v>
          </cell>
          <cell r="K176">
            <v>6</v>
          </cell>
          <cell r="L176">
            <v>6</v>
          </cell>
          <cell r="M176">
            <v>12</v>
          </cell>
          <cell r="N176">
            <v>12</v>
          </cell>
          <cell r="O176">
            <v>6</v>
          </cell>
          <cell r="P176">
            <v>6</v>
          </cell>
          <cell r="Q176">
            <v>12</v>
          </cell>
          <cell r="R176">
            <v>3</v>
          </cell>
          <cell r="S176">
            <v>63</v>
          </cell>
          <cell r="T176">
            <v>2</v>
          </cell>
          <cell r="U176">
            <v>65</v>
          </cell>
          <cell r="V176">
            <v>161</v>
          </cell>
          <cell r="W176" t="str">
            <v>사업계획서 내용은 양호하나 고도화 방안에서 세정제의 안정성에 대한 검증이 선행 되어야 하나 기본자료 제시가 미흡함.</v>
          </cell>
        </row>
        <row r="177">
          <cell r="B177">
            <v>20428725</v>
          </cell>
          <cell r="C177" t="str">
            <v>대학발</v>
          </cell>
          <cell r="D177" t="str">
            <v>기계ㆍ소재</v>
          </cell>
          <cell r="E177" t="str">
            <v>K-POP 입체 아크릴 포토카드 자판기</v>
          </cell>
          <cell r="F177" t="str">
            <v>0</v>
          </cell>
          <cell r="G177" t="str">
            <v>0</v>
          </cell>
          <cell r="H177" t="str">
            <v>초기</v>
          </cell>
          <cell r="I177" t="str">
            <v>중장년</v>
          </cell>
          <cell r="J177">
            <v>0</v>
          </cell>
          <cell r="K177">
            <v>7</v>
          </cell>
          <cell r="L177">
            <v>6</v>
          </cell>
          <cell r="M177">
            <v>12</v>
          </cell>
          <cell r="N177">
            <v>12</v>
          </cell>
          <cell r="O177">
            <v>7</v>
          </cell>
          <cell r="P177">
            <v>6</v>
          </cell>
          <cell r="Q177">
            <v>12</v>
          </cell>
          <cell r="R177">
            <v>3</v>
          </cell>
          <cell r="S177">
            <v>65</v>
          </cell>
          <cell r="T177">
            <v>0</v>
          </cell>
          <cell r="U177">
            <v>65</v>
          </cell>
          <cell r="V177">
            <v>161</v>
          </cell>
          <cell r="W177" t="str">
            <v>사업계획서의 내용은 양호하나 개발내용과 목표설정이 구체적으로 제시되어야 하나 미흡하여 실현가능성이 부족함.</v>
          </cell>
          <cell r="X177" t="str">
            <v>불일치</v>
          </cell>
          <cell r="Y177" t="str">
            <v>본 사업의 지역 주력 산업인 시스템반도체, 인공지능, 바이오, 지능형 로봇에 일치하지 않음</v>
          </cell>
        </row>
        <row r="178">
          <cell r="B178">
            <v>20428118</v>
          </cell>
          <cell r="C178" t="str">
            <v>지역기반</v>
          </cell>
          <cell r="D178" t="str">
            <v>기계ㆍ소재</v>
          </cell>
          <cell r="E178" t="str">
            <v>AIO² Studio</v>
          </cell>
          <cell r="F178" t="str">
            <v>27,000,000</v>
          </cell>
          <cell r="G178" t="str">
            <v>2</v>
          </cell>
          <cell r="H178" t="str">
            <v>초기</v>
          </cell>
          <cell r="I178" t="str">
            <v>청년</v>
          </cell>
          <cell r="J178">
            <v>0</v>
          </cell>
          <cell r="K178">
            <v>6</v>
          </cell>
          <cell r="L178">
            <v>7</v>
          </cell>
          <cell r="M178">
            <v>12</v>
          </cell>
          <cell r="N178">
            <v>12</v>
          </cell>
          <cell r="O178">
            <v>7</v>
          </cell>
          <cell r="P178">
            <v>6</v>
          </cell>
          <cell r="Q178">
            <v>12</v>
          </cell>
          <cell r="R178">
            <v>3</v>
          </cell>
          <cell r="S178">
            <v>65</v>
          </cell>
          <cell r="T178">
            <v>0</v>
          </cell>
          <cell r="U178">
            <v>65</v>
          </cell>
          <cell r="V178">
            <v>161</v>
          </cell>
          <cell r="W178" t="str">
            <v>사업 추진 계획은 양호하나 실현 가능성에 대한 내용이 기본적이 자료미비로 실현 가능성이 부족함.</v>
          </cell>
        </row>
        <row r="179">
          <cell r="B179">
            <v>20423990</v>
          </cell>
          <cell r="C179" t="str">
            <v>지역기반</v>
          </cell>
          <cell r="D179" t="str">
            <v>기계ㆍ소재</v>
          </cell>
          <cell r="E179" t="str">
            <v>귀금속 무인 매매 장치 개발</v>
          </cell>
          <cell r="F179" t="str">
            <v>3,200,000,000</v>
          </cell>
          <cell r="G179" t="str">
            <v>11</v>
          </cell>
          <cell r="H179" t="str">
            <v>도약</v>
          </cell>
          <cell r="I179" t="str">
            <v>청년</v>
          </cell>
          <cell r="J179">
            <v>0</v>
          </cell>
          <cell r="K179">
            <v>6</v>
          </cell>
          <cell r="L179">
            <v>6</v>
          </cell>
          <cell r="M179">
            <v>12</v>
          </cell>
          <cell r="N179">
            <v>13</v>
          </cell>
          <cell r="O179">
            <v>6</v>
          </cell>
          <cell r="P179">
            <v>6</v>
          </cell>
          <cell r="Q179">
            <v>13</v>
          </cell>
          <cell r="R179">
            <v>3</v>
          </cell>
          <cell r="S179">
            <v>65</v>
          </cell>
          <cell r="T179">
            <v>0</v>
          </cell>
          <cell r="U179">
            <v>65</v>
          </cell>
          <cell r="V179">
            <v>161</v>
          </cell>
          <cell r="W179" t="str">
            <v>사업계획서의 내용은 양호하나 구체화 방안에서 제품 신뢰성에 대한 보증이 선행되어야 시스템이 운영되나 실제적인 인증부분이 미비함.</v>
          </cell>
        </row>
        <row r="180">
          <cell r="B180">
            <v>20414325</v>
          </cell>
          <cell r="C180" t="str">
            <v>지역기반</v>
          </cell>
          <cell r="D180" t="str">
            <v>기계ㆍ소재</v>
          </cell>
          <cell r="E180" t="str">
            <v>에코플러스(ECO PLUS)</v>
          </cell>
          <cell r="F180" t="str">
            <v>0</v>
          </cell>
          <cell r="G180" t="str">
            <v>0</v>
          </cell>
          <cell r="H180" t="str">
            <v>예비</v>
          </cell>
          <cell r="I180" t="str">
            <v>중장년</v>
          </cell>
          <cell r="J180">
            <v>0</v>
          </cell>
          <cell r="K180">
            <v>6</v>
          </cell>
          <cell r="L180">
            <v>6</v>
          </cell>
          <cell r="M180">
            <v>12</v>
          </cell>
          <cell r="N180">
            <v>12</v>
          </cell>
          <cell r="O180">
            <v>6</v>
          </cell>
          <cell r="P180">
            <v>7</v>
          </cell>
          <cell r="Q180">
            <v>12</v>
          </cell>
          <cell r="R180">
            <v>3</v>
          </cell>
          <cell r="S180">
            <v>64</v>
          </cell>
          <cell r="T180">
            <v>0</v>
          </cell>
          <cell r="U180">
            <v>64</v>
          </cell>
          <cell r="V180">
            <v>173</v>
          </cell>
          <cell r="W180" t="str">
            <v>사업계획이 구체성이 부족하고 기술성과 추진계획의 전개가 전반적으로 미흡하여 실현가능성이 부족함..</v>
          </cell>
        </row>
        <row r="181">
          <cell r="B181">
            <v>20418477</v>
          </cell>
          <cell r="C181" t="str">
            <v>지역기반</v>
          </cell>
          <cell r="D181" t="str">
            <v>기계ㆍ소재</v>
          </cell>
          <cell r="E181" t="str">
            <v>관로용 고자력 자석 패치</v>
          </cell>
          <cell r="F181" t="str">
            <v>0</v>
          </cell>
          <cell r="G181" t="str">
            <v>0</v>
          </cell>
          <cell r="H181" t="str">
            <v>예비</v>
          </cell>
          <cell r="I181" t="str">
            <v>중장년</v>
          </cell>
          <cell r="J181">
            <v>0</v>
          </cell>
          <cell r="K181">
            <v>7</v>
          </cell>
          <cell r="L181">
            <v>7</v>
          </cell>
          <cell r="M181">
            <v>7</v>
          </cell>
          <cell r="N181">
            <v>13</v>
          </cell>
          <cell r="O181">
            <v>7</v>
          </cell>
          <cell r="P181">
            <v>7</v>
          </cell>
          <cell r="Q181">
            <v>12</v>
          </cell>
          <cell r="R181">
            <v>4</v>
          </cell>
          <cell r="S181">
            <v>64</v>
          </cell>
          <cell r="T181">
            <v>0</v>
          </cell>
          <cell r="U181">
            <v>64</v>
          </cell>
          <cell r="V181">
            <v>173</v>
          </cell>
          <cell r="W181" t="str">
            <v>사업게획은 양호하나 실증시험에 대한 인증및 재 준비기간이 다소 지연되어 비즈니스 및사업화에 어려움이 있음.</v>
          </cell>
        </row>
        <row r="182">
          <cell r="B182">
            <v>20426627</v>
          </cell>
          <cell r="C182" t="str">
            <v>지역기반</v>
          </cell>
          <cell r="D182" t="str">
            <v>기계ㆍ소재</v>
          </cell>
          <cell r="E182" t="str">
            <v>스마트 운영 결제 기술이 적용된 B2B 맞춤형 24시간 무인 건자재 유통 플랫폼</v>
          </cell>
          <cell r="F182" t="str">
            <v>0</v>
          </cell>
          <cell r="G182" t="str">
            <v>0</v>
          </cell>
          <cell r="H182" t="str">
            <v>예비</v>
          </cell>
          <cell r="I182" t="str">
            <v>청년</v>
          </cell>
          <cell r="J182">
            <v>0</v>
          </cell>
          <cell r="K182">
            <v>6</v>
          </cell>
          <cell r="L182">
            <v>7</v>
          </cell>
          <cell r="M182">
            <v>12</v>
          </cell>
          <cell r="N182">
            <v>12</v>
          </cell>
          <cell r="O182">
            <v>6</v>
          </cell>
          <cell r="P182">
            <v>6</v>
          </cell>
          <cell r="Q182">
            <v>12</v>
          </cell>
          <cell r="R182">
            <v>3</v>
          </cell>
          <cell r="S182">
            <v>64</v>
          </cell>
          <cell r="T182">
            <v>0</v>
          </cell>
          <cell r="U182">
            <v>64</v>
          </cell>
          <cell r="V182">
            <v>173</v>
          </cell>
          <cell r="W182" t="str">
            <v>사업게획은 양호하나 사업비 집행계획이 미흡하며, 사업추진에 대한 구체성이 미흡하며 조직구성 역시 부족함.</v>
          </cell>
        </row>
        <row r="183">
          <cell r="B183">
            <v>20411586</v>
          </cell>
          <cell r="C183" t="str">
            <v>지역기반</v>
          </cell>
          <cell r="D183" t="str">
            <v>기계ㆍ소재</v>
          </cell>
          <cell r="E183" t="str">
            <v>사용자 인증 기반 스마트 엔터테인먼트용 다기능 컨트롤러 개발</v>
          </cell>
          <cell r="F183" t="str">
            <v>0</v>
          </cell>
          <cell r="G183" t="str">
            <v>0</v>
          </cell>
          <cell r="H183" t="str">
            <v>초기</v>
          </cell>
          <cell r="I183" t="str">
            <v>중장년</v>
          </cell>
          <cell r="J183">
            <v>0</v>
          </cell>
          <cell r="K183">
            <v>6</v>
          </cell>
          <cell r="L183">
            <v>6</v>
          </cell>
          <cell r="M183">
            <v>13</v>
          </cell>
          <cell r="N183">
            <v>12</v>
          </cell>
          <cell r="O183">
            <v>6</v>
          </cell>
          <cell r="P183">
            <v>6</v>
          </cell>
          <cell r="Q183">
            <v>12</v>
          </cell>
          <cell r="R183">
            <v>3</v>
          </cell>
          <cell r="S183">
            <v>64</v>
          </cell>
          <cell r="T183">
            <v>0</v>
          </cell>
          <cell r="U183">
            <v>64</v>
          </cell>
          <cell r="V183">
            <v>173</v>
          </cell>
          <cell r="W183" t="str">
            <v>사업내용은 양호하나 노년층에 대한 배려가 준비되어야 비즈니스와 활성화가 가능하나 구체적인 비즈니스 방법제시가 미비함.</v>
          </cell>
        </row>
        <row r="184">
          <cell r="B184">
            <v>20421631</v>
          </cell>
          <cell r="C184" t="str">
            <v>지역기반</v>
          </cell>
          <cell r="D184" t="str">
            <v>기계ㆍ소재</v>
          </cell>
          <cell r="E184" t="str">
            <v>2026년도 창업중심대학 지역기반 (예비)창업기업 모집</v>
          </cell>
          <cell r="F184" t="str">
            <v>38,100,000</v>
          </cell>
          <cell r="G184" t="str">
            <v>4</v>
          </cell>
          <cell r="H184" t="str">
            <v>초기</v>
          </cell>
          <cell r="I184" t="str">
            <v>중장년</v>
          </cell>
          <cell r="J184">
            <v>0</v>
          </cell>
          <cell r="K184">
            <v>6</v>
          </cell>
          <cell r="L184">
            <v>6</v>
          </cell>
          <cell r="M184">
            <v>12</v>
          </cell>
          <cell r="N184">
            <v>13</v>
          </cell>
          <cell r="O184">
            <v>6</v>
          </cell>
          <cell r="P184">
            <v>6</v>
          </cell>
          <cell r="Q184">
            <v>12</v>
          </cell>
          <cell r="R184">
            <v>3</v>
          </cell>
          <cell r="S184">
            <v>64</v>
          </cell>
          <cell r="T184">
            <v>0</v>
          </cell>
          <cell r="U184">
            <v>64</v>
          </cell>
          <cell r="V184">
            <v>173</v>
          </cell>
          <cell r="W184" t="str">
            <v>사업계획서의 내용은 양호하나 구체화 고도화 내용이 미바하며 사후제품의 안정성 확보에 대한 규격설정이 미흡함</v>
          </cell>
        </row>
        <row r="185">
          <cell r="B185">
            <v>20422200</v>
          </cell>
          <cell r="C185" t="str">
            <v>지역기반</v>
          </cell>
          <cell r="D185" t="str">
            <v>기계ㆍ소재</v>
          </cell>
          <cell r="E185" t="str">
            <v>AI 뎁스 추정 기반 2.5D 입체 부조 및 NFC 연동 추모 굿즈 솔루션</v>
          </cell>
          <cell r="F185" t="str">
            <v>7,312,019</v>
          </cell>
          <cell r="G185" t="str">
            <v>0</v>
          </cell>
          <cell r="H185" t="str">
            <v>초기</v>
          </cell>
          <cell r="I185" t="str">
            <v>중장년</v>
          </cell>
          <cell r="J185">
            <v>0</v>
          </cell>
          <cell r="K185">
            <v>6</v>
          </cell>
          <cell r="L185">
            <v>6</v>
          </cell>
          <cell r="M185">
            <v>12</v>
          </cell>
          <cell r="N185">
            <v>12</v>
          </cell>
          <cell r="O185">
            <v>6</v>
          </cell>
          <cell r="P185">
            <v>6</v>
          </cell>
          <cell r="Q185">
            <v>13</v>
          </cell>
          <cell r="R185">
            <v>3</v>
          </cell>
          <cell r="S185">
            <v>64</v>
          </cell>
          <cell r="T185">
            <v>0</v>
          </cell>
          <cell r="U185">
            <v>64</v>
          </cell>
          <cell r="V185">
            <v>173</v>
          </cell>
          <cell r="W185" t="str">
            <v>사업 추진 계획은 하나 자금조달 걔획 및 조직구성이 미비하여 사업 실현 가능성이 미흡함..</v>
          </cell>
        </row>
        <row r="186">
          <cell r="B186">
            <v>20425959</v>
          </cell>
          <cell r="C186" t="str">
            <v>지역기반</v>
          </cell>
          <cell r="D186" t="str">
            <v>기계ㆍ소재</v>
          </cell>
          <cell r="E186" t="str">
            <v>AI·IoT 기반 자동이송 스마트팜 통합제어 시스템 개발 및 스마트농업 모델 구축</v>
          </cell>
          <cell r="F186" t="str">
            <v>238,149,857</v>
          </cell>
          <cell r="G186" t="str">
            <v>1</v>
          </cell>
          <cell r="H186" t="str">
            <v>초기</v>
          </cell>
          <cell r="I186" t="str">
            <v>청년</v>
          </cell>
          <cell r="J186">
            <v>0</v>
          </cell>
          <cell r="K186">
            <v>6</v>
          </cell>
          <cell r="L186">
            <v>6</v>
          </cell>
          <cell r="M186">
            <v>12</v>
          </cell>
          <cell r="N186">
            <v>13</v>
          </cell>
          <cell r="O186">
            <v>6</v>
          </cell>
          <cell r="P186">
            <v>6</v>
          </cell>
          <cell r="Q186">
            <v>12</v>
          </cell>
          <cell r="R186">
            <v>3</v>
          </cell>
          <cell r="S186">
            <v>64</v>
          </cell>
          <cell r="T186">
            <v>0</v>
          </cell>
          <cell r="U186">
            <v>64</v>
          </cell>
          <cell r="V186">
            <v>173</v>
          </cell>
          <cell r="W186" t="str">
            <v>사업 추진 계획은 하나 고도화에 대한 기본자료가 구체적으로 제시되지 않아 실현 가능성이 미흡함.</v>
          </cell>
        </row>
        <row r="187">
          <cell r="B187">
            <v>20430433</v>
          </cell>
          <cell r="C187" t="str">
            <v>지역기반</v>
          </cell>
          <cell r="D187" t="str">
            <v>기계ㆍ소재</v>
          </cell>
          <cell r="E187" t="str">
            <v>계단 주행 시 충격과 소음을 저감하는 삼륜 바퀴 구조의 폴딩카트</v>
          </cell>
          <cell r="F187" t="str">
            <v>160,000,000</v>
          </cell>
          <cell r="G187" t="str">
            <v>0</v>
          </cell>
          <cell r="H187" t="str">
            <v>초기</v>
          </cell>
          <cell r="I187" t="str">
            <v>청년</v>
          </cell>
          <cell r="J187">
            <v>0</v>
          </cell>
          <cell r="K187">
            <v>6</v>
          </cell>
          <cell r="L187">
            <v>6</v>
          </cell>
          <cell r="M187">
            <v>12</v>
          </cell>
          <cell r="N187">
            <v>12</v>
          </cell>
          <cell r="O187">
            <v>6</v>
          </cell>
          <cell r="P187">
            <v>7</v>
          </cell>
          <cell r="Q187">
            <v>12</v>
          </cell>
          <cell r="R187">
            <v>3</v>
          </cell>
          <cell r="S187">
            <v>64</v>
          </cell>
          <cell r="T187">
            <v>0</v>
          </cell>
          <cell r="U187">
            <v>64</v>
          </cell>
          <cell r="V187">
            <v>173</v>
          </cell>
          <cell r="W187" t="str">
            <v>사업 추진 계획은 양호하나 개발,개선 괴제에 대한 자료 제시가 미흡하여 실현 가능성이 부족함.</v>
          </cell>
        </row>
        <row r="188">
          <cell r="B188">
            <v>20418490</v>
          </cell>
          <cell r="C188" t="str">
            <v>지역기반</v>
          </cell>
          <cell r="D188" t="str">
            <v>기계ㆍ소재</v>
          </cell>
          <cell r="E188" t="str">
            <v>초저주파 발생기능을 적용한 수면유도 침대 플랫폼 개발</v>
          </cell>
          <cell r="F188" t="str">
            <v>0</v>
          </cell>
          <cell r="G188" t="str">
            <v>0</v>
          </cell>
          <cell r="H188" t="str">
            <v>예비</v>
          </cell>
          <cell r="I188" t="str">
            <v>중장년</v>
          </cell>
          <cell r="J188">
            <v>0</v>
          </cell>
          <cell r="K188">
            <v>7</v>
          </cell>
          <cell r="L188">
            <v>7</v>
          </cell>
          <cell r="M188">
            <v>8</v>
          </cell>
          <cell r="N188">
            <v>12</v>
          </cell>
          <cell r="O188">
            <v>7</v>
          </cell>
          <cell r="P188">
            <v>7</v>
          </cell>
          <cell r="Q188">
            <v>12</v>
          </cell>
          <cell r="R188">
            <v>3</v>
          </cell>
          <cell r="S188">
            <v>63</v>
          </cell>
          <cell r="T188">
            <v>0</v>
          </cell>
          <cell r="U188">
            <v>63</v>
          </cell>
          <cell r="V188">
            <v>181</v>
          </cell>
          <cell r="W188" t="str">
            <v>사업게획은 양호하나 비즈니스 모델의 구체성이 미흡하며 수요자의 요구조건을 충분히 만족할수 있는 방향제시가 필요함..</v>
          </cell>
        </row>
        <row r="189">
          <cell r="B189">
            <v>20419094</v>
          </cell>
          <cell r="C189" t="str">
            <v>지역기반</v>
          </cell>
          <cell r="D189" t="str">
            <v>기계ㆍ소재</v>
          </cell>
          <cell r="E189" t="str">
            <v>중소 제조 현장 맞춤형 초저가 AI 자동화 모듈 개발 및 제조</v>
          </cell>
          <cell r="F189" t="str">
            <v>0</v>
          </cell>
          <cell r="G189" t="str">
            <v>0</v>
          </cell>
          <cell r="H189" t="str">
            <v>예비</v>
          </cell>
          <cell r="I189" t="str">
            <v>중장년</v>
          </cell>
          <cell r="J189">
            <v>0</v>
          </cell>
          <cell r="K189">
            <v>7</v>
          </cell>
          <cell r="L189">
            <v>7</v>
          </cell>
          <cell r="M189">
            <v>7</v>
          </cell>
          <cell r="N189">
            <v>12</v>
          </cell>
          <cell r="O189">
            <v>7</v>
          </cell>
          <cell r="P189">
            <v>7</v>
          </cell>
          <cell r="Q189">
            <v>13</v>
          </cell>
          <cell r="R189">
            <v>3</v>
          </cell>
          <cell r="S189">
            <v>63</v>
          </cell>
          <cell r="T189">
            <v>0</v>
          </cell>
          <cell r="U189">
            <v>63</v>
          </cell>
          <cell r="V189">
            <v>181</v>
          </cell>
          <cell r="W189" t="str">
            <v>사업게획은 양호하나 성장전략에 대한 구체성이 미흡하여 사업화 실현 가능성이 미흡함..</v>
          </cell>
        </row>
        <row r="190">
          <cell r="B190">
            <v>20425034</v>
          </cell>
          <cell r="C190" t="str">
            <v>지역기반</v>
          </cell>
          <cell r="D190" t="str">
            <v>기계ㆍ소재</v>
          </cell>
          <cell r="E190" t="str">
            <v>베이블</v>
          </cell>
          <cell r="F190" t="str">
            <v>0</v>
          </cell>
          <cell r="G190" t="str">
            <v>0</v>
          </cell>
          <cell r="H190" t="str">
            <v>예비</v>
          </cell>
          <cell r="I190" t="str">
            <v>청년</v>
          </cell>
          <cell r="J190">
            <v>0</v>
          </cell>
          <cell r="K190">
            <v>6</v>
          </cell>
          <cell r="L190">
            <v>6</v>
          </cell>
          <cell r="M190">
            <v>12</v>
          </cell>
          <cell r="N190">
            <v>12</v>
          </cell>
          <cell r="O190">
            <v>6</v>
          </cell>
          <cell r="P190">
            <v>6</v>
          </cell>
          <cell r="Q190">
            <v>12</v>
          </cell>
          <cell r="R190">
            <v>3</v>
          </cell>
          <cell r="S190">
            <v>63</v>
          </cell>
          <cell r="T190">
            <v>0</v>
          </cell>
          <cell r="U190">
            <v>63</v>
          </cell>
          <cell r="V190">
            <v>181</v>
          </cell>
          <cell r="W190" t="str">
            <v>사업게획은 양호하나 시장진입전략의 구체성이 미흡하며 성장전략, 자금조달 계획이 부족함.</v>
          </cell>
        </row>
        <row r="191">
          <cell r="B191">
            <v>20425945</v>
          </cell>
          <cell r="C191" t="str">
            <v>지역기반</v>
          </cell>
          <cell r="D191" t="str">
            <v>기계ㆍ소재</v>
          </cell>
          <cell r="E191" t="str">
            <v>동결건조 부추 기반 슬라이스컷 채소 식재료 제품 (숨담 부추)</v>
          </cell>
          <cell r="F191" t="str">
            <v>0</v>
          </cell>
          <cell r="G191" t="str">
            <v>0</v>
          </cell>
          <cell r="H191" t="str">
            <v>예비</v>
          </cell>
          <cell r="I191" t="str">
            <v>청년</v>
          </cell>
          <cell r="J191">
            <v>0</v>
          </cell>
          <cell r="K191">
            <v>6</v>
          </cell>
          <cell r="L191">
            <v>6</v>
          </cell>
          <cell r="M191">
            <v>12</v>
          </cell>
          <cell r="N191">
            <v>12</v>
          </cell>
          <cell r="O191">
            <v>6</v>
          </cell>
          <cell r="P191">
            <v>6</v>
          </cell>
          <cell r="Q191">
            <v>12</v>
          </cell>
          <cell r="R191">
            <v>3</v>
          </cell>
          <cell r="S191">
            <v>63</v>
          </cell>
          <cell r="T191">
            <v>0</v>
          </cell>
          <cell r="U191">
            <v>63</v>
          </cell>
          <cell r="V191">
            <v>181</v>
          </cell>
          <cell r="W191" t="str">
            <v>사업게획은 양호하나 비즈니스 모델의 구체성이 미흡하며 조직구성 역시 부족하여 사업 추진에 어려움이 있으며 실현가능성이 부족함.</v>
          </cell>
        </row>
        <row r="192">
          <cell r="B192">
            <v>20438453</v>
          </cell>
          <cell r="C192" t="str">
            <v>대학발</v>
          </cell>
          <cell r="D192" t="str">
            <v>기계ㆍ소재</v>
          </cell>
          <cell r="E192" t="str">
            <v>시니어/펫 돌봄 노동 강도 혁신을 위한 무전력 제트 스프레이 폼·수분 박리 캡슐 통합 솔루션</v>
          </cell>
          <cell r="F192" t="str">
            <v>0</v>
          </cell>
          <cell r="G192" t="str">
            <v>0</v>
          </cell>
          <cell r="H192" t="str">
            <v>예비</v>
          </cell>
          <cell r="I192" t="str">
            <v>중장년</v>
          </cell>
          <cell r="J192">
            <v>0</v>
          </cell>
          <cell r="K192">
            <v>6</v>
          </cell>
          <cell r="L192">
            <v>6</v>
          </cell>
          <cell r="M192">
            <v>12</v>
          </cell>
          <cell r="N192">
            <v>12</v>
          </cell>
          <cell r="O192">
            <v>6</v>
          </cell>
          <cell r="P192">
            <v>6</v>
          </cell>
          <cell r="Q192">
            <v>12</v>
          </cell>
          <cell r="R192">
            <v>3</v>
          </cell>
          <cell r="S192">
            <v>63</v>
          </cell>
          <cell r="T192">
            <v>0</v>
          </cell>
          <cell r="U192">
            <v>63</v>
          </cell>
          <cell r="V192">
            <v>181</v>
          </cell>
          <cell r="W192" t="str">
            <v>사업계획서 내용은 양호하나 목표달성에 대한 내용이 미흡하여 실현가능성 및 사업 추진에 어려움이 있음</v>
          </cell>
          <cell r="X192" t="str">
            <v>불일치</v>
          </cell>
          <cell r="Y192" t="str">
            <v>본 사업의 지역 주력 산업인 시스템반도체, 인공지능, 바이오, 지능형 로봇에 일치하지 않음</v>
          </cell>
        </row>
        <row r="193">
          <cell r="B193">
            <v>20416121</v>
          </cell>
          <cell r="C193" t="str">
            <v>지역기반</v>
          </cell>
          <cell r="D193" t="str">
            <v>기계ㆍ소재</v>
          </cell>
          <cell r="E193" t="str">
            <v>초보자도 30분 내 설치 가능한 ‘오토 얼라인먼트’ 모듈형 조립식 창고, “원터치하우스”</v>
          </cell>
          <cell r="F193" t="str">
            <v>170,000,000</v>
          </cell>
          <cell r="G193" t="str">
            <v>9</v>
          </cell>
          <cell r="H193" t="str">
            <v>초기</v>
          </cell>
          <cell r="I193" t="str">
            <v>청년</v>
          </cell>
          <cell r="J193">
            <v>0</v>
          </cell>
          <cell r="K193">
            <v>6</v>
          </cell>
          <cell r="L193">
            <v>6</v>
          </cell>
          <cell r="M193">
            <v>12</v>
          </cell>
          <cell r="N193">
            <v>12</v>
          </cell>
          <cell r="O193">
            <v>6</v>
          </cell>
          <cell r="P193">
            <v>6</v>
          </cell>
          <cell r="Q193">
            <v>12</v>
          </cell>
          <cell r="R193">
            <v>3</v>
          </cell>
          <cell r="S193">
            <v>63</v>
          </cell>
          <cell r="T193">
            <v>0</v>
          </cell>
          <cell r="U193">
            <v>63</v>
          </cell>
          <cell r="V193">
            <v>181</v>
          </cell>
          <cell r="W193" t="str">
            <v>사업계획서의 내용은 양호하나 비즈니스 확보를 위하여 다양한 중국제품에 대한 가격 경쟁력이 가능한지 재검토가 요구됨..</v>
          </cell>
        </row>
        <row r="194">
          <cell r="B194">
            <v>20420997</v>
          </cell>
          <cell r="C194" t="str">
            <v>지역기반</v>
          </cell>
          <cell r="D194" t="str">
            <v>기계ㆍ소재</v>
          </cell>
          <cell r="E194" t="str">
            <v>폐자원(재활용 소재)을 활용한 수압 감응형 무전원 자동 개폐 스마트 그레이팅</v>
          </cell>
          <cell r="F194" t="str">
            <v>30,000,000</v>
          </cell>
          <cell r="G194" t="str">
            <v>3</v>
          </cell>
          <cell r="H194" t="str">
            <v>초기</v>
          </cell>
          <cell r="I194" t="str">
            <v>청년</v>
          </cell>
          <cell r="J194">
            <v>0</v>
          </cell>
          <cell r="K194">
            <v>6</v>
          </cell>
          <cell r="L194">
            <v>6</v>
          </cell>
          <cell r="M194">
            <v>12</v>
          </cell>
          <cell r="N194">
            <v>12</v>
          </cell>
          <cell r="O194">
            <v>6</v>
          </cell>
          <cell r="P194">
            <v>6</v>
          </cell>
          <cell r="Q194">
            <v>12</v>
          </cell>
          <cell r="R194">
            <v>3</v>
          </cell>
          <cell r="S194">
            <v>63</v>
          </cell>
          <cell r="T194">
            <v>0</v>
          </cell>
          <cell r="U194">
            <v>63</v>
          </cell>
          <cell r="V194">
            <v>181</v>
          </cell>
          <cell r="W194" t="str">
            <v>사업계획서의 내용은 양호하나 개발개선에 대한 기본자료의 제시가 미흡하여 실현가능성이 미흡함.</v>
          </cell>
        </row>
        <row r="195">
          <cell r="B195">
            <v>20424210</v>
          </cell>
          <cell r="C195" t="str">
            <v>지역기반</v>
          </cell>
          <cell r="D195" t="str">
            <v>기계ㆍ소재</v>
          </cell>
          <cell r="E195" t="str">
            <v>AI·IMU 융합 기술이 적용된 데이터 기반 스크린 테니스 코칭 시스템</v>
          </cell>
          <cell r="F195" t="str">
            <v>138,916,685</v>
          </cell>
          <cell r="G195" t="str">
            <v>4</v>
          </cell>
          <cell r="H195" t="str">
            <v>초기</v>
          </cell>
          <cell r="I195" t="str">
            <v>청년</v>
          </cell>
          <cell r="J195">
            <v>0</v>
          </cell>
          <cell r="K195">
            <v>6</v>
          </cell>
          <cell r="L195">
            <v>6</v>
          </cell>
          <cell r="M195">
            <v>12</v>
          </cell>
          <cell r="N195">
            <v>12</v>
          </cell>
          <cell r="O195">
            <v>6</v>
          </cell>
          <cell r="P195">
            <v>6</v>
          </cell>
          <cell r="Q195">
            <v>12</v>
          </cell>
          <cell r="R195">
            <v>3</v>
          </cell>
          <cell r="S195">
            <v>63</v>
          </cell>
          <cell r="T195">
            <v>0</v>
          </cell>
          <cell r="U195">
            <v>63</v>
          </cell>
          <cell r="V195">
            <v>181</v>
          </cell>
          <cell r="W195" t="str">
            <v>사업계획서 내용은 양호하나 고도화 방안에 대한 기본자료 제시가 미흡하여 사업 실현 가능성이 부족함</v>
          </cell>
        </row>
        <row r="196">
          <cell r="B196">
            <v>20428058</v>
          </cell>
          <cell r="C196" t="str">
            <v>지역기반</v>
          </cell>
          <cell r="D196" t="str">
            <v>기계ㆍ소재</v>
          </cell>
          <cell r="E196" t="str">
            <v>건더기와 국물의 분리가 가능한 용기 구조체</v>
          </cell>
          <cell r="F196" t="str">
            <v>256,000,000</v>
          </cell>
          <cell r="G196" t="str">
            <v>0</v>
          </cell>
          <cell r="H196" t="str">
            <v>초기</v>
          </cell>
          <cell r="I196" t="str">
            <v>중장년</v>
          </cell>
          <cell r="J196">
            <v>0</v>
          </cell>
          <cell r="K196">
            <v>6</v>
          </cell>
          <cell r="L196">
            <v>6</v>
          </cell>
          <cell r="M196">
            <v>12</v>
          </cell>
          <cell r="N196">
            <v>12</v>
          </cell>
          <cell r="O196">
            <v>6</v>
          </cell>
          <cell r="P196">
            <v>6</v>
          </cell>
          <cell r="Q196">
            <v>12</v>
          </cell>
          <cell r="R196">
            <v>3</v>
          </cell>
          <cell r="S196">
            <v>63</v>
          </cell>
          <cell r="T196">
            <v>0</v>
          </cell>
          <cell r="U196">
            <v>63</v>
          </cell>
          <cell r="V196">
            <v>181</v>
          </cell>
          <cell r="W196" t="str">
            <v>사업 추진 계획은 양호하나 구체화 고도화 내용이 기본적이 자료미비로 실현 가능성이 부족함.</v>
          </cell>
        </row>
        <row r="197">
          <cell r="B197">
            <v>20428663</v>
          </cell>
          <cell r="C197" t="str">
            <v>지역기반</v>
          </cell>
          <cell r="D197" t="str">
            <v>기계ㆍ소재</v>
          </cell>
          <cell r="E197" t="str">
            <v>AI 자가진단 센서 적용 고압&amp;내부식 스마트 복합소재 용기</v>
          </cell>
          <cell r="F197" t="str">
            <v>285,000,000</v>
          </cell>
          <cell r="G197" t="str">
            <v>2</v>
          </cell>
          <cell r="H197" t="str">
            <v>초기</v>
          </cell>
          <cell r="I197" t="str">
            <v>중장년</v>
          </cell>
          <cell r="J197">
            <v>0</v>
          </cell>
          <cell r="K197">
            <v>6</v>
          </cell>
          <cell r="L197">
            <v>6</v>
          </cell>
          <cell r="M197">
            <v>12</v>
          </cell>
          <cell r="N197">
            <v>12</v>
          </cell>
          <cell r="O197">
            <v>6</v>
          </cell>
          <cell r="P197">
            <v>6</v>
          </cell>
          <cell r="Q197">
            <v>12</v>
          </cell>
          <cell r="R197">
            <v>3</v>
          </cell>
          <cell r="S197">
            <v>63</v>
          </cell>
          <cell r="T197">
            <v>0</v>
          </cell>
          <cell r="U197">
            <v>63</v>
          </cell>
          <cell r="V197">
            <v>181</v>
          </cell>
          <cell r="W197" t="str">
            <v>사업 추진 계획은 양호하나 구체화 고도화 내용이 기본적이 자료미비로 실현 가능성이 부족함.</v>
          </cell>
        </row>
        <row r="198">
          <cell r="B198">
            <v>20429286</v>
          </cell>
          <cell r="C198" t="str">
            <v>지역기반</v>
          </cell>
          <cell r="D198" t="str">
            <v>기계ㆍ소재</v>
          </cell>
          <cell r="E198" t="str">
            <v>저당 기능성 열대건과일 기반 혈당·장건강 케어 글로벌 헬스 스낵 사업화</v>
          </cell>
          <cell r="F198" t="str">
            <v>788,000,000</v>
          </cell>
          <cell r="G198" t="str">
            <v>3</v>
          </cell>
          <cell r="H198" t="str">
            <v>초기</v>
          </cell>
          <cell r="I198" t="str">
            <v>청년</v>
          </cell>
          <cell r="J198">
            <v>0</v>
          </cell>
          <cell r="K198">
            <v>6</v>
          </cell>
          <cell r="L198">
            <v>6</v>
          </cell>
          <cell r="M198">
            <v>12</v>
          </cell>
          <cell r="N198">
            <v>12</v>
          </cell>
          <cell r="O198">
            <v>6</v>
          </cell>
          <cell r="P198">
            <v>6</v>
          </cell>
          <cell r="Q198">
            <v>12</v>
          </cell>
          <cell r="R198">
            <v>3</v>
          </cell>
          <cell r="S198">
            <v>63</v>
          </cell>
          <cell r="T198">
            <v>0</v>
          </cell>
          <cell r="U198">
            <v>63</v>
          </cell>
          <cell r="V198">
            <v>181</v>
          </cell>
          <cell r="W198" t="str">
            <v>사업 추진 계획은 양호하나 고도화 방안에서 품질 확보에 대한 기본적이고구체적으로 자료가 제시되어야 실현 가능성이 있음</v>
          </cell>
        </row>
        <row r="199">
          <cell r="B199">
            <v>20433277</v>
          </cell>
          <cell r="C199" t="str">
            <v>지역기반</v>
          </cell>
          <cell r="D199" t="str">
            <v>기계ㆍ소재</v>
          </cell>
          <cell r="E199" t="str">
            <v xml:space="preserve"> 표준화된 제조공정을 적용한 균일한 품질의 K-디저트 프랜차이즈 “서울호떡”</v>
          </cell>
          <cell r="F199" t="str">
            <v>1,500,000,000</v>
          </cell>
          <cell r="G199" t="str">
            <v>7</v>
          </cell>
          <cell r="H199" t="str">
            <v>초기</v>
          </cell>
          <cell r="I199" t="str">
            <v>중장년</v>
          </cell>
          <cell r="J199">
            <v>0</v>
          </cell>
          <cell r="K199">
            <v>6</v>
          </cell>
          <cell r="L199">
            <v>6</v>
          </cell>
          <cell r="M199">
            <v>12</v>
          </cell>
          <cell r="N199">
            <v>12</v>
          </cell>
          <cell r="O199">
            <v>6</v>
          </cell>
          <cell r="P199">
            <v>6</v>
          </cell>
          <cell r="Q199">
            <v>12</v>
          </cell>
          <cell r="R199">
            <v>3</v>
          </cell>
          <cell r="S199">
            <v>63</v>
          </cell>
          <cell r="T199">
            <v>0</v>
          </cell>
          <cell r="U199">
            <v>63</v>
          </cell>
          <cell r="V199">
            <v>181</v>
          </cell>
          <cell r="W199" t="str">
            <v>사업계획서 내용은 양호하나 구체화와 고도화 방안에 차별성이 미비하여 실현가능성이 부족함.</v>
          </cell>
        </row>
        <row r="200">
          <cell r="B200">
            <v>20426256</v>
          </cell>
          <cell r="C200" t="str">
            <v>지역기반</v>
          </cell>
          <cell r="D200" t="str">
            <v>기계ㆍ소재</v>
          </cell>
          <cell r="E200" t="str">
            <v>기판·패키지 휨·평탄도·코플래너리티 검사장비</v>
          </cell>
          <cell r="F200" t="str">
            <v>0</v>
          </cell>
          <cell r="G200" t="str">
            <v>0</v>
          </cell>
          <cell r="H200" t="str">
            <v>예비</v>
          </cell>
          <cell r="I200" t="str">
            <v>청년</v>
          </cell>
          <cell r="J200">
            <v>0</v>
          </cell>
          <cell r="K200">
            <v>6</v>
          </cell>
          <cell r="L200">
            <v>6</v>
          </cell>
          <cell r="M200">
            <v>12</v>
          </cell>
          <cell r="N200">
            <v>11</v>
          </cell>
          <cell r="O200">
            <v>6</v>
          </cell>
          <cell r="P200">
            <v>6</v>
          </cell>
          <cell r="Q200">
            <v>11</v>
          </cell>
          <cell r="R200">
            <v>3</v>
          </cell>
          <cell r="S200">
            <v>61</v>
          </cell>
          <cell r="T200">
            <v>0</v>
          </cell>
          <cell r="U200">
            <v>61</v>
          </cell>
          <cell r="V200">
            <v>193</v>
          </cell>
          <cell r="W200" t="str">
            <v>사업게획은 양호하나 장비에 대한 구체적이 규격 및 목표가 미흡하여 실현가능서이 부족함..</v>
          </cell>
        </row>
        <row r="201">
          <cell r="B201">
            <v>20424842</v>
          </cell>
          <cell r="C201" t="str">
            <v>지역기반</v>
          </cell>
          <cell r="D201" t="str">
            <v>기계ㆍ소재</v>
          </cell>
          <cell r="E201" t="str">
            <v>사용자 경험 데이터 기반의 AI 지능형 디자인 오브제 플랫폼</v>
          </cell>
          <cell r="F201" t="str">
            <v>0</v>
          </cell>
          <cell r="G201" t="str">
            <v>0</v>
          </cell>
          <cell r="H201" t="str">
            <v>예비</v>
          </cell>
          <cell r="I201" t="str">
            <v>중장년</v>
          </cell>
          <cell r="J201" t="str">
            <v>요건탈락</v>
          </cell>
          <cell r="S201" t="str">
            <v/>
          </cell>
          <cell r="T201">
            <v>0</v>
          </cell>
          <cell r="U201" t="str">
            <v/>
          </cell>
          <cell r="V201" t="str">
            <v/>
          </cell>
        </row>
        <row r="202">
          <cell r="B202">
            <v>20427563</v>
          </cell>
          <cell r="C202" t="str">
            <v>지역기반</v>
          </cell>
          <cell r="D202" t="str">
            <v>기계ㆍ소재</v>
          </cell>
          <cell r="E202" t="str">
            <v>기후위기 재해예방 대응형 지하주차장 침수예방 무동력 배수 필터</v>
          </cell>
          <cell r="F202" t="str">
            <v>349,617,950</v>
          </cell>
          <cell r="G202" t="str">
            <v>2</v>
          </cell>
          <cell r="H202" t="str">
            <v>초기</v>
          </cell>
          <cell r="I202" t="str">
            <v>중장년</v>
          </cell>
          <cell r="J202" t="str">
            <v>면제</v>
          </cell>
          <cell r="S202" t="str">
            <v/>
          </cell>
          <cell r="T202">
            <v>0</v>
          </cell>
          <cell r="U202">
            <v>100</v>
          </cell>
          <cell r="V202" t="str">
            <v/>
          </cell>
          <cell r="W202" t="str">
            <v>.</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56.25</v>
          </cell>
          <cell r="H2">
            <v>78</v>
          </cell>
          <cell r="I2">
            <v>48.75</v>
          </cell>
          <cell r="J2">
            <v>12</v>
          </cell>
          <cell r="K2">
            <v>1</v>
          </cell>
          <cell r="L2">
            <v>13</v>
          </cell>
          <cell r="M2">
            <v>195</v>
          </cell>
          <cell r="N2" t="str">
            <v>90점 이상 합격
*예비 87~89점 1~2명</v>
          </cell>
          <cell r="Q2" t="str">
            <v>지역기반</v>
          </cell>
          <cell r="R2">
            <v>7</v>
          </cell>
          <cell r="S2">
            <v>10</v>
          </cell>
          <cell r="T2">
            <v>6</v>
          </cell>
          <cell r="U2">
            <v>1</v>
          </cell>
          <cell r="V2">
            <v>7</v>
          </cell>
        </row>
        <row r="3">
          <cell r="E3" t="str">
            <v>평가
현황</v>
          </cell>
          <cell r="F3">
            <v>1</v>
          </cell>
          <cell r="G3">
            <v>56</v>
          </cell>
          <cell r="H3">
            <v>77</v>
          </cell>
          <cell r="I3">
            <v>48</v>
          </cell>
          <cell r="J3">
            <v>12</v>
          </cell>
          <cell r="K3">
            <v>1</v>
          </cell>
          <cell r="L3">
            <v>13</v>
          </cell>
          <cell r="M3">
            <v>195</v>
          </cell>
          <cell r="Q3" t="str">
            <v>대학발</v>
          </cell>
          <cell r="R3">
            <v>5</v>
          </cell>
          <cell r="S3">
            <v>1</v>
          </cell>
          <cell r="T3">
            <v>5</v>
          </cell>
          <cell r="U3">
            <v>0</v>
          </cell>
          <cell r="V3">
            <v>5</v>
          </cell>
        </row>
        <row r="4">
          <cell r="E4" t="str">
            <v>청년</v>
          </cell>
          <cell r="F4" t="str">
            <v>*지역기반만 집계</v>
          </cell>
          <cell r="J4">
            <v>6</v>
          </cell>
          <cell r="K4">
            <v>0</v>
          </cell>
          <cell r="L4">
            <v>6</v>
          </cell>
          <cell r="M4">
            <v>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20431761</v>
          </cell>
          <cell r="C8" t="str">
            <v>지역기반</v>
          </cell>
          <cell r="D8" t="str">
            <v>기계ㆍ소재</v>
          </cell>
          <cell r="E8" t="str">
            <v>저비용 및 소형화를 구현한 상지 재활 로봇</v>
          </cell>
          <cell r="F8" t="str">
            <v>91,000,000</v>
          </cell>
          <cell r="G8" t="str">
            <v>0</v>
          </cell>
          <cell r="H8" t="str">
            <v>초기</v>
          </cell>
          <cell r="I8" t="str">
            <v>중장년</v>
          </cell>
          <cell r="J8">
            <v>0</v>
          </cell>
          <cell r="K8">
            <v>10</v>
          </cell>
          <cell r="L8">
            <v>10</v>
          </cell>
          <cell r="M8">
            <v>19</v>
          </cell>
          <cell r="N8">
            <v>19</v>
          </cell>
          <cell r="O8">
            <v>10</v>
          </cell>
          <cell r="P8">
            <v>10</v>
          </cell>
          <cell r="Q8">
            <v>15</v>
          </cell>
          <cell r="R8">
            <v>5</v>
          </cell>
          <cell r="S8">
            <v>98</v>
          </cell>
          <cell r="T8">
            <v>0</v>
          </cell>
          <cell r="U8">
            <v>98</v>
          </cell>
          <cell r="V8">
            <v>1</v>
          </cell>
          <cell r="W8" t="str">
            <v>- 목표 시장 분석 명확하게 잘 작성됨
- 기술의 차별성 및 경쟁력 확보 전략이 구체적으로 작성됨
- 경쟁사의 분석이 미흡하고, 비즈니스 모델의 보완이 필요함</v>
          </cell>
        </row>
        <row r="9">
          <cell r="B9">
            <v>20413444</v>
          </cell>
          <cell r="C9" t="str">
            <v>지역기반</v>
          </cell>
          <cell r="D9" t="str">
            <v>기계ㆍ소재</v>
          </cell>
          <cell r="E9" t="str">
            <v>반영구 항균/항바이러스 세라믹 복합소재의 제품화를 통한 폐기물 저감 사업화</v>
          </cell>
          <cell r="F9" t="str">
            <v>105,000,000</v>
          </cell>
          <cell r="G9" t="str">
            <v>5</v>
          </cell>
          <cell r="H9" t="str">
            <v>초기</v>
          </cell>
          <cell r="I9" t="str">
            <v>청년</v>
          </cell>
          <cell r="J9">
            <v>0</v>
          </cell>
          <cell r="K9">
            <v>9</v>
          </cell>
          <cell r="L9">
            <v>10</v>
          </cell>
          <cell r="M9">
            <v>19</v>
          </cell>
          <cell r="N9">
            <v>19</v>
          </cell>
          <cell r="O9">
            <v>10</v>
          </cell>
          <cell r="P9">
            <v>10</v>
          </cell>
          <cell r="Q9">
            <v>15</v>
          </cell>
          <cell r="R9">
            <v>5</v>
          </cell>
          <cell r="S9">
            <v>97</v>
          </cell>
          <cell r="T9">
            <v>0</v>
          </cell>
          <cell r="U9">
            <v>97</v>
          </cell>
          <cell r="V9">
            <v>2</v>
          </cell>
          <cell r="W9" t="str">
            <v>- 창업아이템의 실현 가능성 및 준비현황이 구체적으로 작성되었음
- 매출 경로 및 자금 조달 계획의 명확한 제시가 필요함</v>
          </cell>
        </row>
        <row r="10">
          <cell r="B10">
            <v>20428661</v>
          </cell>
          <cell r="C10" t="str">
            <v>지역기반</v>
          </cell>
          <cell r="D10" t="str">
            <v>기계ㆍ소재</v>
          </cell>
          <cell r="E10" t="str">
            <v>AI LMS 디지털 트윈 시뮬레이션 솔루션</v>
          </cell>
          <cell r="F10" t="str">
            <v>7,000,000,000</v>
          </cell>
          <cell r="G10" t="str">
            <v>9</v>
          </cell>
          <cell r="H10" t="str">
            <v>초기</v>
          </cell>
          <cell r="I10" t="str">
            <v>중장년</v>
          </cell>
          <cell r="J10">
            <v>0</v>
          </cell>
          <cell r="K10">
            <v>10</v>
          </cell>
          <cell r="L10">
            <v>9</v>
          </cell>
          <cell r="M10">
            <v>19</v>
          </cell>
          <cell r="N10">
            <v>19</v>
          </cell>
          <cell r="O10">
            <v>9</v>
          </cell>
          <cell r="P10">
            <v>10</v>
          </cell>
          <cell r="Q10">
            <v>15</v>
          </cell>
          <cell r="R10">
            <v>5</v>
          </cell>
          <cell r="S10">
            <v>96</v>
          </cell>
          <cell r="T10">
            <v>0</v>
          </cell>
          <cell r="U10">
            <v>96</v>
          </cell>
          <cell r="V10">
            <v>4</v>
          </cell>
          <cell r="W10" t="str">
            <v>- 창업 아이템의 필요성이 명확하고 비즈니스 모델이 구체적으로 작성됨 
- 아이템의 기술적 차별성의 보완이 필요함</v>
          </cell>
        </row>
        <row r="11">
          <cell r="B11">
            <v>20408877</v>
          </cell>
          <cell r="C11" t="str">
            <v>지역기반</v>
          </cell>
          <cell r="D11" t="str">
            <v>기계ㆍ소재</v>
          </cell>
          <cell r="E11" t="str">
            <v>CFRP 기반 전기차 배터리 하우징 구조 건전성 자가진단 시스템</v>
          </cell>
          <cell r="F11" t="str">
            <v>0</v>
          </cell>
          <cell r="G11" t="str">
            <v>0</v>
          </cell>
          <cell r="H11" t="str">
            <v>예비</v>
          </cell>
          <cell r="I11" t="str">
            <v>청년</v>
          </cell>
          <cell r="J11">
            <v>0</v>
          </cell>
          <cell r="K11">
            <v>9</v>
          </cell>
          <cell r="L11">
            <v>9</v>
          </cell>
          <cell r="M11">
            <v>19</v>
          </cell>
          <cell r="N11">
            <v>19</v>
          </cell>
          <cell r="O11">
            <v>10</v>
          </cell>
          <cell r="P11">
            <v>10</v>
          </cell>
          <cell r="Q11">
            <v>15</v>
          </cell>
          <cell r="R11">
            <v>5</v>
          </cell>
          <cell r="S11">
            <v>96</v>
          </cell>
          <cell r="T11">
            <v>0</v>
          </cell>
          <cell r="U11">
            <v>96</v>
          </cell>
          <cell r="V11">
            <v>4</v>
          </cell>
          <cell r="W11" t="str">
            <v>- 아이템의 기술적 특징 및 차별성이 명확히 작성되어있음
- 전반적으로 BM 모델은 적절하나 사업화 논리 부분이 일부 제한적으로 보여짐</v>
          </cell>
        </row>
        <row r="12">
          <cell r="B12">
            <v>20422710</v>
          </cell>
          <cell r="C12" t="str">
            <v>지역기반</v>
          </cell>
          <cell r="D12" t="str">
            <v>기계ㆍ소재</v>
          </cell>
          <cell r="E12" t="str">
            <v>고화질 OLED 폴더블 디스플레이용 그라파이트 고열전도, 고탄성 방열소재 개발</v>
          </cell>
          <cell r="F12" t="str">
            <v>7,400,000</v>
          </cell>
          <cell r="G12" t="str">
            <v>5</v>
          </cell>
          <cell r="H12" t="str">
            <v>초기</v>
          </cell>
          <cell r="I12" t="str">
            <v>중장년</v>
          </cell>
          <cell r="J12">
            <v>0</v>
          </cell>
          <cell r="K12">
            <v>8</v>
          </cell>
          <cell r="L12">
            <v>9</v>
          </cell>
          <cell r="M12">
            <v>19</v>
          </cell>
          <cell r="N12">
            <v>19</v>
          </cell>
          <cell r="O12">
            <v>10</v>
          </cell>
          <cell r="P12">
            <v>10</v>
          </cell>
          <cell r="Q12">
            <v>15</v>
          </cell>
          <cell r="R12">
            <v>5</v>
          </cell>
          <cell r="S12">
            <v>95</v>
          </cell>
          <cell r="T12">
            <v>0</v>
          </cell>
          <cell r="U12">
            <v>95</v>
          </cell>
          <cell r="V12">
            <v>6</v>
          </cell>
          <cell r="W12" t="str">
            <v>- 사업 아이템의 상세 기술 및 목표가 명확하게 상세하기 기술되었음
- 자금 조달 계획 및 발생 매출 계획 등이 미흡하여 보완이 필요함</v>
          </cell>
        </row>
        <row r="13">
          <cell r="B13">
            <v>20413111</v>
          </cell>
          <cell r="C13" t="str">
            <v>지역기반</v>
          </cell>
          <cell r="D13" t="str">
            <v>기계ㆍ소재</v>
          </cell>
          <cell r="E13" t="str">
            <v>건설현장 컨테이너용 ‘재사용 가능한 모듈 칸막이 Easy-Wall’ 제품화 및 사업화</v>
          </cell>
          <cell r="F13" t="str">
            <v>142,784,901</v>
          </cell>
          <cell r="G13" t="str">
            <v>2</v>
          </cell>
          <cell r="H13" t="str">
            <v>초기</v>
          </cell>
          <cell r="I13" t="str">
            <v>청년</v>
          </cell>
          <cell r="J13">
            <v>0</v>
          </cell>
          <cell r="K13">
            <v>10</v>
          </cell>
          <cell r="L13">
            <v>9</v>
          </cell>
          <cell r="M13">
            <v>19</v>
          </cell>
          <cell r="N13">
            <v>17</v>
          </cell>
          <cell r="O13">
            <v>8</v>
          </cell>
          <cell r="P13">
            <v>8</v>
          </cell>
          <cell r="Q13">
            <v>15</v>
          </cell>
          <cell r="R13">
            <v>5</v>
          </cell>
          <cell r="S13">
            <v>91</v>
          </cell>
          <cell r="T13">
            <v>2</v>
          </cell>
          <cell r="U13">
            <v>93</v>
          </cell>
          <cell r="V13">
            <v>8</v>
          </cell>
          <cell r="W13" t="str">
            <v>- 사업화를 위한 목표 시장 분석이 명확하게 작성됨
- 창업 아이템의 구체화된 제시와 협약기간내 목표 방안의 구체적인 제시가 필요함</v>
          </cell>
        </row>
        <row r="14">
          <cell r="B14">
            <v>20428674</v>
          </cell>
          <cell r="C14" t="str">
            <v>대학발</v>
          </cell>
          <cell r="D14" t="str">
            <v>기계ㆍ소재</v>
          </cell>
          <cell r="E14" t="str">
            <v>AI 데이터센터 고발열 대응을 위한 액체냉각용 고방열 냉각유체 개발 및 사업화</v>
          </cell>
          <cell r="F14" t="str">
            <v>182,017,095</v>
          </cell>
          <cell r="G14" t="str">
            <v>4</v>
          </cell>
          <cell r="H14" t="str">
            <v>도약</v>
          </cell>
          <cell r="I14" t="str">
            <v>중장년</v>
          </cell>
          <cell r="J14">
            <v>0</v>
          </cell>
          <cell r="K14">
            <v>10</v>
          </cell>
          <cell r="L14">
            <v>9</v>
          </cell>
          <cell r="M14">
            <v>20</v>
          </cell>
          <cell r="N14">
            <v>19</v>
          </cell>
          <cell r="O14">
            <v>10</v>
          </cell>
          <cell r="P14">
            <v>10</v>
          </cell>
          <cell r="Q14">
            <v>14</v>
          </cell>
          <cell r="R14">
            <v>5</v>
          </cell>
          <cell r="S14">
            <v>97</v>
          </cell>
          <cell r="T14">
            <v>0</v>
          </cell>
          <cell r="U14">
            <v>97</v>
          </cell>
          <cell r="V14">
            <v>2</v>
          </cell>
          <cell r="W14" t="str">
            <v>- 아이템 배경 및 필요성에 대해 구체적으로 작성됨
- 사업화 로드맵이 미흡하여 보완이 필요함</v>
          </cell>
          <cell r="X14" t="str">
            <v>불일치</v>
          </cell>
          <cell r="Y14" t="str">
            <v xml:space="preserve"> 화학 분야로 불일치함.</v>
          </cell>
        </row>
        <row r="15">
          <cell r="B15">
            <v>20417596</v>
          </cell>
          <cell r="C15" t="str">
            <v>대학발</v>
          </cell>
          <cell r="D15" t="str">
            <v>기계ㆍ소재</v>
          </cell>
          <cell r="E15" t="str">
            <v>차세대 600W급 반도체 EUV 노광 공정용 고투과 친환경 펠리클</v>
          </cell>
          <cell r="F15" t="str">
            <v>231,000,000</v>
          </cell>
          <cell r="G15" t="str">
            <v>2</v>
          </cell>
          <cell r="H15" t="str">
            <v>초기</v>
          </cell>
          <cell r="I15" t="str">
            <v>중장년</v>
          </cell>
          <cell r="J15">
            <v>0</v>
          </cell>
          <cell r="K15">
            <v>9</v>
          </cell>
          <cell r="L15">
            <v>10</v>
          </cell>
          <cell r="M15">
            <v>18</v>
          </cell>
          <cell r="N15">
            <v>18</v>
          </cell>
          <cell r="O15">
            <v>9</v>
          </cell>
          <cell r="P15">
            <v>10</v>
          </cell>
          <cell r="Q15">
            <v>15</v>
          </cell>
          <cell r="R15">
            <v>5</v>
          </cell>
          <cell r="S15">
            <v>94</v>
          </cell>
          <cell r="T15">
            <v>0</v>
          </cell>
          <cell r="U15">
            <v>94</v>
          </cell>
          <cell r="V15">
            <v>7</v>
          </cell>
          <cell r="W15" t="str">
            <v>- 사업 아이템의 기술이 명확하고 목표 시장 및 현황분석이 잘 구성됨
- 사업화 로드맵 및 자금 조달 계획의 구체적인 기술이 필요함</v>
          </cell>
          <cell r="X15" t="str">
            <v>일치</v>
          </cell>
          <cell r="Y15" t="str">
            <v>반도체 부품용 나노소재 개발에대한 내용으로 분야 일치</v>
          </cell>
        </row>
        <row r="16">
          <cell r="B16">
            <v>20415322</v>
          </cell>
          <cell r="C16" t="str">
            <v>대학발</v>
          </cell>
          <cell r="D16" t="str">
            <v>기계ㆍ소재</v>
          </cell>
          <cell r="E16" t="str">
            <v>차세대 하이브리드 본딩용 초저온 유기박막 솔루션을 통한 AI 반도체(HBM) 고단 적층 한계 극복 및 공정 수율 극대화 기술</v>
          </cell>
          <cell r="F16" t="str">
            <v>0</v>
          </cell>
          <cell r="G16" t="str">
            <v>0</v>
          </cell>
          <cell r="H16" t="str">
            <v>예비</v>
          </cell>
          <cell r="I16" t="str">
            <v>청년</v>
          </cell>
          <cell r="J16">
            <v>0</v>
          </cell>
          <cell r="K16">
            <v>9</v>
          </cell>
          <cell r="L16">
            <v>10</v>
          </cell>
          <cell r="M16">
            <v>19</v>
          </cell>
          <cell r="N16">
            <v>18</v>
          </cell>
          <cell r="O16">
            <v>8</v>
          </cell>
          <cell r="P16">
            <v>8</v>
          </cell>
          <cell r="Q16">
            <v>15</v>
          </cell>
          <cell r="R16">
            <v>5</v>
          </cell>
          <cell r="S16">
            <v>92</v>
          </cell>
          <cell r="T16">
            <v>0</v>
          </cell>
          <cell r="U16">
            <v>92</v>
          </cell>
          <cell r="V16">
            <v>9</v>
          </cell>
          <cell r="W16" t="str">
            <v xml:space="preserve">- 시장 분석 및 기술 분석에 대해 구체적으로 작성되어있음
- 기술의 상세 분석이 잘 이루어져있으며, 선행 기술에 대한 내용이 잘 정리되어있으나
사업화측면에서 실현 가능성은 검토가 필요함
</v>
          </cell>
          <cell r="X16" t="str">
            <v>일치</v>
          </cell>
          <cell r="Y16" t="str">
            <v xml:space="preserve"> 시스템 반도체 개발 기술로 일치함</v>
          </cell>
        </row>
        <row r="17">
          <cell r="B17">
            <v>20416208</v>
          </cell>
          <cell r="C17" t="str">
            <v>대학발</v>
          </cell>
          <cell r="D17" t="str">
            <v>기계ㆍ소재</v>
          </cell>
          <cell r="E17" t="str">
            <v>파우더 도금 기술을 활용한 시스템 반도체 테스트 소켓용 고내구성 팔라듐 표면처리 기술 및 저가 파우더 개발</v>
          </cell>
          <cell r="F17" t="str">
            <v>542,000,000</v>
          </cell>
          <cell r="G17" t="str">
            <v>4</v>
          </cell>
          <cell r="H17" t="str">
            <v>도약</v>
          </cell>
          <cell r="I17" t="str">
            <v>청년</v>
          </cell>
          <cell r="J17">
            <v>0</v>
          </cell>
          <cell r="K17">
            <v>8</v>
          </cell>
          <cell r="L17">
            <v>8</v>
          </cell>
          <cell r="M17">
            <v>19</v>
          </cell>
          <cell r="N17">
            <v>19</v>
          </cell>
          <cell r="O17">
            <v>8</v>
          </cell>
          <cell r="P17">
            <v>10</v>
          </cell>
          <cell r="Q17">
            <v>15</v>
          </cell>
          <cell r="R17">
            <v>5</v>
          </cell>
          <cell r="S17">
            <v>92</v>
          </cell>
          <cell r="T17">
            <v>0</v>
          </cell>
          <cell r="U17">
            <v>92</v>
          </cell>
          <cell r="V17">
            <v>9</v>
          </cell>
          <cell r="W17" t="str">
            <v xml:space="preserve">- 타켓 사징 및 아이템이 명확함
- 사업화 전략 및 상세 기술안에 대한 구체화기 필요함
</v>
          </cell>
          <cell r="X17" t="str">
            <v>일치</v>
          </cell>
          <cell r="Y17" t="str">
            <v>반도체 검사용 소켓 파우더로 시스템 반도체 분야에 일치</v>
          </cell>
        </row>
        <row r="18">
          <cell r="B18">
            <v>20427490</v>
          </cell>
          <cell r="C18" t="str">
            <v>대학발</v>
          </cell>
          <cell r="D18" t="str">
            <v>기계ㆍ소재</v>
          </cell>
          <cell r="E18" t="str">
            <v>열화상 기반 통합 감지 기술이 적용된 전기차 화재 자율 초기진압 기능의 지하주차장 스마트 안전로봇 시스템</v>
          </cell>
          <cell r="F18" t="str">
            <v>98,000,000</v>
          </cell>
          <cell r="G18" t="str">
            <v>4</v>
          </cell>
          <cell r="H18" t="str">
            <v>초기</v>
          </cell>
          <cell r="I18" t="str">
            <v>청년</v>
          </cell>
          <cell r="J18">
            <v>0</v>
          </cell>
          <cell r="K18">
            <v>8</v>
          </cell>
          <cell r="L18">
            <v>8</v>
          </cell>
          <cell r="M18">
            <v>19</v>
          </cell>
          <cell r="N18">
            <v>19</v>
          </cell>
          <cell r="O18">
            <v>8</v>
          </cell>
          <cell r="P18">
            <v>9</v>
          </cell>
          <cell r="Q18">
            <v>15</v>
          </cell>
          <cell r="R18">
            <v>5</v>
          </cell>
          <cell r="S18">
            <v>91</v>
          </cell>
          <cell r="T18">
            <v>0</v>
          </cell>
          <cell r="U18">
            <v>91</v>
          </cell>
          <cell r="V18">
            <v>11</v>
          </cell>
          <cell r="W18" t="str">
            <v>- 시장 분석과 아이템 기술이 명확함
- 기존 제품 및 기술과의 차별성, 아이템의 우수성에 대한 보완이 필요함</v>
          </cell>
          <cell r="X18" t="str">
            <v>일치</v>
          </cell>
          <cell r="Y18" t="str">
            <v>인공지능. 안전관리 로봇 및 안전 인프라 내용으로 분야 일치</v>
          </cell>
        </row>
        <row r="19">
          <cell r="B19">
            <v>20417238</v>
          </cell>
          <cell r="C19" t="str">
            <v>실험실</v>
          </cell>
          <cell r="D19" t="str">
            <v>기계ㆍ소재</v>
          </cell>
          <cell r="E19" t="str">
            <v>고내구성 스트레인 센서를 이용한 자동차 타이어 및 방진고무의 실시간 이상징후 AI 탐지 시스템</v>
          </cell>
          <cell r="F19" t="str">
            <v>0</v>
          </cell>
          <cell r="G19" t="str">
            <v>1</v>
          </cell>
          <cell r="H19" t="str">
            <v>초기</v>
          </cell>
          <cell r="I19" t="str">
            <v>중장년</v>
          </cell>
          <cell r="J19" t="str">
            <v/>
          </cell>
          <cell r="K19">
            <v>9</v>
          </cell>
          <cell r="L19">
            <v>10</v>
          </cell>
          <cell r="M19">
            <v>19</v>
          </cell>
          <cell r="N19">
            <v>19</v>
          </cell>
          <cell r="O19">
            <v>10</v>
          </cell>
          <cell r="P19">
            <v>7</v>
          </cell>
          <cell r="Q19">
            <v>13</v>
          </cell>
          <cell r="R19">
            <v>3</v>
          </cell>
          <cell r="S19">
            <v>90</v>
          </cell>
          <cell r="T19">
            <v>0</v>
          </cell>
          <cell r="U19">
            <v>90</v>
          </cell>
          <cell r="V19">
            <v>12</v>
          </cell>
          <cell r="W19" t="str">
            <v>- 아이템의 기술적 차별성에 대한 내용이 명확하게 작성되었엄
- 사업화 전략에대한 내용 보완이 요구됨</v>
          </cell>
        </row>
        <row r="20">
          <cell r="B20">
            <v>20403257</v>
          </cell>
          <cell r="C20" t="str">
            <v>지역기반</v>
          </cell>
          <cell r="D20" t="str">
            <v>기계ㆍ소재</v>
          </cell>
          <cell r="E20" t="str">
            <v>환경 오염 90% 저감형 모듈러 공법 및 스마트 계측 기술이 적용된  고강도 내진 복합말뚝 (K-PILE)</v>
          </cell>
          <cell r="F20" t="str">
            <v>443,454,546</v>
          </cell>
          <cell r="G20" t="str">
            <v>2</v>
          </cell>
          <cell r="H20" t="str">
            <v>도약</v>
          </cell>
          <cell r="I20" t="str">
            <v>중장년</v>
          </cell>
          <cell r="J20">
            <v>0</v>
          </cell>
          <cell r="K20">
            <v>10</v>
          </cell>
          <cell r="L20">
            <v>9</v>
          </cell>
          <cell r="M20">
            <v>16</v>
          </cell>
          <cell r="N20">
            <v>16</v>
          </cell>
          <cell r="O20">
            <v>10</v>
          </cell>
          <cell r="P20">
            <v>10</v>
          </cell>
          <cell r="Q20">
            <v>14</v>
          </cell>
          <cell r="R20">
            <v>4</v>
          </cell>
          <cell r="S20">
            <v>89</v>
          </cell>
          <cell r="T20">
            <v>0</v>
          </cell>
          <cell r="U20">
            <v>89</v>
          </cell>
          <cell r="V20">
            <v>13</v>
          </cell>
          <cell r="W20" t="str">
            <v>- 아이템의 목표 및 필요성에 대한 제시가 잘되어있음
- 개발 단계의 매출 목표 수준이 잘 작성되었으나, 팀 차원의 구성에 대한 보완이 필요함</v>
          </cell>
        </row>
        <row r="21">
          <cell r="B21">
            <v>20416845</v>
          </cell>
          <cell r="C21" t="str">
            <v>지역기반</v>
          </cell>
          <cell r="D21" t="str">
            <v>기계ㆍ소재</v>
          </cell>
          <cell r="E21" t="str">
            <v>저주파·초음파 듀얼포레이션 기반 메디컬급 안티에이징 디바이스</v>
          </cell>
          <cell r="F21" t="str">
            <v>3,825,341,933</v>
          </cell>
          <cell r="G21" t="str">
            <v>12</v>
          </cell>
          <cell r="H21" t="str">
            <v>도약</v>
          </cell>
          <cell r="I21" t="str">
            <v>중장년</v>
          </cell>
          <cell r="J21">
            <v>0</v>
          </cell>
          <cell r="K21">
            <v>8</v>
          </cell>
          <cell r="L21">
            <v>9</v>
          </cell>
          <cell r="M21">
            <v>18</v>
          </cell>
          <cell r="N21">
            <v>16</v>
          </cell>
          <cell r="O21">
            <v>10</v>
          </cell>
          <cell r="P21">
            <v>10</v>
          </cell>
          <cell r="Q21">
            <v>14</v>
          </cell>
          <cell r="R21">
            <v>4</v>
          </cell>
          <cell r="S21">
            <v>89</v>
          </cell>
          <cell r="T21">
            <v>0</v>
          </cell>
          <cell r="U21">
            <v>89</v>
          </cell>
          <cell r="V21">
            <v>13</v>
          </cell>
          <cell r="W21" t="str">
            <v>- 기술에대한 목표 및 기술 길현 가능성이 구체적으로 제시됨
- 비즈니스 모델 및 시장 진입 전략이 상세히 작성되었음</v>
          </cell>
        </row>
        <row r="22">
          <cell r="B22">
            <v>20418315</v>
          </cell>
          <cell r="C22" t="str">
            <v>지역기반</v>
          </cell>
          <cell r="D22" t="str">
            <v>기계ㆍ소재</v>
          </cell>
          <cell r="E22" t="str">
            <v>하이브리드 코팅 알루미늄 외장패널</v>
          </cell>
          <cell r="F22" t="str">
            <v>9,718,913,449</v>
          </cell>
          <cell r="G22" t="str">
            <v>32</v>
          </cell>
          <cell r="H22" t="str">
            <v>초기</v>
          </cell>
          <cell r="I22" t="str">
            <v>중장년</v>
          </cell>
          <cell r="J22">
            <v>0</v>
          </cell>
          <cell r="K22">
            <v>10</v>
          </cell>
          <cell r="L22">
            <v>9</v>
          </cell>
          <cell r="M22">
            <v>15</v>
          </cell>
          <cell r="N22">
            <v>16</v>
          </cell>
          <cell r="O22">
            <v>10</v>
          </cell>
          <cell r="P22">
            <v>10</v>
          </cell>
          <cell r="Q22">
            <v>14</v>
          </cell>
          <cell r="R22">
            <v>5</v>
          </cell>
          <cell r="S22">
            <v>89</v>
          </cell>
          <cell r="T22">
            <v>0</v>
          </cell>
          <cell r="U22">
            <v>89</v>
          </cell>
          <cell r="V22">
            <v>13</v>
          </cell>
          <cell r="W22" t="str">
            <v>- 사업계획서가 상세하고 구체적으로 이해하기쉽게 작성됨
- 창업 아이템의 비즈니스 모델이 구체적으로 작성되었음
- 매출 발생 경로등이 비교적 미흡함</v>
          </cell>
        </row>
        <row r="23">
          <cell r="B23">
            <v>20429168</v>
          </cell>
          <cell r="C23" t="str">
            <v>지역기반</v>
          </cell>
          <cell r="D23" t="str">
            <v>기계ㆍ소재</v>
          </cell>
          <cell r="E23" t="str">
            <v>빅데이터 기반 폐차-중고차-중고부품 리싸이클링  통합 선별 중계 최적화 플랫폼 기술 개발 및 글로벌 사업화</v>
          </cell>
          <cell r="F23" t="str">
            <v>150,000,000</v>
          </cell>
          <cell r="G23" t="str">
            <v>5</v>
          </cell>
          <cell r="H23" t="str">
            <v>초기</v>
          </cell>
          <cell r="I23" t="str">
            <v>청년</v>
          </cell>
          <cell r="J23">
            <v>0</v>
          </cell>
          <cell r="K23">
            <v>10</v>
          </cell>
          <cell r="L23">
            <v>9</v>
          </cell>
          <cell r="M23">
            <v>16</v>
          </cell>
          <cell r="N23">
            <v>16</v>
          </cell>
          <cell r="O23">
            <v>10</v>
          </cell>
          <cell r="P23">
            <v>10</v>
          </cell>
          <cell r="Q23">
            <v>14</v>
          </cell>
          <cell r="R23">
            <v>4</v>
          </cell>
          <cell r="S23">
            <v>89</v>
          </cell>
          <cell r="T23">
            <v>0</v>
          </cell>
          <cell r="U23">
            <v>89</v>
          </cell>
          <cell r="V23">
            <v>13</v>
          </cell>
          <cell r="W23" t="str">
            <v>- 아이템의 필요성, 시장의 니즈에 대한 분석이 구체적으로 작성됨
- 아이템의 구체적인 기술되어 이해하기 쉽게 작성됨
- 자금 조달계획이 비교적 미흡하게 작성되었으며, 아이템의 기술적 차별성이 미흡함</v>
          </cell>
        </row>
        <row r="24">
          <cell r="B24">
            <v>20413787</v>
          </cell>
          <cell r="C24" t="str">
            <v>지역기반</v>
          </cell>
          <cell r="D24" t="str">
            <v>기계ㆍ소재</v>
          </cell>
          <cell r="E24" t="str">
            <v>층간소음으로 인한 수면 피해를 소음 차단 구조와 학습된 AI 사운드 마스킹 기술로 기존 시장의 숙제인 저주파 대역까지 방어할 수 있는 비시공 침대 프레임 장치</v>
          </cell>
          <cell r="F24" t="str">
            <v>0</v>
          </cell>
          <cell r="G24" t="str">
            <v>0</v>
          </cell>
          <cell r="H24" t="str">
            <v>예비</v>
          </cell>
          <cell r="I24" t="str">
            <v>청년</v>
          </cell>
          <cell r="J24">
            <v>0</v>
          </cell>
          <cell r="K24">
            <v>7</v>
          </cell>
          <cell r="L24">
            <v>8</v>
          </cell>
          <cell r="M24">
            <v>18</v>
          </cell>
          <cell r="N24">
            <v>19</v>
          </cell>
          <cell r="O24">
            <v>8</v>
          </cell>
          <cell r="P24">
            <v>9</v>
          </cell>
          <cell r="Q24">
            <v>15</v>
          </cell>
          <cell r="R24">
            <v>5</v>
          </cell>
          <cell r="S24">
            <v>89</v>
          </cell>
          <cell r="T24">
            <v>0</v>
          </cell>
          <cell r="U24">
            <v>89</v>
          </cell>
          <cell r="V24">
            <v>13</v>
          </cell>
          <cell r="W24" t="str">
            <v>- 아이템 기술 개요 및 개발 방향에 대한 제시가 명확하게 작성되었음
- 목표 시장은 명확하게 작성되었으나, 전략 부분의 보완이 필요해 보임</v>
          </cell>
        </row>
        <row r="25">
          <cell r="B25">
            <v>20405857</v>
          </cell>
          <cell r="C25" t="str">
            <v>지역기반</v>
          </cell>
          <cell r="D25" t="str">
            <v>기계ㆍ소재</v>
          </cell>
          <cell r="E25" t="str">
            <v>유해인자 정밀 감지 및 능동형 배기 제어 알고리즘이 탑재된 스마트 IoT 도장부스</v>
          </cell>
          <cell r="F25" t="str">
            <v>3,745,797,404</v>
          </cell>
          <cell r="G25" t="str">
            <v>17</v>
          </cell>
          <cell r="H25" t="str">
            <v>도약</v>
          </cell>
          <cell r="I25" t="str">
            <v>청년</v>
          </cell>
          <cell r="J25">
            <v>0</v>
          </cell>
          <cell r="K25">
            <v>9</v>
          </cell>
          <cell r="L25">
            <v>8</v>
          </cell>
          <cell r="M25">
            <v>18</v>
          </cell>
          <cell r="N25">
            <v>16</v>
          </cell>
          <cell r="O25">
            <v>8</v>
          </cell>
          <cell r="P25">
            <v>9</v>
          </cell>
          <cell r="Q25">
            <v>15</v>
          </cell>
          <cell r="R25">
            <v>5</v>
          </cell>
          <cell r="S25">
            <v>88</v>
          </cell>
          <cell r="T25">
            <v>0</v>
          </cell>
          <cell r="U25">
            <v>88</v>
          </cell>
          <cell r="V25">
            <v>19</v>
          </cell>
          <cell r="W25" t="str">
            <v>- 기술의 필요성, 구성 기술에 대해 명확히 제시함
- 시장 분석 및 매출 발생 경로에 대한 상세한 제시를 하였음
- 사업 추진 일정에 대한 구체화가 필요함</v>
          </cell>
        </row>
        <row r="26">
          <cell r="B26">
            <v>20426856</v>
          </cell>
          <cell r="C26" t="str">
            <v>지역기반</v>
          </cell>
          <cell r="D26" t="str">
            <v>기계ㆍ소재</v>
          </cell>
          <cell r="E26" t="str">
            <v>재난, 난민, 개발도상국 대량 보급을 위한 DIY 조립형 ‘웨이비룸 쉘터’ 개발</v>
          </cell>
          <cell r="F26" t="str">
            <v>3,700,725,236</v>
          </cell>
          <cell r="G26" t="str">
            <v>20</v>
          </cell>
          <cell r="H26" t="str">
            <v>도약</v>
          </cell>
          <cell r="I26" t="str">
            <v>청년</v>
          </cell>
          <cell r="J26">
            <v>0</v>
          </cell>
          <cell r="K26">
            <v>8</v>
          </cell>
          <cell r="L26">
            <v>9</v>
          </cell>
          <cell r="M26">
            <v>19</v>
          </cell>
          <cell r="N26">
            <v>16</v>
          </cell>
          <cell r="O26">
            <v>8</v>
          </cell>
          <cell r="P26">
            <v>8</v>
          </cell>
          <cell r="Q26">
            <v>15</v>
          </cell>
          <cell r="R26">
            <v>5</v>
          </cell>
          <cell r="S26">
            <v>88</v>
          </cell>
          <cell r="T26">
            <v>0</v>
          </cell>
          <cell r="U26">
            <v>88</v>
          </cell>
          <cell r="V26">
            <v>19</v>
          </cell>
          <cell r="W26" t="str">
            <v>-  사업의 배경 및 아이템 필요성이 잘 기술되어었음
- 기술의 차별성에 대한 기술이 미흡함</v>
          </cell>
        </row>
        <row r="27">
          <cell r="B27">
            <v>20428624</v>
          </cell>
          <cell r="C27" t="str">
            <v>지역기반</v>
          </cell>
          <cell r="D27" t="str">
            <v>기계ㆍ소재</v>
          </cell>
          <cell r="E27" t="str">
            <v>AI 기반 3D/360도 스마트 제품 촬영 시스템</v>
          </cell>
          <cell r="F27" t="str">
            <v>730,000,000</v>
          </cell>
          <cell r="G27" t="str">
            <v>4</v>
          </cell>
          <cell r="H27" t="str">
            <v>도약</v>
          </cell>
          <cell r="I27" t="str">
            <v>중장년</v>
          </cell>
          <cell r="J27">
            <v>0</v>
          </cell>
          <cell r="K27">
            <v>9</v>
          </cell>
          <cell r="L27">
            <v>9</v>
          </cell>
          <cell r="M27">
            <v>19</v>
          </cell>
          <cell r="N27">
            <v>18</v>
          </cell>
          <cell r="O27">
            <v>8</v>
          </cell>
          <cell r="P27">
            <v>9</v>
          </cell>
          <cell r="Q27">
            <v>13</v>
          </cell>
          <cell r="R27">
            <v>3</v>
          </cell>
          <cell r="S27">
            <v>88</v>
          </cell>
          <cell r="T27">
            <v>0</v>
          </cell>
          <cell r="U27">
            <v>88</v>
          </cell>
          <cell r="V27">
            <v>19</v>
          </cell>
          <cell r="W27" t="str">
            <v>- 목표 시장의 정의가 명확하고, 시장 분석에 대해 비교적 명확히 작성됨
- 사업화 로드맵의 구체화 방안 제시가 미흡함.</v>
          </cell>
        </row>
        <row r="28">
          <cell r="B28">
            <v>20417476</v>
          </cell>
          <cell r="C28" t="str">
            <v>지역기반</v>
          </cell>
          <cell r="D28" t="str">
            <v>기계ㆍ소재</v>
          </cell>
          <cell r="E28" t="str">
            <v>특허 기반 동작 제어 기술을 활용해 바리스타의 포터필터 작업을 자동화하는 커피 하드웨어 개발</v>
          </cell>
          <cell r="F28" t="str">
            <v>0</v>
          </cell>
          <cell r="G28" t="str">
            <v>0</v>
          </cell>
          <cell r="H28" t="str">
            <v>예비</v>
          </cell>
          <cell r="I28" t="str">
            <v>청년</v>
          </cell>
          <cell r="J28">
            <v>0</v>
          </cell>
          <cell r="K28">
            <v>9</v>
          </cell>
          <cell r="L28">
            <v>10</v>
          </cell>
          <cell r="M28">
            <v>18</v>
          </cell>
          <cell r="N28">
            <v>19</v>
          </cell>
          <cell r="O28">
            <v>8</v>
          </cell>
          <cell r="P28">
            <v>7</v>
          </cell>
          <cell r="Q28">
            <v>13</v>
          </cell>
          <cell r="R28">
            <v>3</v>
          </cell>
          <cell r="S28">
            <v>87</v>
          </cell>
          <cell r="T28">
            <v>0</v>
          </cell>
          <cell r="U28">
            <v>87</v>
          </cell>
          <cell r="V28">
            <v>22</v>
          </cell>
          <cell r="W28" t="str">
            <v>- 시장 분석이 명확하게 작성되었음
- 사업 방향이 명확하고  아이템 적용 기술이 명확함
- 팀 역량 측면의 검토가 필요해 보임</v>
          </cell>
        </row>
        <row r="29">
          <cell r="B29">
            <v>20408512</v>
          </cell>
          <cell r="C29" t="str">
            <v>지역기반</v>
          </cell>
          <cell r="D29" t="str">
            <v>기계ㆍ소재</v>
          </cell>
          <cell r="E29" t="str">
            <v>산책을 바꾸는 기술: 반려견 스마트 하네스</v>
          </cell>
          <cell r="F29" t="str">
            <v>43,452,774</v>
          </cell>
          <cell r="G29" t="str">
            <v>2</v>
          </cell>
          <cell r="H29" t="str">
            <v>초기</v>
          </cell>
          <cell r="I29" t="str">
            <v>청년</v>
          </cell>
          <cell r="J29">
            <v>0</v>
          </cell>
          <cell r="K29">
            <v>9</v>
          </cell>
          <cell r="L29">
            <v>9</v>
          </cell>
          <cell r="M29">
            <v>17</v>
          </cell>
          <cell r="N29">
            <v>18</v>
          </cell>
          <cell r="O29">
            <v>9</v>
          </cell>
          <cell r="P29">
            <v>9</v>
          </cell>
          <cell r="Q29">
            <v>13</v>
          </cell>
          <cell r="R29">
            <v>3</v>
          </cell>
          <cell r="S29">
            <v>87</v>
          </cell>
          <cell r="T29">
            <v>0</v>
          </cell>
          <cell r="U29">
            <v>87</v>
          </cell>
          <cell r="V29">
            <v>22</v>
          </cell>
          <cell r="W29" t="str">
            <v xml:space="preserve">- 창업 아이템 목적 및 필요성이 구체적으로 기술됨
- 사업화 전략은 명확하게 작성되었으나, 실현 가능성은 검토가 필요함
</v>
          </cell>
        </row>
        <row r="30">
          <cell r="B30">
            <v>20418675</v>
          </cell>
          <cell r="C30" t="str">
            <v>지역기반</v>
          </cell>
          <cell r="D30" t="str">
            <v>기계ㆍ소재</v>
          </cell>
          <cell r="E30" t="str">
            <v>초지향성 음향 기술과 AI 개인화 엔진을 결합한 개방형 몰입 사운드 디바이스</v>
          </cell>
          <cell r="F30" t="str">
            <v>108,624,643</v>
          </cell>
          <cell r="G30" t="str">
            <v>2</v>
          </cell>
          <cell r="H30" t="str">
            <v>초기</v>
          </cell>
          <cell r="I30" t="str">
            <v>청년</v>
          </cell>
          <cell r="J30">
            <v>0</v>
          </cell>
          <cell r="K30">
            <v>8</v>
          </cell>
          <cell r="L30">
            <v>9</v>
          </cell>
          <cell r="M30">
            <v>18</v>
          </cell>
          <cell r="N30">
            <v>17</v>
          </cell>
          <cell r="O30">
            <v>9</v>
          </cell>
          <cell r="P30">
            <v>8</v>
          </cell>
          <cell r="Q30">
            <v>14</v>
          </cell>
          <cell r="R30">
            <v>3</v>
          </cell>
          <cell r="S30">
            <v>86</v>
          </cell>
          <cell r="T30">
            <v>0</v>
          </cell>
          <cell r="U30">
            <v>86</v>
          </cell>
          <cell r="V30">
            <v>24</v>
          </cell>
          <cell r="W30" t="str">
            <v>- 사업 시장의 니즈를 명확하게 파악하고, 아이템의 기술적 특성을 자세히 기술함
- 사업화 전략이 다소 미흡하여 보완이 검토됨</v>
          </cell>
        </row>
        <row r="31">
          <cell r="B31">
            <v>20421357</v>
          </cell>
          <cell r="C31" t="str">
            <v>지역기반</v>
          </cell>
          <cell r="D31" t="str">
            <v>기계ㆍ소재</v>
          </cell>
          <cell r="E31" t="str">
            <v>커피 로스팅 전 과정의 생산성을 획기적으로 높이는 결점두 선별 AI 솔루션</v>
          </cell>
          <cell r="F31" t="str">
            <v>0</v>
          </cell>
          <cell r="G31" t="str">
            <v>5</v>
          </cell>
          <cell r="H31" t="str">
            <v>초기</v>
          </cell>
          <cell r="I31" t="str">
            <v>청년</v>
          </cell>
          <cell r="J31">
            <v>0</v>
          </cell>
          <cell r="K31">
            <v>8</v>
          </cell>
          <cell r="L31">
            <v>8</v>
          </cell>
          <cell r="M31">
            <v>19</v>
          </cell>
          <cell r="N31">
            <v>19</v>
          </cell>
          <cell r="O31">
            <v>8</v>
          </cell>
          <cell r="P31">
            <v>7</v>
          </cell>
          <cell r="Q31">
            <v>14</v>
          </cell>
          <cell r="R31">
            <v>3</v>
          </cell>
          <cell r="S31">
            <v>86</v>
          </cell>
          <cell r="T31">
            <v>0</v>
          </cell>
          <cell r="U31">
            <v>86</v>
          </cell>
          <cell r="V31">
            <v>24</v>
          </cell>
          <cell r="W31" t="str">
            <v>- 기 보유 기술에 대한 설명으로 실현 가능성 부분이 상세히 작성되었음
- 자금 조달 계획 및 발생 매출 계획이 다소 제한적으로 작성되어 보완이 필요함</v>
          </cell>
        </row>
        <row r="32">
          <cell r="B32">
            <v>20430458</v>
          </cell>
          <cell r="C32" t="str">
            <v>지역기반</v>
          </cell>
          <cell r="D32" t="str">
            <v>기계ㆍ소재</v>
          </cell>
          <cell r="E32" t="str">
            <v xml:space="preserve">고위험 산업현장 작업자 보호 및 생산성 향상을 위한 지능형 안전 관제 및 작업증강형 웨어러블 로봇 시스템 </v>
          </cell>
          <cell r="F32" t="str">
            <v>488,280,000</v>
          </cell>
          <cell r="G32" t="str">
            <v>3</v>
          </cell>
          <cell r="H32" t="str">
            <v>초기</v>
          </cell>
          <cell r="I32" t="str">
            <v>중장년</v>
          </cell>
          <cell r="J32">
            <v>0</v>
          </cell>
          <cell r="K32">
            <v>7</v>
          </cell>
          <cell r="L32">
            <v>8</v>
          </cell>
          <cell r="M32">
            <v>18</v>
          </cell>
          <cell r="N32">
            <v>19</v>
          </cell>
          <cell r="O32">
            <v>9</v>
          </cell>
          <cell r="P32">
            <v>8</v>
          </cell>
          <cell r="Q32">
            <v>14</v>
          </cell>
          <cell r="R32">
            <v>3</v>
          </cell>
          <cell r="S32">
            <v>86</v>
          </cell>
          <cell r="T32">
            <v>0</v>
          </cell>
          <cell r="U32">
            <v>86</v>
          </cell>
          <cell r="V32">
            <v>24</v>
          </cell>
          <cell r="W32" t="str">
            <v>- 창업 아이템의 개요 및 핵심 기믕에 대한 설명이 잘 작성됨
- 기술적 아키텍처가 기술되어 이해하기 쉽게 작성됨
- 자금 도달 계획에 대한 내용이 미흡하고, 자금 확보 전략이 미흡함</v>
          </cell>
        </row>
        <row r="33">
          <cell r="B33">
            <v>20417544</v>
          </cell>
          <cell r="C33" t="str">
            <v>지역기반</v>
          </cell>
          <cell r="D33" t="str">
            <v>기계ㆍ소재</v>
          </cell>
          <cell r="E33" t="str">
            <v>유독물질이 배제된 다이싱 공졍용 웨이퍼 보호기능의 코팅제</v>
          </cell>
          <cell r="F33" t="str">
            <v>64,976,450</v>
          </cell>
          <cell r="G33" t="str">
            <v>0</v>
          </cell>
          <cell r="H33" t="str">
            <v>도약</v>
          </cell>
          <cell r="I33" t="str">
            <v>중장년</v>
          </cell>
          <cell r="J33">
            <v>0</v>
          </cell>
          <cell r="K33">
            <v>7</v>
          </cell>
          <cell r="L33">
            <v>7</v>
          </cell>
          <cell r="M33">
            <v>19</v>
          </cell>
          <cell r="N33">
            <v>19</v>
          </cell>
          <cell r="O33">
            <v>9</v>
          </cell>
          <cell r="P33">
            <v>8</v>
          </cell>
          <cell r="Q33">
            <v>13</v>
          </cell>
          <cell r="R33">
            <v>3</v>
          </cell>
          <cell r="S33">
            <v>85</v>
          </cell>
          <cell r="T33">
            <v>0</v>
          </cell>
          <cell r="U33">
            <v>85</v>
          </cell>
          <cell r="V33">
            <v>27</v>
          </cell>
          <cell r="W33" t="str">
            <v>- 아이템이 명확하게 기술되어있으며, 비즈니스 전략이 잘 제시되었음
- 사업화 로드맵의 구체화기 필요하도 판단됨.</v>
          </cell>
        </row>
        <row r="34">
          <cell r="B34">
            <v>20423028</v>
          </cell>
          <cell r="C34" t="str">
            <v>지역기반</v>
          </cell>
          <cell r="D34" t="str">
            <v>기계ㆍ소재</v>
          </cell>
          <cell r="E34" t="str">
            <v>“ 욕실을 사우나로, 쓸수록 쌓이는 건강 데이터 “ IOT·AI 복사열 헬스케어 시스템</v>
          </cell>
          <cell r="F34" t="str">
            <v>0</v>
          </cell>
          <cell r="G34" t="str">
            <v>0</v>
          </cell>
          <cell r="H34" t="str">
            <v>예비</v>
          </cell>
          <cell r="I34" t="str">
            <v>중장년</v>
          </cell>
          <cell r="J34">
            <v>0</v>
          </cell>
          <cell r="K34">
            <v>8</v>
          </cell>
          <cell r="L34">
            <v>8</v>
          </cell>
          <cell r="M34">
            <v>17</v>
          </cell>
          <cell r="N34">
            <v>18</v>
          </cell>
          <cell r="O34">
            <v>9</v>
          </cell>
          <cell r="P34">
            <v>8</v>
          </cell>
          <cell r="Q34">
            <v>13</v>
          </cell>
          <cell r="R34">
            <v>3</v>
          </cell>
          <cell r="S34">
            <v>84</v>
          </cell>
          <cell r="T34">
            <v>0</v>
          </cell>
          <cell r="U34">
            <v>84</v>
          </cell>
          <cell r="V34">
            <v>28</v>
          </cell>
          <cell r="W34" t="str">
            <v>- 아이템 기술 목표 및 방향성, 성장 전략등이 상세하게 잘 작성됨.
- 아이템의 상세 기술에 대한 설명에대 한 검토가 필요해 보임.</v>
          </cell>
        </row>
        <row r="35">
          <cell r="B35">
            <v>20424988</v>
          </cell>
          <cell r="C35" t="str">
            <v>지역기반</v>
          </cell>
          <cell r="D35" t="str">
            <v>기계ㆍ소재</v>
          </cell>
          <cell r="E35" t="str">
            <v>AI기술을 적용한 고가의 PT부담없이 운동 초보자도 자세 교정할 수 있는 운동기기 ‘모션코치’</v>
          </cell>
          <cell r="F35" t="str">
            <v>0</v>
          </cell>
          <cell r="G35" t="str">
            <v>0</v>
          </cell>
          <cell r="H35" t="str">
            <v>예비</v>
          </cell>
          <cell r="I35" t="str">
            <v>청년</v>
          </cell>
          <cell r="J35">
            <v>0</v>
          </cell>
          <cell r="K35">
            <v>9</v>
          </cell>
          <cell r="L35">
            <v>8</v>
          </cell>
          <cell r="M35">
            <v>17</v>
          </cell>
          <cell r="N35">
            <v>15</v>
          </cell>
          <cell r="O35">
            <v>8</v>
          </cell>
          <cell r="P35">
            <v>8</v>
          </cell>
          <cell r="Q35">
            <v>13</v>
          </cell>
          <cell r="R35">
            <v>3</v>
          </cell>
          <cell r="S35">
            <v>81</v>
          </cell>
          <cell r="T35">
            <v>2</v>
          </cell>
          <cell r="U35">
            <v>83</v>
          </cell>
          <cell r="V35">
            <v>29</v>
          </cell>
          <cell r="W35" t="str">
            <v>- 아이템 선행 기술의 제시가 잘 되어있으며, 목표 설정이 명확함.
- 시장 분석 및 BM은 적절하나 사업화 논리는 일부 제한적으로 보임.</v>
          </cell>
        </row>
        <row r="36">
          <cell r="B36">
            <v>20419273</v>
          </cell>
          <cell r="C36" t="str">
            <v>지역기반</v>
          </cell>
          <cell r="D36" t="str">
            <v>기계ㆍ소재</v>
          </cell>
          <cell r="E36" t="str">
            <v>장시간 책상에 머무는 사용자를 위하여 인체공학 기술과 AI 기반 맞춤 세팅 기술을 활용하여 높이 조절 및 자세 최적화 기능의 개인 맞춤형 업무환경을 제공하는 스마트 워크스테이션 제품</v>
          </cell>
          <cell r="F36" t="str">
            <v>0</v>
          </cell>
          <cell r="G36" t="str">
            <v>0</v>
          </cell>
          <cell r="H36" t="str">
            <v>예비</v>
          </cell>
          <cell r="I36" t="str">
            <v>중장년</v>
          </cell>
          <cell r="J36">
            <v>0</v>
          </cell>
          <cell r="K36">
            <v>8</v>
          </cell>
          <cell r="L36">
            <v>10</v>
          </cell>
          <cell r="M36">
            <v>18</v>
          </cell>
          <cell r="N36">
            <v>17</v>
          </cell>
          <cell r="O36">
            <v>7</v>
          </cell>
          <cell r="P36">
            <v>7</v>
          </cell>
          <cell r="Q36">
            <v>13</v>
          </cell>
          <cell r="R36">
            <v>3</v>
          </cell>
          <cell r="S36">
            <v>83</v>
          </cell>
          <cell r="T36">
            <v>0</v>
          </cell>
          <cell r="U36">
            <v>83</v>
          </cell>
          <cell r="V36">
            <v>29</v>
          </cell>
          <cell r="W36" t="str">
            <v>- 아이템의 기술 목표 및 방향이 적절하게 제시되었음.
- 사업화 전략등이 작성되었으나, 기술 전략 및 개발 방안에 대한 구체적 제시가 미흡함.</v>
          </cell>
        </row>
        <row r="37">
          <cell r="B37">
            <v>20420955</v>
          </cell>
          <cell r="C37" t="str">
            <v>지역기반</v>
          </cell>
          <cell r="D37" t="str">
            <v>기계ㆍ소재</v>
          </cell>
          <cell r="E37" t="str">
            <v>Aeromechanics Wafer Chuck</v>
          </cell>
          <cell r="F37" t="str">
            <v>0</v>
          </cell>
          <cell r="G37" t="str">
            <v>0</v>
          </cell>
          <cell r="H37" t="str">
            <v>예비</v>
          </cell>
          <cell r="I37" t="str">
            <v>청년</v>
          </cell>
          <cell r="J37">
            <v>0</v>
          </cell>
          <cell r="K37">
            <v>10</v>
          </cell>
          <cell r="L37">
            <v>9</v>
          </cell>
          <cell r="M37">
            <v>17</v>
          </cell>
          <cell r="N37">
            <v>16</v>
          </cell>
          <cell r="O37">
            <v>8</v>
          </cell>
          <cell r="P37">
            <v>7</v>
          </cell>
          <cell r="Q37">
            <v>13</v>
          </cell>
          <cell r="R37">
            <v>3</v>
          </cell>
          <cell r="S37">
            <v>83</v>
          </cell>
          <cell r="T37">
            <v>0</v>
          </cell>
          <cell r="U37">
            <v>83</v>
          </cell>
          <cell r="V37">
            <v>29</v>
          </cell>
          <cell r="W37" t="str">
            <v>- 기존 기술의 한계점 제시 및  극복 방안에 대한 제시가 잘 작성됨.
- 기술에 대한 구체적인 제시 및 팀 역량에서의 추가 검토가 필요함.</v>
          </cell>
        </row>
        <row r="38">
          <cell r="B38">
            <v>20427271</v>
          </cell>
          <cell r="C38" t="str">
            <v>지역기반</v>
          </cell>
          <cell r="D38" t="str">
            <v>기계ㆍ소재</v>
          </cell>
          <cell r="E38" t="str">
            <v>AI 기반 환경반응형 스마트 온열의자</v>
          </cell>
          <cell r="F38" t="str">
            <v>0</v>
          </cell>
          <cell r="G38" t="str">
            <v>0</v>
          </cell>
          <cell r="H38" t="str">
            <v>예비</v>
          </cell>
          <cell r="I38" t="str">
            <v>청년</v>
          </cell>
          <cell r="J38">
            <v>0</v>
          </cell>
          <cell r="K38">
            <v>8</v>
          </cell>
          <cell r="L38">
            <v>9</v>
          </cell>
          <cell r="M38">
            <v>18</v>
          </cell>
          <cell r="N38">
            <v>16</v>
          </cell>
          <cell r="O38">
            <v>8</v>
          </cell>
          <cell r="P38">
            <v>8</v>
          </cell>
          <cell r="Q38">
            <v>13</v>
          </cell>
          <cell r="R38">
            <v>3</v>
          </cell>
          <cell r="S38">
            <v>83</v>
          </cell>
          <cell r="T38">
            <v>0</v>
          </cell>
          <cell r="U38">
            <v>83</v>
          </cell>
          <cell r="V38">
            <v>29</v>
          </cell>
          <cell r="W38" t="str">
            <v>- 시장 분석및 사업 목표가 구체적으로 잘 제시되어있음
- 기존 제품과의 기술 분석이 구체화가 필요해 보임
- 팀 차원의구성에 대한 구체적인 제시가 필요함.</v>
          </cell>
        </row>
        <row r="39">
          <cell r="B39">
            <v>20420743</v>
          </cell>
          <cell r="C39" t="str">
            <v>지역기반</v>
          </cell>
          <cell r="D39" t="str">
            <v>기계ㆍ소재</v>
          </cell>
          <cell r="E39" t="str">
            <v>압력피드백(폐루프 제어)·안전인터락 기술이 적용된 민감피부용 압력제어 자동괄사’ 홈케어 디바이스</v>
          </cell>
          <cell r="F39" t="str">
            <v>5,000,000</v>
          </cell>
          <cell r="G39" t="str">
            <v>3</v>
          </cell>
          <cell r="H39" t="str">
            <v>초기</v>
          </cell>
          <cell r="I39" t="str">
            <v>청년</v>
          </cell>
          <cell r="J39">
            <v>0</v>
          </cell>
          <cell r="K39">
            <v>8</v>
          </cell>
          <cell r="L39">
            <v>8</v>
          </cell>
          <cell r="M39">
            <v>17</v>
          </cell>
          <cell r="N39">
            <v>18</v>
          </cell>
          <cell r="O39">
            <v>8</v>
          </cell>
          <cell r="P39">
            <v>7</v>
          </cell>
          <cell r="Q39">
            <v>13</v>
          </cell>
          <cell r="R39">
            <v>3</v>
          </cell>
          <cell r="S39">
            <v>82</v>
          </cell>
          <cell r="T39">
            <v>0</v>
          </cell>
          <cell r="U39">
            <v>82</v>
          </cell>
          <cell r="V39">
            <v>33</v>
          </cell>
          <cell r="W39" t="str">
            <v>- 창업아이템의 기술적 차별성이 구체적으로 작성되었음.
- 타사대비 기술적 차별성에 대한 설명이 미흡하며, 자금 조달 계획에 대한 기술이 미흡함</v>
          </cell>
        </row>
        <row r="40">
          <cell r="B40">
            <v>20422364</v>
          </cell>
          <cell r="C40" t="str">
            <v>지역기반</v>
          </cell>
          <cell r="D40" t="str">
            <v>기계ㆍ소재</v>
          </cell>
          <cell r="E40" t="str">
            <v>정량 분말 디스펜싱 스마트 캡 기반 개인맞춤형 이너뷰티 음료 제조 시스템 개발</v>
          </cell>
          <cell r="F40" t="str">
            <v>991,156,191</v>
          </cell>
          <cell r="G40" t="str">
            <v>2</v>
          </cell>
          <cell r="H40" t="str">
            <v>초기</v>
          </cell>
          <cell r="I40" t="str">
            <v>청년</v>
          </cell>
          <cell r="J40">
            <v>0</v>
          </cell>
          <cell r="K40">
            <v>7</v>
          </cell>
          <cell r="L40">
            <v>8</v>
          </cell>
          <cell r="M40">
            <v>17</v>
          </cell>
          <cell r="N40">
            <v>18</v>
          </cell>
          <cell r="O40">
            <v>8</v>
          </cell>
          <cell r="P40">
            <v>7</v>
          </cell>
          <cell r="Q40">
            <v>14</v>
          </cell>
          <cell r="R40">
            <v>3</v>
          </cell>
          <cell r="S40">
            <v>82</v>
          </cell>
          <cell r="T40">
            <v>0</v>
          </cell>
          <cell r="U40">
            <v>82</v>
          </cell>
          <cell r="V40">
            <v>33</v>
          </cell>
          <cell r="W40" t="str">
            <v>- 사업 아이템 목표 및 기술적 특성일 상세하게 작성함
- 창업 아이템의 자금 조달 계획 및 발생 매출 계획등이 미흠함</v>
          </cell>
        </row>
        <row r="41">
          <cell r="B41">
            <v>20427414</v>
          </cell>
          <cell r="C41" t="str">
            <v>지역기반</v>
          </cell>
          <cell r="D41" t="str">
            <v>기계ㆍ소재</v>
          </cell>
          <cell r="E41" t="str">
            <v>음파 탈진 기반 집진기 호퍼 분진 고착방지 및 제거 시스템</v>
          </cell>
          <cell r="F41" t="str">
            <v>150,000,000</v>
          </cell>
          <cell r="G41" t="str">
            <v>0</v>
          </cell>
          <cell r="H41" t="str">
            <v>초기</v>
          </cell>
          <cell r="I41" t="str">
            <v>청년</v>
          </cell>
          <cell r="J41">
            <v>0</v>
          </cell>
          <cell r="K41">
            <v>8</v>
          </cell>
          <cell r="L41">
            <v>8</v>
          </cell>
          <cell r="M41">
            <v>18</v>
          </cell>
          <cell r="N41">
            <v>16</v>
          </cell>
          <cell r="O41">
            <v>8</v>
          </cell>
          <cell r="P41">
            <v>7</v>
          </cell>
          <cell r="Q41">
            <v>14</v>
          </cell>
          <cell r="R41">
            <v>3</v>
          </cell>
          <cell r="S41">
            <v>82</v>
          </cell>
          <cell r="T41">
            <v>0</v>
          </cell>
          <cell r="U41">
            <v>82</v>
          </cell>
          <cell r="V41">
            <v>33</v>
          </cell>
          <cell r="W41" t="str">
            <v>- 사업 기술의 명확하게 상세하기 기술하였음
- 자본 조달 계획 및 매출 정보가 다소 제한적으로 작성되었으며, 사업 로드맵이 보완이 필요함</v>
          </cell>
        </row>
        <row r="42">
          <cell r="B42">
            <v>20418841</v>
          </cell>
          <cell r="C42" t="str">
            <v>지역기반</v>
          </cell>
          <cell r="D42" t="str">
            <v>기계ㆍ소재</v>
          </cell>
          <cell r="E42" t="str">
            <v>AI 스마트후드</v>
          </cell>
          <cell r="F42" t="str">
            <v>1,120,000,000</v>
          </cell>
          <cell r="G42" t="str">
            <v>8</v>
          </cell>
          <cell r="H42" t="str">
            <v>초기</v>
          </cell>
          <cell r="I42" t="str">
            <v>중장년</v>
          </cell>
          <cell r="J42">
            <v>0</v>
          </cell>
          <cell r="K42">
            <v>9</v>
          </cell>
          <cell r="L42">
            <v>8</v>
          </cell>
          <cell r="M42">
            <v>18</v>
          </cell>
          <cell r="N42">
            <v>17</v>
          </cell>
          <cell r="O42">
            <v>7</v>
          </cell>
          <cell r="P42">
            <v>7</v>
          </cell>
          <cell r="Q42">
            <v>13</v>
          </cell>
          <cell r="R42">
            <v>3</v>
          </cell>
          <cell r="S42">
            <v>82</v>
          </cell>
          <cell r="T42">
            <v>0</v>
          </cell>
          <cell r="U42">
            <v>82</v>
          </cell>
          <cell r="V42">
            <v>33</v>
          </cell>
          <cell r="W42" t="str">
            <v>- 아이템이 명확하고, 현 보유 기술에 대하여 상세하게 기술하였음
- 매출 발생에 대한 내용이 미흠하고, 사업화 전력의 보완이 요청됨</v>
          </cell>
        </row>
        <row r="43">
          <cell r="B43">
            <v>20414325</v>
          </cell>
          <cell r="C43" t="str">
            <v>지역기반</v>
          </cell>
          <cell r="D43" t="str">
            <v>기계ㆍ소재</v>
          </cell>
          <cell r="E43" t="str">
            <v>에코플러스(ECO PLUS)</v>
          </cell>
          <cell r="F43" t="str">
            <v>0</v>
          </cell>
          <cell r="G43" t="str">
            <v>0</v>
          </cell>
          <cell r="H43" t="str">
            <v>예비</v>
          </cell>
          <cell r="I43" t="str">
            <v>중장년</v>
          </cell>
          <cell r="J43">
            <v>0</v>
          </cell>
          <cell r="K43">
            <v>8</v>
          </cell>
          <cell r="L43">
            <v>8</v>
          </cell>
          <cell r="M43">
            <v>17</v>
          </cell>
          <cell r="N43">
            <v>18</v>
          </cell>
          <cell r="O43">
            <v>7</v>
          </cell>
          <cell r="P43">
            <v>7</v>
          </cell>
          <cell r="Q43">
            <v>13</v>
          </cell>
          <cell r="R43">
            <v>3</v>
          </cell>
          <cell r="S43">
            <v>81</v>
          </cell>
          <cell r="T43">
            <v>0</v>
          </cell>
          <cell r="U43">
            <v>81</v>
          </cell>
          <cell r="V43">
            <v>37</v>
          </cell>
          <cell r="W43" t="str">
            <v>- 기술의 배경 및 필요성, 기술의 차별성이 이해하기 쉽게 작성되어있음
- 목표 시장이 명확하며, 시장 분석이 잘되어있음
- 추진 역량은 있다고 판단되나, 팀 역량이 부족함</v>
          </cell>
        </row>
        <row r="44">
          <cell r="B44">
            <v>20423353</v>
          </cell>
          <cell r="C44" t="str">
            <v>지역기반</v>
          </cell>
          <cell r="D44" t="str">
            <v>기계ㆍ소재</v>
          </cell>
          <cell r="E44" t="str">
            <v>폐패각(조개껍데기)을 활용한 친환경 바이오 플라스틱 원료(소재)</v>
          </cell>
          <cell r="F44" t="str">
            <v>70,000,000</v>
          </cell>
          <cell r="G44" t="str">
            <v>1</v>
          </cell>
          <cell r="H44" t="str">
            <v>초기</v>
          </cell>
          <cell r="I44" t="str">
            <v>중장년</v>
          </cell>
          <cell r="J44">
            <v>0</v>
          </cell>
          <cell r="K44">
            <v>7</v>
          </cell>
          <cell r="L44">
            <v>7</v>
          </cell>
          <cell r="M44">
            <v>18</v>
          </cell>
          <cell r="N44">
            <v>18</v>
          </cell>
          <cell r="O44">
            <v>8</v>
          </cell>
          <cell r="P44">
            <v>7</v>
          </cell>
          <cell r="Q44">
            <v>13</v>
          </cell>
          <cell r="R44">
            <v>3</v>
          </cell>
          <cell r="S44">
            <v>81</v>
          </cell>
          <cell r="T44">
            <v>0</v>
          </cell>
          <cell r="U44">
            <v>81</v>
          </cell>
          <cell r="V44">
            <v>37</v>
          </cell>
          <cell r="W44" t="str">
            <v>- 아이템 기술적 측면의 상세한 기술을 토대로 사업계획서를 작성하였음
- 기술적 차별성에 대한 보완이 필요함</v>
          </cell>
        </row>
        <row r="45">
          <cell r="B45">
            <v>20412980</v>
          </cell>
          <cell r="C45" t="str">
            <v>지역기반</v>
          </cell>
          <cell r="D45" t="str">
            <v>기계ㆍ소재</v>
          </cell>
          <cell r="E45" t="str">
            <v>전기차 화재에 대응하는 배터리가스 방출 비폭발 완전 침수형 소화 로봇</v>
          </cell>
          <cell r="F45" t="str">
            <v>13,400,000</v>
          </cell>
          <cell r="G45" t="str">
            <v>1</v>
          </cell>
          <cell r="H45" t="str">
            <v>도약</v>
          </cell>
          <cell r="I45" t="str">
            <v>중장년</v>
          </cell>
          <cell r="J45">
            <v>0</v>
          </cell>
          <cell r="K45">
            <v>9</v>
          </cell>
          <cell r="L45">
            <v>7</v>
          </cell>
          <cell r="M45">
            <v>18</v>
          </cell>
          <cell r="N45">
            <v>17</v>
          </cell>
          <cell r="O45">
            <v>7</v>
          </cell>
          <cell r="P45">
            <v>7</v>
          </cell>
          <cell r="Q45">
            <v>13</v>
          </cell>
          <cell r="R45">
            <v>3</v>
          </cell>
          <cell r="S45">
            <v>81</v>
          </cell>
          <cell r="T45">
            <v>0</v>
          </cell>
          <cell r="U45">
            <v>81</v>
          </cell>
          <cell r="V45">
            <v>37</v>
          </cell>
          <cell r="W45" t="str">
            <v>- 목표 시장의 기술분석, 타사의 제품 분석이 비교적 잘 되어있음
- 사업 전체 로드맵에 대한 보완이 필요해 보임</v>
          </cell>
        </row>
        <row r="46">
          <cell r="B46">
            <v>20431631</v>
          </cell>
          <cell r="C46" t="str">
            <v>지역기반</v>
          </cell>
          <cell r="D46" t="str">
            <v>기계ㆍ소재</v>
          </cell>
          <cell r="E46" t="str">
            <v>쪼임이시니어</v>
          </cell>
          <cell r="F46" t="str">
            <v>710,000,000</v>
          </cell>
          <cell r="G46" t="str">
            <v>7</v>
          </cell>
          <cell r="H46" t="str">
            <v>도약</v>
          </cell>
          <cell r="I46" t="str">
            <v>청년</v>
          </cell>
          <cell r="J46">
            <v>0</v>
          </cell>
          <cell r="K46">
            <v>7</v>
          </cell>
          <cell r="L46">
            <v>8</v>
          </cell>
          <cell r="M46">
            <v>18</v>
          </cell>
          <cell r="N46">
            <v>17</v>
          </cell>
          <cell r="O46">
            <v>8</v>
          </cell>
          <cell r="P46">
            <v>7</v>
          </cell>
          <cell r="Q46">
            <v>13</v>
          </cell>
          <cell r="R46">
            <v>3</v>
          </cell>
          <cell r="S46">
            <v>81</v>
          </cell>
          <cell r="T46">
            <v>0</v>
          </cell>
          <cell r="U46">
            <v>81</v>
          </cell>
          <cell r="V46">
            <v>37</v>
          </cell>
          <cell r="W46" t="str">
            <v>- 사업화 아이템이 명확하며, 시장 니즈를 명확히 제시함
- 매출 전략등은 잘 제시되었어나 실현 가능성은 검토가 되어야함.</v>
          </cell>
        </row>
        <row r="47">
          <cell r="B47">
            <v>20432207</v>
          </cell>
          <cell r="C47" t="str">
            <v>지역기반</v>
          </cell>
          <cell r="D47" t="str">
            <v>기계ㆍ소재</v>
          </cell>
          <cell r="E47" t="str">
            <v>AI 객체인식 기술이 적용된 실시간 위험 감지형 스마트 보안 반사경</v>
          </cell>
          <cell r="F47" t="str">
            <v>100,000,000</v>
          </cell>
          <cell r="G47" t="str">
            <v>1</v>
          </cell>
          <cell r="H47" t="str">
            <v>도약</v>
          </cell>
          <cell r="I47" t="str">
            <v>청년</v>
          </cell>
          <cell r="J47">
            <v>0</v>
          </cell>
          <cell r="K47">
            <v>8</v>
          </cell>
          <cell r="L47">
            <v>8</v>
          </cell>
          <cell r="M47">
            <v>18</v>
          </cell>
          <cell r="N47">
            <v>16</v>
          </cell>
          <cell r="O47">
            <v>8</v>
          </cell>
          <cell r="P47">
            <v>7</v>
          </cell>
          <cell r="Q47">
            <v>13</v>
          </cell>
          <cell r="R47">
            <v>3</v>
          </cell>
          <cell r="S47">
            <v>81</v>
          </cell>
          <cell r="T47">
            <v>0</v>
          </cell>
          <cell r="U47">
            <v>81</v>
          </cell>
          <cell r="V47">
            <v>37</v>
          </cell>
          <cell r="W47" t="str">
            <v>- 아이템의 기술이 명확하게 작성되었음.
- 사업화 로드맥의 구체화가 필요해 보임.</v>
          </cell>
        </row>
        <row r="48">
          <cell r="B48">
            <v>20425280</v>
          </cell>
          <cell r="C48" t="str">
            <v>지역기반</v>
          </cell>
          <cell r="D48" t="str">
            <v>기계ㆍ소재</v>
          </cell>
          <cell r="E48" t="str">
            <v>차세대 디스플레이(Micro LED)용 고기능성 UV경화 오버코팅제 개발</v>
          </cell>
          <cell r="F48" t="str">
            <v>500,000,000</v>
          </cell>
          <cell r="G48" t="str">
            <v>2</v>
          </cell>
          <cell r="H48" t="str">
            <v>초기</v>
          </cell>
          <cell r="I48" t="str">
            <v>중장년</v>
          </cell>
          <cell r="J48">
            <v>0</v>
          </cell>
          <cell r="K48">
            <v>7</v>
          </cell>
          <cell r="L48">
            <v>8</v>
          </cell>
          <cell r="M48">
            <v>18</v>
          </cell>
          <cell r="N48">
            <v>17</v>
          </cell>
          <cell r="O48">
            <v>7</v>
          </cell>
          <cell r="P48">
            <v>7</v>
          </cell>
          <cell r="Q48">
            <v>14</v>
          </cell>
          <cell r="R48">
            <v>3</v>
          </cell>
          <cell r="S48">
            <v>81</v>
          </cell>
          <cell r="T48">
            <v>0</v>
          </cell>
          <cell r="U48">
            <v>81</v>
          </cell>
          <cell r="V48">
            <v>37</v>
          </cell>
          <cell r="W48" t="str">
            <v>- 사업 아이템의 기술이 명확하고, 내용이 충실하게 작성됨
- 사업 자금 조달 계획 및 매출 창출에  대한 내용이 미흡함</v>
          </cell>
        </row>
        <row r="49">
          <cell r="B49">
            <v>20433277</v>
          </cell>
          <cell r="C49" t="str">
            <v>지역기반</v>
          </cell>
          <cell r="D49" t="str">
            <v>기계ㆍ소재</v>
          </cell>
          <cell r="E49" t="str">
            <v xml:space="preserve"> 표준화된 제조공정을 적용한 균일한 품질의 K-디저트 프랜차이즈 “서울호떡”</v>
          </cell>
          <cell r="F49" t="str">
            <v>1,500,000,000</v>
          </cell>
          <cell r="G49" t="str">
            <v>7</v>
          </cell>
          <cell r="H49" t="str">
            <v>초기</v>
          </cell>
          <cell r="I49" t="str">
            <v>중장년</v>
          </cell>
          <cell r="J49">
            <v>0</v>
          </cell>
          <cell r="K49">
            <v>8</v>
          </cell>
          <cell r="L49">
            <v>7</v>
          </cell>
          <cell r="M49">
            <v>18</v>
          </cell>
          <cell r="N49">
            <v>18</v>
          </cell>
          <cell r="O49">
            <v>7</v>
          </cell>
          <cell r="P49">
            <v>7</v>
          </cell>
          <cell r="Q49">
            <v>13</v>
          </cell>
          <cell r="R49">
            <v>3</v>
          </cell>
          <cell r="S49">
            <v>81</v>
          </cell>
          <cell r="T49">
            <v>0</v>
          </cell>
          <cell r="U49">
            <v>81</v>
          </cell>
          <cell r="V49">
            <v>37</v>
          </cell>
          <cell r="W49" t="str">
            <v>- 시장의 니즈 분석 및 창업 아이템 필요성에 대한 내용이 잘 작성됨
- 아이템의 기술적 차별성이 보완되어야함</v>
          </cell>
        </row>
        <row r="50">
          <cell r="B50">
            <v>20402196</v>
          </cell>
          <cell r="C50" t="str">
            <v>지역기반</v>
          </cell>
          <cell r="D50" t="str">
            <v>기계ㆍ소재</v>
          </cell>
          <cell r="E50" t="str">
            <v>차세대 반도체 패키징용 40um 이하 건식 마이크로 범프 형성 기술, 특허 번호 10-2025-00188250)</v>
          </cell>
          <cell r="F50" t="str">
            <v>0</v>
          </cell>
          <cell r="G50" t="str">
            <v>0</v>
          </cell>
          <cell r="H50" t="str">
            <v>예비</v>
          </cell>
          <cell r="I50" t="str">
            <v>중장년</v>
          </cell>
          <cell r="J50">
            <v>0</v>
          </cell>
          <cell r="K50">
            <v>8</v>
          </cell>
          <cell r="L50">
            <v>8</v>
          </cell>
          <cell r="M50">
            <v>18</v>
          </cell>
          <cell r="N50">
            <v>17</v>
          </cell>
          <cell r="O50">
            <v>7</v>
          </cell>
          <cell r="P50">
            <v>7</v>
          </cell>
          <cell r="Q50">
            <v>13</v>
          </cell>
          <cell r="R50">
            <v>3</v>
          </cell>
          <cell r="S50">
            <v>81</v>
          </cell>
          <cell r="T50">
            <v>0</v>
          </cell>
          <cell r="U50">
            <v>81</v>
          </cell>
          <cell r="V50">
            <v>37</v>
          </cell>
          <cell r="W50" t="str">
            <v>- 창업 아이템의 기술적 특성이 명확하게 제시되어 있으며, 경쟁 기술과의 비교 분석이 체계적으로 수행됨
-목표 시장 분석을 기반으로 한 사업화 전략은 논리적 일관성이 있으나, 일부 측면에서 제한적으로 보이는 부분이 존재함</v>
          </cell>
        </row>
        <row r="51">
          <cell r="B51">
            <v>20416730</v>
          </cell>
          <cell r="C51" t="str">
            <v>지역기반</v>
          </cell>
          <cell r="D51" t="str">
            <v>기계ㆍ소재</v>
          </cell>
          <cell r="E51" t="str">
            <v>국내 규격 배터리 및 가스 공급 기술이 적용된 무선 가스식 화스너 장비</v>
          </cell>
          <cell r="F51" t="str">
            <v>1,154,119,728</v>
          </cell>
          <cell r="G51" t="str">
            <v>5</v>
          </cell>
          <cell r="H51" t="str">
            <v>초기</v>
          </cell>
          <cell r="I51" t="str">
            <v>중장년</v>
          </cell>
          <cell r="J51">
            <v>0</v>
          </cell>
          <cell r="K51">
            <v>8</v>
          </cell>
          <cell r="L51">
            <v>8</v>
          </cell>
          <cell r="M51">
            <v>18</v>
          </cell>
          <cell r="N51">
            <v>16</v>
          </cell>
          <cell r="O51">
            <v>8</v>
          </cell>
          <cell r="P51">
            <v>7</v>
          </cell>
          <cell r="Q51">
            <v>13</v>
          </cell>
          <cell r="R51">
            <v>3</v>
          </cell>
          <cell r="S51">
            <v>81</v>
          </cell>
          <cell r="T51">
            <v>0</v>
          </cell>
          <cell r="U51">
            <v>81</v>
          </cell>
          <cell r="V51">
            <v>37</v>
          </cell>
          <cell r="W51" t="str">
            <v>- 창업 아이템이이 구체적이고 명확하며, 시장 분석이 잘 이루어짐
- 외부 네트워크 및 세부 활용 계획 내요잉 다소 제한적임
- 사업화 전략 및 매출 발생 가능성에 대한 내용이 미흡함</v>
          </cell>
        </row>
        <row r="52">
          <cell r="B52">
            <v>20432357</v>
          </cell>
          <cell r="C52" t="str">
            <v>지역기반</v>
          </cell>
          <cell r="D52" t="str">
            <v>기계ㆍ소재</v>
          </cell>
          <cell r="E52" t="str">
            <v>편심 회전 기술 기반의 고효율 와류 유도를 통한 파우더 전동 믹서 베이스</v>
          </cell>
          <cell r="F52" t="str">
            <v>0</v>
          </cell>
          <cell r="G52" t="str">
            <v>0</v>
          </cell>
          <cell r="H52" t="str">
            <v>예비</v>
          </cell>
          <cell r="I52" t="str">
            <v>청년</v>
          </cell>
          <cell r="J52">
            <v>0</v>
          </cell>
          <cell r="K52">
            <v>9</v>
          </cell>
          <cell r="L52">
            <v>8</v>
          </cell>
          <cell r="M52">
            <v>18</v>
          </cell>
          <cell r="N52">
            <v>16</v>
          </cell>
          <cell r="O52">
            <v>7</v>
          </cell>
          <cell r="P52">
            <v>7</v>
          </cell>
          <cell r="Q52">
            <v>13</v>
          </cell>
          <cell r="R52">
            <v>3</v>
          </cell>
          <cell r="S52">
            <v>81</v>
          </cell>
          <cell r="T52">
            <v>0</v>
          </cell>
          <cell r="U52">
            <v>81</v>
          </cell>
          <cell r="V52">
            <v>37</v>
          </cell>
          <cell r="W52" t="str">
            <v>- 기술이 명확하게 제시되었으며, 선행기술에 대한 구체적 제시가 됨
- 매출 발생 경로와 성장 전략에 대해 보완이 필요해 보임</v>
          </cell>
        </row>
        <row r="53">
          <cell r="B53">
            <v>20418354</v>
          </cell>
          <cell r="C53" t="str">
            <v>지역기반</v>
          </cell>
          <cell r="D53" t="str">
            <v>기계ㆍ소재</v>
          </cell>
          <cell r="E53" t="str">
            <v>AI 기반 자동 자원 채취 장비 및 데이터 플랫폼</v>
          </cell>
          <cell r="F53" t="str">
            <v>0</v>
          </cell>
          <cell r="G53" t="str">
            <v>0</v>
          </cell>
          <cell r="H53" t="str">
            <v>예비</v>
          </cell>
          <cell r="I53" t="str">
            <v>중장년</v>
          </cell>
          <cell r="J53">
            <v>0</v>
          </cell>
          <cell r="K53">
            <v>7</v>
          </cell>
          <cell r="L53">
            <v>7</v>
          </cell>
          <cell r="M53">
            <v>18</v>
          </cell>
          <cell r="N53">
            <v>18</v>
          </cell>
          <cell r="O53">
            <v>7</v>
          </cell>
          <cell r="P53">
            <v>7</v>
          </cell>
          <cell r="Q53">
            <v>13</v>
          </cell>
          <cell r="R53">
            <v>3</v>
          </cell>
          <cell r="S53">
            <v>80</v>
          </cell>
          <cell r="T53">
            <v>0</v>
          </cell>
          <cell r="U53">
            <v>80</v>
          </cell>
          <cell r="V53">
            <v>47</v>
          </cell>
          <cell r="W53" t="str">
            <v>- 사업 배경 및 목표 설정이 명확하고 이해하기 쉽게 작성됨
- 기술이 명확하게 설명되어있음.
- 사업화 논리가 일부 제한적으로 작성됨.</v>
          </cell>
        </row>
        <row r="54">
          <cell r="B54">
            <v>20418477</v>
          </cell>
          <cell r="C54" t="str">
            <v>지역기반</v>
          </cell>
          <cell r="D54" t="str">
            <v>기계ㆍ소재</v>
          </cell>
          <cell r="E54" t="str">
            <v>관로용 고자력 자석 패치</v>
          </cell>
          <cell r="F54" t="str">
            <v>0</v>
          </cell>
          <cell r="G54" t="str">
            <v>0</v>
          </cell>
          <cell r="H54" t="str">
            <v>예비</v>
          </cell>
          <cell r="I54" t="str">
            <v>중장년</v>
          </cell>
          <cell r="J54">
            <v>0</v>
          </cell>
          <cell r="K54">
            <v>8</v>
          </cell>
          <cell r="L54">
            <v>8</v>
          </cell>
          <cell r="M54">
            <v>17</v>
          </cell>
          <cell r="N54">
            <v>17</v>
          </cell>
          <cell r="O54">
            <v>7</v>
          </cell>
          <cell r="P54">
            <v>7</v>
          </cell>
          <cell r="Q54">
            <v>13</v>
          </cell>
          <cell r="R54">
            <v>3</v>
          </cell>
          <cell r="S54">
            <v>80</v>
          </cell>
          <cell r="T54">
            <v>0</v>
          </cell>
          <cell r="U54">
            <v>80</v>
          </cell>
          <cell r="V54">
            <v>47</v>
          </cell>
          <cell r="W54" t="str">
            <v>- 사업 배경 및 목표 설정이 명확하고 이해하기 쉽게 작성됨
- 최종 산출물에 대해서 구체적인 제시를 함.
- 기술에 대한 설명이 다소 미흡함.</v>
          </cell>
        </row>
        <row r="55">
          <cell r="B55">
            <v>20425875</v>
          </cell>
          <cell r="C55" t="str">
            <v>지역기반</v>
          </cell>
          <cell r="D55" t="str">
            <v>기계ㆍ소재</v>
          </cell>
          <cell r="E55" t="str">
            <v>반진동 기술이 적용된 반도체 정밀 광학 장비용 잔류 진동 상쇄 모듈</v>
          </cell>
          <cell r="F55" t="str">
            <v>0</v>
          </cell>
          <cell r="G55" t="str">
            <v>0</v>
          </cell>
          <cell r="H55" t="str">
            <v>예비</v>
          </cell>
          <cell r="I55" t="str">
            <v>중장년</v>
          </cell>
          <cell r="J55">
            <v>0</v>
          </cell>
          <cell r="K55">
            <v>7</v>
          </cell>
          <cell r="L55">
            <v>7</v>
          </cell>
          <cell r="M55">
            <v>18</v>
          </cell>
          <cell r="N55">
            <v>18</v>
          </cell>
          <cell r="O55">
            <v>7</v>
          </cell>
          <cell r="P55">
            <v>7</v>
          </cell>
          <cell r="Q55">
            <v>13</v>
          </cell>
          <cell r="R55">
            <v>3</v>
          </cell>
          <cell r="S55">
            <v>80</v>
          </cell>
          <cell r="T55">
            <v>0</v>
          </cell>
          <cell r="U55">
            <v>80</v>
          </cell>
          <cell r="V55">
            <v>47</v>
          </cell>
          <cell r="W55" t="str">
            <v>- 경쟁사 분석을 통한 아이템의 기술 수준, 사전 기술 준비에 대한 내용이 잘 작성됨.
- 조직 구성 및 기술의 상세 설명이 다소 부족하다고 판단됨.</v>
          </cell>
        </row>
        <row r="56">
          <cell r="B56">
            <v>20416168</v>
          </cell>
          <cell r="C56" t="str">
            <v>지역기반</v>
          </cell>
          <cell r="D56" t="str">
            <v>기계ㆍ소재</v>
          </cell>
          <cell r="E56" t="str">
            <v>광학·선글라스용 편광필름 성형품 계면 박리 저감을 위한 자체 개발 코팅형 접착제 적용 및 LOT 품질증빙 체계 구축</v>
          </cell>
          <cell r="F56" t="str">
            <v>134,588,807</v>
          </cell>
          <cell r="G56" t="str">
            <v>4</v>
          </cell>
          <cell r="H56" t="str">
            <v>초기</v>
          </cell>
          <cell r="I56" t="str">
            <v>중장년</v>
          </cell>
          <cell r="J56">
            <v>0</v>
          </cell>
          <cell r="K56">
            <v>7</v>
          </cell>
          <cell r="L56">
            <v>8</v>
          </cell>
          <cell r="M56">
            <v>17</v>
          </cell>
          <cell r="N56">
            <v>17</v>
          </cell>
          <cell r="O56">
            <v>8</v>
          </cell>
          <cell r="P56">
            <v>7</v>
          </cell>
          <cell r="Q56">
            <v>13</v>
          </cell>
          <cell r="R56">
            <v>3</v>
          </cell>
          <cell r="S56">
            <v>80</v>
          </cell>
          <cell r="T56">
            <v>0</v>
          </cell>
          <cell r="U56">
            <v>80</v>
          </cell>
          <cell r="V56">
            <v>47</v>
          </cell>
          <cell r="W56" t="str">
            <v>- 아이템 목표 시장 설정이 잘 이루어져있음.
- 차별성은 나타내었으나,구체적인 제시가 필요해 보임</v>
          </cell>
        </row>
        <row r="57">
          <cell r="B57">
            <v>20417454</v>
          </cell>
          <cell r="C57" t="str">
            <v>지역기반</v>
          </cell>
          <cell r="D57" t="str">
            <v>기계ㆍ소재</v>
          </cell>
          <cell r="E57" t="str">
            <v>전력 사용 가시화 기반 전력 안전 관리형 멀티탭 ‘릴라이블(Reliable)’</v>
          </cell>
          <cell r="F57" t="str">
            <v>8,000,000,000</v>
          </cell>
          <cell r="G57" t="str">
            <v>7</v>
          </cell>
          <cell r="H57" t="str">
            <v>초기</v>
          </cell>
          <cell r="I57" t="str">
            <v>중장년</v>
          </cell>
          <cell r="J57">
            <v>0</v>
          </cell>
          <cell r="K57">
            <v>8</v>
          </cell>
          <cell r="L57">
            <v>8</v>
          </cell>
          <cell r="M57">
            <v>17</v>
          </cell>
          <cell r="N57">
            <v>16</v>
          </cell>
          <cell r="O57">
            <v>8</v>
          </cell>
          <cell r="P57">
            <v>7</v>
          </cell>
          <cell r="Q57">
            <v>13</v>
          </cell>
          <cell r="R57">
            <v>3</v>
          </cell>
          <cell r="S57">
            <v>80</v>
          </cell>
          <cell r="T57">
            <v>0</v>
          </cell>
          <cell r="U57">
            <v>80</v>
          </cell>
          <cell r="V57">
            <v>47</v>
          </cell>
          <cell r="W57" t="str">
            <v>- 아이템 및 시장 분석이 명확하게 작성됨
- 사업 매출 발생 및 자금 조달 계획이 미흡하며, 사업비 집행계획의 검토가 필요함</v>
          </cell>
        </row>
        <row r="58">
          <cell r="B58">
            <v>20420994</v>
          </cell>
          <cell r="C58" t="str">
            <v>지역기반</v>
          </cell>
          <cell r="D58" t="str">
            <v>기계ㆍ소재</v>
          </cell>
          <cell r="E58" t="str">
            <v>4-DOF 독립제어 로보틱스 기술이 적용된 AI 생체역학 기반의 도심형 승마 시뮬레이터, ‘리얼호스’</v>
          </cell>
          <cell r="F58" t="str">
            <v>0</v>
          </cell>
          <cell r="G58" t="str">
            <v>1</v>
          </cell>
          <cell r="H58" t="str">
            <v>초기</v>
          </cell>
          <cell r="I58" t="str">
            <v>중장년</v>
          </cell>
          <cell r="J58">
            <v>0</v>
          </cell>
          <cell r="K58">
            <v>7</v>
          </cell>
          <cell r="L58">
            <v>8</v>
          </cell>
          <cell r="M58">
            <v>17</v>
          </cell>
          <cell r="N58">
            <v>18</v>
          </cell>
          <cell r="O58">
            <v>7</v>
          </cell>
          <cell r="P58">
            <v>7</v>
          </cell>
          <cell r="Q58">
            <v>13</v>
          </cell>
          <cell r="R58">
            <v>3</v>
          </cell>
          <cell r="S58">
            <v>80</v>
          </cell>
          <cell r="T58">
            <v>0</v>
          </cell>
          <cell r="U58">
            <v>80</v>
          </cell>
          <cell r="V58">
            <v>47</v>
          </cell>
          <cell r="W58" t="str">
            <v>- 창업 아이템의 목표가 명확하거, 기술의 상세한 설명과 전략적 차별성에 대해 상세히 기술함
- 사업화 전략 및 조달 계획에 대한 내용이 미흡하게 작성되어 보완이 필요함</v>
          </cell>
        </row>
        <row r="59">
          <cell r="B59">
            <v>20426547</v>
          </cell>
          <cell r="C59" t="str">
            <v>지역기반</v>
          </cell>
          <cell r="D59" t="str">
            <v>기계ㆍ소재</v>
          </cell>
          <cell r="E59" t="str">
            <v>EcoFoam·EcoMold 기반 400톤급 경량 플라스틱 제조 플랫폼 개발 및 사업화</v>
          </cell>
          <cell r="F59" t="str">
            <v>47,000,000</v>
          </cell>
          <cell r="G59" t="str">
            <v>3</v>
          </cell>
          <cell r="H59" t="str">
            <v>초기</v>
          </cell>
          <cell r="I59" t="str">
            <v>청년</v>
          </cell>
          <cell r="J59">
            <v>0</v>
          </cell>
          <cell r="K59">
            <v>8</v>
          </cell>
          <cell r="L59">
            <v>7</v>
          </cell>
          <cell r="M59">
            <v>17</v>
          </cell>
          <cell r="N59">
            <v>17</v>
          </cell>
          <cell r="O59">
            <v>7</v>
          </cell>
          <cell r="P59">
            <v>7</v>
          </cell>
          <cell r="Q59">
            <v>14</v>
          </cell>
          <cell r="R59">
            <v>3</v>
          </cell>
          <cell r="S59">
            <v>80</v>
          </cell>
          <cell r="T59">
            <v>0</v>
          </cell>
          <cell r="U59">
            <v>80</v>
          </cell>
          <cell r="V59">
            <v>47</v>
          </cell>
          <cell r="W59" t="str">
            <v>- 시장 니즈를 명확하게 제시하고, 아이템의 우수성이 명확하게 작성되었음
- 단 창업 아이템의 기술적 차별성 및 타사간의 비교가 미흡함
- 자금 조달 계획이 미흡하여 보완이 필요함</v>
          </cell>
        </row>
        <row r="60">
          <cell r="B60">
            <v>20415473</v>
          </cell>
          <cell r="C60" t="str">
            <v>지역기반</v>
          </cell>
          <cell r="D60" t="str">
            <v>기계ㆍ소재</v>
          </cell>
          <cell r="E60" t="str">
            <v>벤토나이트류 광물질을 이용하여 33%이상 물사용을 절감한 혼합 시멘트용 친환경 기포 충진제 개발</v>
          </cell>
          <cell r="F60" t="str">
            <v>3,283,000,000</v>
          </cell>
          <cell r="G60" t="str">
            <v>3</v>
          </cell>
          <cell r="H60" t="str">
            <v>도약</v>
          </cell>
          <cell r="I60" t="str">
            <v>청년</v>
          </cell>
          <cell r="J60">
            <v>0</v>
          </cell>
          <cell r="K60">
            <v>7</v>
          </cell>
          <cell r="L60">
            <v>7</v>
          </cell>
          <cell r="M60">
            <v>19</v>
          </cell>
          <cell r="N60">
            <v>17</v>
          </cell>
          <cell r="O60">
            <v>7</v>
          </cell>
          <cell r="P60">
            <v>7</v>
          </cell>
          <cell r="Q60">
            <v>13</v>
          </cell>
          <cell r="R60">
            <v>3</v>
          </cell>
          <cell r="S60">
            <v>80</v>
          </cell>
          <cell r="T60">
            <v>0</v>
          </cell>
          <cell r="U60">
            <v>80</v>
          </cell>
          <cell r="V60">
            <v>47</v>
          </cell>
          <cell r="W60" t="str">
            <v>- 기술의 개발 방법 및 차별성에 대해 상세하게 기술하였음
- 매출 경로 및 시장 진입 전략의 구체성이 다소 미흡함.</v>
          </cell>
        </row>
        <row r="61">
          <cell r="B61">
            <v>20416291</v>
          </cell>
          <cell r="C61" t="str">
            <v>지역기반</v>
          </cell>
          <cell r="D61" t="str">
            <v>기계ㆍ소재</v>
          </cell>
          <cell r="E61" t="str">
            <v>사회적 약자 접근성 기준을 충족하는 병원 접수·수납·안내 프론트 통합 자동화 키오스크(KiOMi)</v>
          </cell>
          <cell r="F61" t="str">
            <v>500,000,000</v>
          </cell>
          <cell r="G61" t="str">
            <v>9</v>
          </cell>
          <cell r="H61" t="str">
            <v>도약</v>
          </cell>
          <cell r="I61" t="str">
            <v>중장년</v>
          </cell>
          <cell r="J61">
            <v>0</v>
          </cell>
          <cell r="K61">
            <v>8</v>
          </cell>
          <cell r="L61">
            <v>8</v>
          </cell>
          <cell r="M61">
            <v>18</v>
          </cell>
          <cell r="N61">
            <v>15</v>
          </cell>
          <cell r="O61">
            <v>8</v>
          </cell>
          <cell r="P61">
            <v>7</v>
          </cell>
          <cell r="Q61">
            <v>13</v>
          </cell>
          <cell r="R61">
            <v>3</v>
          </cell>
          <cell r="S61">
            <v>80</v>
          </cell>
          <cell r="T61">
            <v>0</v>
          </cell>
          <cell r="U61">
            <v>80</v>
          </cell>
          <cell r="V61">
            <v>47</v>
          </cell>
          <cell r="W61" t="str">
            <v>- 기술의 개발 방법 및 차별성에 대해 상세하게 기술하였음
- 매출 경로 및 시장 진입 전략의 구체성이 다소 미흡함.</v>
          </cell>
        </row>
        <row r="62">
          <cell r="B62">
            <v>20406098</v>
          </cell>
          <cell r="C62" t="str">
            <v>지역기반</v>
          </cell>
          <cell r="D62" t="str">
            <v>기계ㆍ소재</v>
          </cell>
          <cell r="E62" t="str">
            <v>툴에이스 AI : AI기반 절삭제조공구 최적화 구매 SaaS 솔루션</v>
          </cell>
          <cell r="F62" t="str">
            <v>141,824,547</v>
          </cell>
          <cell r="G62" t="str">
            <v>1</v>
          </cell>
          <cell r="H62" t="str">
            <v>초기</v>
          </cell>
          <cell r="I62" t="str">
            <v>청년</v>
          </cell>
          <cell r="J62">
            <v>0</v>
          </cell>
          <cell r="K62">
            <v>8</v>
          </cell>
          <cell r="L62">
            <v>8</v>
          </cell>
          <cell r="M62">
            <v>17</v>
          </cell>
          <cell r="N62">
            <v>16</v>
          </cell>
          <cell r="O62">
            <v>8</v>
          </cell>
          <cell r="P62">
            <v>7</v>
          </cell>
          <cell r="Q62">
            <v>13</v>
          </cell>
          <cell r="R62">
            <v>3</v>
          </cell>
          <cell r="S62">
            <v>80</v>
          </cell>
          <cell r="T62">
            <v>0</v>
          </cell>
          <cell r="U62">
            <v>80</v>
          </cell>
          <cell r="V62">
            <v>47</v>
          </cell>
          <cell r="W62" t="str">
            <v xml:space="preserve">- 창업 아이템의 비즈니스 모델이 구체적으로 작성됨
- 사업화 로드맵의 구체적인 보완이 검토되어야하며, 팀 구성원의 보완이 필요함 </v>
          </cell>
        </row>
        <row r="63">
          <cell r="B63">
            <v>20411746</v>
          </cell>
          <cell r="C63" t="str">
            <v>지역기반</v>
          </cell>
          <cell r="D63" t="str">
            <v>기계ㆍ소재</v>
          </cell>
          <cell r="E63" t="str">
            <v>국내 최초 MDF 전용 친환경(VOC Zero) 분체도장 공정 기술 상용화 - 도장 납기 96% 단축(6~8일→8시간), 원가 72% 절감</v>
          </cell>
          <cell r="F63" t="str">
            <v>3,820,000</v>
          </cell>
          <cell r="G63" t="str">
            <v>0</v>
          </cell>
          <cell r="H63" t="str">
            <v>초기</v>
          </cell>
          <cell r="I63" t="str">
            <v>중장년</v>
          </cell>
          <cell r="J63">
            <v>0</v>
          </cell>
          <cell r="K63">
            <v>7</v>
          </cell>
          <cell r="L63">
            <v>8</v>
          </cell>
          <cell r="M63">
            <v>17</v>
          </cell>
          <cell r="N63">
            <v>17</v>
          </cell>
          <cell r="O63">
            <v>8</v>
          </cell>
          <cell r="P63">
            <v>7</v>
          </cell>
          <cell r="Q63">
            <v>13</v>
          </cell>
          <cell r="R63">
            <v>3</v>
          </cell>
          <cell r="S63">
            <v>80</v>
          </cell>
          <cell r="T63">
            <v>0</v>
          </cell>
          <cell r="U63">
            <v>80</v>
          </cell>
          <cell r="V63">
            <v>47</v>
          </cell>
          <cell r="W63" t="str">
            <v>- 창업 아이템 목표 시장 분석이 명확하게 작성됨
- 사업 전체 femaoq의 추진일정의 구체적인 제시가 필요함</v>
          </cell>
        </row>
        <row r="64">
          <cell r="B64">
            <v>20426692</v>
          </cell>
          <cell r="C64" t="str">
            <v>지역기반</v>
          </cell>
          <cell r="D64" t="str">
            <v>기계ㆍ소재</v>
          </cell>
          <cell r="E64" t="str">
            <v>초고온 반도체 세정용 도전성 발열체 승온 방식 기반 싱글 세정 챔버</v>
          </cell>
          <cell r="F64" t="str">
            <v>3,022,903,684</v>
          </cell>
          <cell r="G64" t="str">
            <v>10</v>
          </cell>
          <cell r="H64" t="str">
            <v>도약</v>
          </cell>
          <cell r="I64" t="str">
            <v>중장년</v>
          </cell>
          <cell r="J64">
            <v>0</v>
          </cell>
          <cell r="K64">
            <v>8</v>
          </cell>
          <cell r="L64">
            <v>7</v>
          </cell>
          <cell r="M64">
            <v>18</v>
          </cell>
          <cell r="N64">
            <v>17</v>
          </cell>
          <cell r="O64">
            <v>6</v>
          </cell>
          <cell r="P64">
            <v>8</v>
          </cell>
          <cell r="Q64">
            <v>13</v>
          </cell>
          <cell r="R64">
            <v>3</v>
          </cell>
          <cell r="S64">
            <v>80</v>
          </cell>
          <cell r="T64">
            <v>0</v>
          </cell>
          <cell r="U64">
            <v>80</v>
          </cell>
          <cell r="V64">
            <v>47</v>
          </cell>
          <cell r="W64" t="str">
            <v>- 목표 시장의 정의가 명확하고, 시장 분석에 대해 비교적 명확히 작성됨
- 성장 전략 및 비즈니스 모델의  검토가 필요함</v>
          </cell>
        </row>
        <row r="65">
          <cell r="B65">
            <v>20424029</v>
          </cell>
          <cell r="C65" t="str">
            <v>지역기반</v>
          </cell>
          <cell r="D65" t="str">
            <v>기계ㆍ소재</v>
          </cell>
          <cell r="E65" t="str">
            <v>첨단제조 (반도체·디스플레이·2차전지 등)  맞춤형 장비 개발 엔지니어링 공정혁신 솔루션</v>
          </cell>
          <cell r="F65" t="str">
            <v>0</v>
          </cell>
          <cell r="G65" t="str">
            <v>0</v>
          </cell>
          <cell r="H65" t="str">
            <v>예비</v>
          </cell>
          <cell r="I65" t="str">
            <v>청년</v>
          </cell>
          <cell r="J65">
            <v>0</v>
          </cell>
          <cell r="K65">
            <v>8</v>
          </cell>
          <cell r="L65">
            <v>8</v>
          </cell>
          <cell r="M65">
            <v>17</v>
          </cell>
          <cell r="N65">
            <v>16</v>
          </cell>
          <cell r="O65">
            <v>8</v>
          </cell>
          <cell r="P65">
            <v>7</v>
          </cell>
          <cell r="Q65">
            <v>13</v>
          </cell>
          <cell r="R65">
            <v>3</v>
          </cell>
          <cell r="S65">
            <v>80</v>
          </cell>
          <cell r="T65">
            <v>0</v>
          </cell>
          <cell r="U65">
            <v>80</v>
          </cell>
          <cell r="V65">
            <v>47</v>
          </cell>
          <cell r="W65" t="str">
            <v>- 아이템의 목표 시장에 대한 명확한 제시를 하였음
- 아이템 기술 구현에 대한 내용의 구체성이 다수 미흡함.</v>
          </cell>
        </row>
        <row r="66">
          <cell r="B66">
            <v>20433210</v>
          </cell>
          <cell r="C66" t="str">
            <v>지역기반</v>
          </cell>
          <cell r="D66" t="str">
            <v>기계ㆍ소재</v>
          </cell>
          <cell r="E66" t="str">
            <v>스마트 센서 기반 자동 캐리어 바퀴 세척 살균 기기 퓨어클레닛 개발 및 사업화</v>
          </cell>
          <cell r="F66" t="str">
            <v>0</v>
          </cell>
          <cell r="G66" t="str">
            <v>0</v>
          </cell>
          <cell r="H66" t="str">
            <v>예비</v>
          </cell>
          <cell r="I66" t="str">
            <v>청년</v>
          </cell>
          <cell r="J66">
            <v>0</v>
          </cell>
          <cell r="K66">
            <v>9</v>
          </cell>
          <cell r="L66">
            <v>8</v>
          </cell>
          <cell r="M66">
            <v>16</v>
          </cell>
          <cell r="N66">
            <v>17</v>
          </cell>
          <cell r="O66">
            <v>7</v>
          </cell>
          <cell r="P66">
            <v>7</v>
          </cell>
          <cell r="Q66">
            <v>13</v>
          </cell>
          <cell r="R66">
            <v>3</v>
          </cell>
          <cell r="S66">
            <v>80</v>
          </cell>
          <cell r="T66">
            <v>0</v>
          </cell>
          <cell r="U66">
            <v>80</v>
          </cell>
          <cell r="V66">
            <v>47</v>
          </cell>
          <cell r="W66" t="str">
            <v>- 아이템 기술 비교 분석에 대해 비교적 정리가 잘되었음
- BM 모델 및 기술의 차별성에 대한 구체적인 제시가 필요함</v>
          </cell>
        </row>
        <row r="67">
          <cell r="B67">
            <v>20404690</v>
          </cell>
          <cell r="C67" t="str">
            <v>대학발</v>
          </cell>
          <cell r="D67" t="str">
            <v>기계ㆍ소재</v>
          </cell>
          <cell r="E67" t="str">
            <v>AI 딥러닝 기반 포트홀·균열 검출 도로 인프라 안전점검 솔루션</v>
          </cell>
          <cell r="F67" t="str">
            <v>399,500,000</v>
          </cell>
          <cell r="G67" t="str">
            <v>5</v>
          </cell>
          <cell r="H67" t="str">
            <v>초기</v>
          </cell>
          <cell r="I67" t="str">
            <v>중장년</v>
          </cell>
          <cell r="J67">
            <v>0</v>
          </cell>
          <cell r="K67">
            <v>8</v>
          </cell>
          <cell r="L67">
            <v>9</v>
          </cell>
          <cell r="M67">
            <v>17</v>
          </cell>
          <cell r="N67">
            <v>18</v>
          </cell>
          <cell r="O67">
            <v>8</v>
          </cell>
          <cell r="P67">
            <v>9</v>
          </cell>
          <cell r="Q67">
            <v>15</v>
          </cell>
          <cell r="R67">
            <v>5</v>
          </cell>
          <cell r="S67">
            <v>89</v>
          </cell>
          <cell r="T67">
            <v>0</v>
          </cell>
          <cell r="U67">
            <v>89</v>
          </cell>
          <cell r="V67">
            <v>13</v>
          </cell>
          <cell r="W67" t="str">
            <v xml:space="preserve"> - 사업 아이템의 목표 시장 현황 분석이 명확함
- 자금 조달 계획 및 매출 계획이 상세히 작성됨
- 기술적 우수성 및 기존 기술과의 차별성에 대한 보완이 요구됨</v>
          </cell>
          <cell r="X67" t="str">
            <v>일치</v>
          </cell>
          <cell r="Y67" t="str">
            <v>AI 딥러닝 기반 도로 인프라 안전점검 솔루션으로 분야가 일치함</v>
          </cell>
        </row>
        <row r="68">
          <cell r="B68">
            <v>20412585</v>
          </cell>
          <cell r="C68" t="str">
            <v>지역기반</v>
          </cell>
          <cell r="D68" t="str">
            <v>기계ㆍ소재</v>
          </cell>
          <cell r="E68" t="str">
            <v>탄소 저감형 친환경 다회용기 자원순환을 위한 초절전 고효율 자동화 세척 시스템 개발</v>
          </cell>
          <cell r="F68" t="str">
            <v>2,381,000,000</v>
          </cell>
          <cell r="G68" t="str">
            <v>22</v>
          </cell>
          <cell r="H68" t="str">
            <v>도약</v>
          </cell>
          <cell r="I68" t="str">
            <v>중장년</v>
          </cell>
          <cell r="J68">
            <v>0</v>
          </cell>
          <cell r="K68">
            <v>7</v>
          </cell>
          <cell r="L68">
            <v>7</v>
          </cell>
          <cell r="M68">
            <v>16</v>
          </cell>
          <cell r="N68">
            <v>15</v>
          </cell>
          <cell r="O68">
            <v>7</v>
          </cell>
          <cell r="P68">
            <v>7</v>
          </cell>
          <cell r="Q68">
            <v>15</v>
          </cell>
          <cell r="R68">
            <v>5</v>
          </cell>
          <cell r="S68">
            <v>79</v>
          </cell>
          <cell r="T68">
            <v>0</v>
          </cell>
          <cell r="U68">
            <v>79</v>
          </cell>
          <cell r="V68">
            <v>61</v>
          </cell>
          <cell r="W68" t="str">
            <v>- 아이템의 목표 및 필요성에 대한 제시가 잘되어있음
- 사업 전체 로드맵이 미흡하여 보완이 필요함</v>
          </cell>
        </row>
        <row r="69">
          <cell r="B69">
            <v>20438426</v>
          </cell>
          <cell r="C69" t="str">
            <v>지역기반</v>
          </cell>
          <cell r="D69" t="str">
            <v>기계ㆍ소재</v>
          </cell>
          <cell r="E69" t="str">
            <v>Marine Guardian Robotics</v>
          </cell>
          <cell r="F69" t="str">
            <v>0</v>
          </cell>
          <cell r="G69" t="str">
            <v>0</v>
          </cell>
          <cell r="H69" t="str">
            <v>예비</v>
          </cell>
          <cell r="I69" t="str">
            <v>청년</v>
          </cell>
          <cell r="J69">
            <v>0</v>
          </cell>
          <cell r="K69">
            <v>8</v>
          </cell>
          <cell r="L69">
            <v>8</v>
          </cell>
          <cell r="M69">
            <v>18</v>
          </cell>
          <cell r="N69">
            <v>16</v>
          </cell>
          <cell r="O69">
            <v>6</v>
          </cell>
          <cell r="P69">
            <v>7</v>
          </cell>
          <cell r="Q69">
            <v>13</v>
          </cell>
          <cell r="R69">
            <v>3</v>
          </cell>
          <cell r="S69">
            <v>79</v>
          </cell>
          <cell r="T69">
            <v>0</v>
          </cell>
          <cell r="U69">
            <v>79</v>
          </cell>
          <cell r="V69">
            <v>61</v>
          </cell>
          <cell r="W69" t="str">
            <v>- 창업 아이템의 기술에 대한 내용이 잘 작성됨.
- 매출 발생 경로 및 시장 진입 전략의 구체성이 보완되어야함.</v>
          </cell>
        </row>
        <row r="70">
          <cell r="B70">
            <v>20432837</v>
          </cell>
          <cell r="C70" t="str">
            <v>대학발</v>
          </cell>
          <cell r="D70" t="str">
            <v>기계ㆍ소재</v>
          </cell>
          <cell r="E70" t="str">
            <v>도심 내 맨홀 개방 시 발생할 수 있는 추락사고를 예방하기 위한 장치</v>
          </cell>
          <cell r="F70" t="str">
            <v>450,000,000</v>
          </cell>
          <cell r="G70" t="str">
            <v>3</v>
          </cell>
          <cell r="H70" t="str">
            <v>초기</v>
          </cell>
          <cell r="I70" t="str">
            <v>중장년</v>
          </cell>
          <cell r="J70">
            <v>0</v>
          </cell>
          <cell r="K70">
            <v>7</v>
          </cell>
          <cell r="L70">
            <v>6</v>
          </cell>
          <cell r="M70">
            <v>17</v>
          </cell>
          <cell r="N70">
            <v>18</v>
          </cell>
          <cell r="O70">
            <v>8</v>
          </cell>
          <cell r="P70">
            <v>7</v>
          </cell>
          <cell r="Q70">
            <v>13</v>
          </cell>
          <cell r="R70">
            <v>3</v>
          </cell>
          <cell r="S70">
            <v>79</v>
          </cell>
          <cell r="T70">
            <v>0</v>
          </cell>
          <cell r="U70">
            <v>79</v>
          </cell>
          <cell r="V70">
            <v>61</v>
          </cell>
          <cell r="W70" t="str">
            <v>- 창업 아이템의 구성요소 및 핵심 기능이 매우 명확하게 기술되어있음
- 비즈니스 모듈 및 자금 조달 계획, 매출계획에 대한 내용이 보완되어야함</v>
          </cell>
          <cell r="X70" t="str">
            <v>불일치</v>
          </cell>
          <cell r="Y70" t="str">
            <v>맨홀뚜껑 이탈방지 모듈로 분야가 불일치</v>
          </cell>
        </row>
        <row r="71">
          <cell r="B71">
            <v>20414814</v>
          </cell>
          <cell r="C71" t="str">
            <v>실험실</v>
          </cell>
          <cell r="D71" t="str">
            <v>기계ㆍ소재</v>
          </cell>
          <cell r="E71" t="str">
            <v>반도체·로봇 극한환경용 파티클-Zero 내식성 하모닉 감속기</v>
          </cell>
          <cell r="F71" t="str">
            <v>12,650,000</v>
          </cell>
          <cell r="G71" t="str">
            <v>2</v>
          </cell>
          <cell r="H71" t="str">
            <v>초기</v>
          </cell>
          <cell r="I71" t="str">
            <v>중장년</v>
          </cell>
          <cell r="J71" t="str">
            <v/>
          </cell>
          <cell r="K71">
            <v>9</v>
          </cell>
          <cell r="L71">
            <v>8</v>
          </cell>
          <cell r="M71">
            <v>17</v>
          </cell>
          <cell r="N71">
            <v>16</v>
          </cell>
          <cell r="O71">
            <v>6</v>
          </cell>
          <cell r="P71">
            <v>6</v>
          </cell>
          <cell r="Q71">
            <v>13</v>
          </cell>
          <cell r="R71">
            <v>3</v>
          </cell>
          <cell r="S71">
            <v>78</v>
          </cell>
          <cell r="T71">
            <v>0</v>
          </cell>
          <cell r="U71">
            <v>78</v>
          </cell>
          <cell r="V71">
            <v>65</v>
          </cell>
          <cell r="W71" t="str">
            <v>- 창업 아이템의 개발 및 준비 현황이 명확하게 작성됨
- 목표 시장 및 사업화 전략의 구체적인 기술이 요구됨
- 자금 조달 계획의 구체적인 보완이 필요함</v>
          </cell>
        </row>
        <row r="72">
          <cell r="B72">
            <v>20415501</v>
          </cell>
          <cell r="C72" t="str">
            <v>대학발</v>
          </cell>
          <cell r="D72" t="str">
            <v>기계ㆍ소재</v>
          </cell>
          <cell r="E72" t="str">
            <v>자성측정장비개발</v>
          </cell>
          <cell r="F72" t="str">
            <v>0</v>
          </cell>
          <cell r="G72" t="str">
            <v>0</v>
          </cell>
          <cell r="H72" t="str">
            <v>예비</v>
          </cell>
          <cell r="I72" t="str">
            <v>중장년</v>
          </cell>
          <cell r="J72">
            <v>0</v>
          </cell>
          <cell r="K72">
            <v>8</v>
          </cell>
          <cell r="L72">
            <v>8</v>
          </cell>
          <cell r="M72">
            <v>15</v>
          </cell>
          <cell r="N72">
            <v>17</v>
          </cell>
          <cell r="O72">
            <v>8</v>
          </cell>
          <cell r="P72">
            <v>7</v>
          </cell>
          <cell r="Q72">
            <v>13</v>
          </cell>
          <cell r="R72">
            <v>3</v>
          </cell>
          <cell r="S72">
            <v>79</v>
          </cell>
          <cell r="T72">
            <v>0</v>
          </cell>
          <cell r="U72">
            <v>79</v>
          </cell>
          <cell r="V72">
            <v>61</v>
          </cell>
          <cell r="W72" t="str">
            <v xml:space="preserve">- 시장 분석 및 기술 분석에 대해 구체적으로 작성되어있음
- BM 모델의 구체화 및 매출에 대한 상세한 기재가 필요함
</v>
          </cell>
          <cell r="X72" t="str">
            <v>일치</v>
          </cell>
          <cell r="Y72" t="str">
            <v>시스템 반도체 개발 기술로 일치함</v>
          </cell>
        </row>
        <row r="73">
          <cell r="B73">
            <v>20403927</v>
          </cell>
          <cell r="C73" t="str">
            <v>대학발</v>
          </cell>
          <cell r="D73" t="str">
            <v>기계ㆍ소재</v>
          </cell>
          <cell r="E73" t="str">
            <v>시각장애인들의 안전하고 편리한 도보보행을 돕는 동반 로봇 플랫폼</v>
          </cell>
          <cell r="F73" t="str">
            <v>0</v>
          </cell>
          <cell r="G73" t="str">
            <v>0</v>
          </cell>
          <cell r="H73" t="str">
            <v>초기</v>
          </cell>
          <cell r="I73" t="str">
            <v>청년</v>
          </cell>
          <cell r="J73">
            <v>0</v>
          </cell>
          <cell r="K73">
            <v>8</v>
          </cell>
          <cell r="L73">
            <v>6</v>
          </cell>
          <cell r="M73">
            <v>16</v>
          </cell>
          <cell r="N73">
            <v>17</v>
          </cell>
          <cell r="O73">
            <v>7</v>
          </cell>
          <cell r="P73">
            <v>8</v>
          </cell>
          <cell r="Q73">
            <v>13</v>
          </cell>
          <cell r="R73">
            <v>3</v>
          </cell>
          <cell r="S73">
            <v>78</v>
          </cell>
          <cell r="T73">
            <v>0</v>
          </cell>
          <cell r="U73">
            <v>78</v>
          </cell>
          <cell r="V73">
            <v>65</v>
          </cell>
          <cell r="W73" t="str">
            <v>- 아이템의 목적이 명확하고 시장 니즈가 구체적으로 작성됨
- 사업화 로드맵에 대한 작성이 미흡하고, 성장 전략의 내용 보완이 필요함</v>
          </cell>
          <cell r="X73" t="str">
            <v>일치</v>
          </cell>
          <cell r="Y73" t="str">
            <v>동반 로봇 플랫폼으로 분야가 일치함</v>
          </cell>
        </row>
        <row r="74">
          <cell r="B74">
            <v>20404082</v>
          </cell>
          <cell r="C74" t="str">
            <v>지역기반</v>
          </cell>
          <cell r="D74" t="str">
            <v>기계ㆍ소재</v>
          </cell>
          <cell r="E74" t="str">
            <v>사람 감지 기반 자동 감속·제동 기능을 적용한 탈부착형 병원 침대 이송 로봇 ‘Moti Bed Mover’</v>
          </cell>
          <cell r="F74" t="str">
            <v>10,000,000</v>
          </cell>
          <cell r="G74" t="str">
            <v>0</v>
          </cell>
          <cell r="H74" t="str">
            <v>초기</v>
          </cell>
          <cell r="I74" t="str">
            <v>청년</v>
          </cell>
          <cell r="J74">
            <v>0</v>
          </cell>
          <cell r="K74">
            <v>7</v>
          </cell>
          <cell r="L74">
            <v>7</v>
          </cell>
          <cell r="M74">
            <v>17</v>
          </cell>
          <cell r="N74">
            <v>16</v>
          </cell>
          <cell r="O74">
            <v>7</v>
          </cell>
          <cell r="P74">
            <v>7</v>
          </cell>
          <cell r="Q74">
            <v>13</v>
          </cell>
          <cell r="R74">
            <v>3</v>
          </cell>
          <cell r="S74">
            <v>77</v>
          </cell>
          <cell r="T74">
            <v>0</v>
          </cell>
          <cell r="U74">
            <v>77</v>
          </cell>
          <cell r="V74">
            <v>68</v>
          </cell>
          <cell r="W74" t="str">
            <v>- 창업 아이템의 목표 및 개발 준비 현황이 잘 작성되었음
- 팀 구성 인력의 보완이 요청됨</v>
          </cell>
        </row>
        <row r="75">
          <cell r="B75">
            <v>20428648</v>
          </cell>
          <cell r="C75" t="str">
            <v>지역기반</v>
          </cell>
          <cell r="D75" t="str">
            <v>기계ㆍ소재</v>
          </cell>
          <cell r="E75" t="str">
            <v>코코넛·키틴을 활용한 친환경 제품 고도화 및 AI 기반 친환경 소재 예측·큐레이션 플랫폼 개발</v>
          </cell>
          <cell r="F75" t="str">
            <v>156,062,596</v>
          </cell>
          <cell r="G75" t="str">
            <v>3</v>
          </cell>
          <cell r="H75" t="str">
            <v>초기</v>
          </cell>
          <cell r="I75" t="str">
            <v>청년</v>
          </cell>
          <cell r="J75">
            <v>0</v>
          </cell>
          <cell r="K75">
            <v>10</v>
          </cell>
          <cell r="L75">
            <v>10</v>
          </cell>
          <cell r="M75">
            <v>14</v>
          </cell>
          <cell r="N75">
            <v>13</v>
          </cell>
          <cell r="O75">
            <v>6</v>
          </cell>
          <cell r="P75">
            <v>6</v>
          </cell>
          <cell r="Q75">
            <v>13</v>
          </cell>
          <cell r="R75">
            <v>3</v>
          </cell>
          <cell r="S75">
            <v>75</v>
          </cell>
          <cell r="T75">
            <v>2</v>
          </cell>
          <cell r="U75">
            <v>77</v>
          </cell>
          <cell r="V75">
            <v>68</v>
          </cell>
          <cell r="W75" t="str">
            <v>- 목표 시장 분석이 명확하고 구체적으로 작성됨
- 친환경 기술 정갱력에 대한 분석이 구체적임 
- 창업 아이템의 기술적 차별성이 대한 내용이 미흡하여 보완이 필요함</v>
          </cell>
        </row>
        <row r="76">
          <cell r="B76">
            <v>20408211</v>
          </cell>
          <cell r="C76" t="str">
            <v>지역기반</v>
          </cell>
          <cell r="D76" t="str">
            <v>기계ㆍ소재</v>
          </cell>
          <cell r="E76" t="str">
            <v>자율주행 소화 기능을 갖춘 물류센터용 화재 대응 로봇</v>
          </cell>
          <cell r="F76" t="str">
            <v>1,700,000,000</v>
          </cell>
          <cell r="G76" t="str">
            <v>8</v>
          </cell>
          <cell r="H76" t="str">
            <v>도약</v>
          </cell>
          <cell r="I76" t="str">
            <v>중장년</v>
          </cell>
          <cell r="J76">
            <v>0</v>
          </cell>
          <cell r="K76">
            <v>7</v>
          </cell>
          <cell r="L76">
            <v>7</v>
          </cell>
          <cell r="M76">
            <v>17</v>
          </cell>
          <cell r="N76">
            <v>16</v>
          </cell>
          <cell r="O76">
            <v>7</v>
          </cell>
          <cell r="P76">
            <v>7</v>
          </cell>
          <cell r="Q76">
            <v>13</v>
          </cell>
          <cell r="R76">
            <v>3</v>
          </cell>
          <cell r="S76">
            <v>77</v>
          </cell>
          <cell r="T76">
            <v>0</v>
          </cell>
          <cell r="U76">
            <v>77</v>
          </cell>
          <cell r="V76">
            <v>68</v>
          </cell>
          <cell r="W76" t="str">
            <v>- 창업 아이템의 필요성 및 기술 설명에 대한 내용이 구체적으로 작성됨
- 시장 진입 전략에 대한 구체화 기 필요하다고 판단됨.</v>
          </cell>
        </row>
        <row r="77">
          <cell r="B77">
            <v>20416306</v>
          </cell>
          <cell r="C77" t="str">
            <v>지역기반</v>
          </cell>
          <cell r="D77" t="str">
            <v>기계ㆍ소재</v>
          </cell>
          <cell r="E77" t="str">
            <v>수입 대체가 가능한 K-뷰티 콘택트렌즈 알루미늄 리드지 개발</v>
          </cell>
          <cell r="F77" t="str">
            <v>2,016,000,000</v>
          </cell>
          <cell r="G77" t="str">
            <v>5</v>
          </cell>
          <cell r="H77" t="str">
            <v>도약</v>
          </cell>
          <cell r="I77" t="str">
            <v>중장년</v>
          </cell>
          <cell r="J77">
            <v>0</v>
          </cell>
          <cell r="K77">
            <v>7</v>
          </cell>
          <cell r="L77">
            <v>7</v>
          </cell>
          <cell r="M77">
            <v>17</v>
          </cell>
          <cell r="N77">
            <v>16</v>
          </cell>
          <cell r="O77">
            <v>7</v>
          </cell>
          <cell r="P77">
            <v>7</v>
          </cell>
          <cell r="Q77">
            <v>13</v>
          </cell>
          <cell r="R77">
            <v>3</v>
          </cell>
          <cell r="S77">
            <v>77</v>
          </cell>
          <cell r="T77">
            <v>0</v>
          </cell>
          <cell r="U77">
            <v>77</v>
          </cell>
          <cell r="V77">
            <v>68</v>
          </cell>
          <cell r="W77" t="str">
            <v>- 창업 아이템의 필요성 및 기술실현 가능성이 구체적으로 작성됨
- 매출 및 시장 진입 전략에 대한 구체성이 부족함</v>
          </cell>
        </row>
        <row r="78">
          <cell r="B78">
            <v>20420967</v>
          </cell>
          <cell r="C78" t="str">
            <v>지역기반</v>
          </cell>
          <cell r="D78" t="str">
            <v>기계ㆍ소재</v>
          </cell>
          <cell r="E78" t="str">
            <v>AI 엣지 컴퓨팅 기반 능동형 공간 케어 시스템 (Smart AIoT Air-Shower)</v>
          </cell>
          <cell r="F78" t="str">
            <v>303,381,200</v>
          </cell>
          <cell r="G78" t="str">
            <v>6</v>
          </cell>
          <cell r="H78" t="str">
            <v>도약</v>
          </cell>
          <cell r="I78" t="str">
            <v>청년</v>
          </cell>
          <cell r="J78">
            <v>0</v>
          </cell>
          <cell r="K78">
            <v>7</v>
          </cell>
          <cell r="L78">
            <v>7</v>
          </cell>
          <cell r="M78">
            <v>17</v>
          </cell>
          <cell r="N78">
            <v>16</v>
          </cell>
          <cell r="O78">
            <v>7</v>
          </cell>
          <cell r="P78">
            <v>7</v>
          </cell>
          <cell r="Q78">
            <v>13</v>
          </cell>
          <cell r="R78">
            <v>3</v>
          </cell>
          <cell r="S78">
            <v>77</v>
          </cell>
          <cell r="T78">
            <v>0</v>
          </cell>
          <cell r="U78">
            <v>77</v>
          </cell>
          <cell r="V78">
            <v>68</v>
          </cell>
          <cell r="W78" t="str">
            <v>- 기술 개발에 대한 시장 조사가 구체적으로 이루어짐
- 매출 발생 및 사업화 로드맵, 기술의 구체화가 필요해 보임.</v>
          </cell>
        </row>
        <row r="79">
          <cell r="B79">
            <v>20430856</v>
          </cell>
          <cell r="C79" t="str">
            <v>지역기반</v>
          </cell>
          <cell r="D79" t="str">
            <v>기계ㆍ소재</v>
          </cell>
          <cell r="E79" t="str">
            <v>모디모빌리티</v>
          </cell>
          <cell r="F79" t="str">
            <v>30,000,000</v>
          </cell>
          <cell r="G79" t="str">
            <v>0</v>
          </cell>
          <cell r="H79" t="str">
            <v>도약</v>
          </cell>
          <cell r="I79" t="str">
            <v>청년</v>
          </cell>
          <cell r="J79">
            <v>0</v>
          </cell>
          <cell r="K79">
            <v>7</v>
          </cell>
          <cell r="L79">
            <v>7</v>
          </cell>
          <cell r="M79">
            <v>17</v>
          </cell>
          <cell r="N79">
            <v>16</v>
          </cell>
          <cell r="O79">
            <v>7</v>
          </cell>
          <cell r="P79">
            <v>7</v>
          </cell>
          <cell r="Q79">
            <v>13</v>
          </cell>
          <cell r="R79">
            <v>3</v>
          </cell>
          <cell r="S79">
            <v>77</v>
          </cell>
          <cell r="T79">
            <v>0</v>
          </cell>
          <cell r="U79">
            <v>77</v>
          </cell>
          <cell r="V79">
            <v>68</v>
          </cell>
          <cell r="W79" t="str">
            <v>- 창업아이템의 필요성, 선점 시장에 대한 제시되었음
- 기술에 구체화가 필요해 보이며, 사업화 전략에 대한 내용이 미흡함.</v>
          </cell>
        </row>
        <row r="80">
          <cell r="B80">
            <v>20413168</v>
          </cell>
          <cell r="C80" t="str">
            <v>대학발</v>
          </cell>
          <cell r="D80" t="str">
            <v>기계ㆍ소재</v>
          </cell>
          <cell r="E80" t="str">
            <v>대형 적층제조 기반 맞춤형 산업용 에어로겔 단열·열관리 구조체</v>
          </cell>
          <cell r="F80" t="str">
            <v>0</v>
          </cell>
          <cell r="G80" t="str">
            <v>0</v>
          </cell>
          <cell r="H80" t="str">
            <v>예비</v>
          </cell>
          <cell r="I80" t="str">
            <v>청년</v>
          </cell>
          <cell r="J80">
            <v>0</v>
          </cell>
          <cell r="K80">
            <v>7</v>
          </cell>
          <cell r="L80">
            <v>6</v>
          </cell>
          <cell r="M80">
            <v>16</v>
          </cell>
          <cell r="N80">
            <v>16</v>
          </cell>
          <cell r="O80">
            <v>8</v>
          </cell>
          <cell r="P80">
            <v>8</v>
          </cell>
          <cell r="Q80">
            <v>14</v>
          </cell>
          <cell r="R80">
            <v>3</v>
          </cell>
          <cell r="S80">
            <v>78</v>
          </cell>
          <cell r="T80">
            <v>0</v>
          </cell>
          <cell r="U80">
            <v>78</v>
          </cell>
          <cell r="V80">
            <v>65</v>
          </cell>
          <cell r="W80" t="str">
            <v>- 창업 아이템의 기술에 대한 내용이 구체적으로 작성됨
- 창업 아이템의 매출 발생 결로 및 시장 진입 전략의 구체성이 보완되어야함.</v>
          </cell>
          <cell r="X80" t="str">
            <v>불일치</v>
          </cell>
          <cell r="Y80" t="str">
            <v>에어로겔 개발 기술로 불일치함</v>
          </cell>
        </row>
        <row r="81">
          <cell r="B81">
            <v>20430255</v>
          </cell>
          <cell r="C81" t="str">
            <v>대학발</v>
          </cell>
          <cell r="D81" t="str">
            <v>기계ㆍ소재</v>
          </cell>
          <cell r="E81" t="str">
            <v>QR/IoT(캐비넷 잠금)기반 다거점 반납형 공유 유모차 서비스</v>
          </cell>
          <cell r="F81" t="str">
            <v>0</v>
          </cell>
          <cell r="G81" t="str">
            <v>0</v>
          </cell>
          <cell r="H81" t="str">
            <v>예비</v>
          </cell>
          <cell r="I81" t="str">
            <v>청년</v>
          </cell>
          <cell r="J81">
            <v>0</v>
          </cell>
          <cell r="K81">
            <v>7</v>
          </cell>
          <cell r="L81">
            <v>7</v>
          </cell>
          <cell r="M81">
            <v>17</v>
          </cell>
          <cell r="N81">
            <v>16</v>
          </cell>
          <cell r="O81">
            <v>7</v>
          </cell>
          <cell r="P81">
            <v>7</v>
          </cell>
          <cell r="Q81">
            <v>13</v>
          </cell>
          <cell r="R81">
            <v>3</v>
          </cell>
          <cell r="S81">
            <v>77</v>
          </cell>
          <cell r="T81">
            <v>0</v>
          </cell>
          <cell r="U81">
            <v>77</v>
          </cell>
          <cell r="V81">
            <v>68</v>
          </cell>
          <cell r="W81" t="str">
            <v>- 창업 아이템의 기술에 대한 내용이 구체적으로 작성됨
- 시장 및 기술 분석이 미흡하며, 매출 및 성장 전략에 대한 보완이 필요함</v>
          </cell>
          <cell r="X81" t="str">
            <v>불일치</v>
          </cell>
          <cell r="Y81" t="str">
            <v>모바일 어플리케이션에 관한 내용으로 불일치</v>
          </cell>
        </row>
        <row r="82">
          <cell r="B82">
            <v>20427629</v>
          </cell>
          <cell r="C82" t="str">
            <v>대학발</v>
          </cell>
          <cell r="D82" t="str">
            <v>기계ㆍ소재</v>
          </cell>
          <cell r="E82" t="str">
            <v>AI 를 활용한 가정용 수냉식 스마트팜</v>
          </cell>
          <cell r="F82" t="str">
            <v>530,000,000</v>
          </cell>
          <cell r="G82" t="str">
            <v>0</v>
          </cell>
          <cell r="H82" t="str">
            <v>도약</v>
          </cell>
          <cell r="I82" t="str">
            <v>중장년</v>
          </cell>
          <cell r="J82">
            <v>0</v>
          </cell>
          <cell r="K82">
            <v>7</v>
          </cell>
          <cell r="L82">
            <v>7</v>
          </cell>
          <cell r="M82">
            <v>17</v>
          </cell>
          <cell r="N82">
            <v>16</v>
          </cell>
          <cell r="O82">
            <v>7</v>
          </cell>
          <cell r="P82">
            <v>7</v>
          </cell>
          <cell r="Q82">
            <v>13</v>
          </cell>
          <cell r="R82">
            <v>3</v>
          </cell>
          <cell r="S82">
            <v>77</v>
          </cell>
          <cell r="T82">
            <v>0</v>
          </cell>
          <cell r="U82">
            <v>77</v>
          </cell>
          <cell r="V82">
            <v>68</v>
          </cell>
          <cell r="W82" t="str">
            <v>- 사업화 아이템이 명확하며, 시장 니즈를 명확히 제시함
- 사업화 전략 및 매출 도입 경로에 대한 명시가 미흡함.</v>
          </cell>
          <cell r="X82" t="str">
            <v>불일치</v>
          </cell>
          <cell r="Y82" t="str">
            <v>작물 재배 분야로 일치 없음</v>
          </cell>
        </row>
        <row r="83">
          <cell r="B83">
            <v>20430593</v>
          </cell>
          <cell r="C83" t="str">
            <v>지역기반</v>
          </cell>
          <cell r="D83" t="str">
            <v>기계ㆍ소재</v>
          </cell>
          <cell r="E83" t="str">
            <v>모듈형 구조 설계 기반 야간 안전 퍼포먼스 기어, 올빼미기어(OWL GEAR)</v>
          </cell>
          <cell r="F83" t="str">
            <v>0</v>
          </cell>
          <cell r="G83" t="str">
            <v>0</v>
          </cell>
          <cell r="H83" t="str">
            <v>예비</v>
          </cell>
          <cell r="I83" t="str">
            <v>중장년</v>
          </cell>
          <cell r="J83">
            <v>0</v>
          </cell>
          <cell r="K83">
            <v>7</v>
          </cell>
          <cell r="L83">
            <v>7</v>
          </cell>
          <cell r="M83">
            <v>18</v>
          </cell>
          <cell r="N83">
            <v>14</v>
          </cell>
          <cell r="O83">
            <v>7</v>
          </cell>
          <cell r="P83">
            <v>7</v>
          </cell>
          <cell r="Q83">
            <v>13</v>
          </cell>
          <cell r="R83">
            <v>3</v>
          </cell>
          <cell r="S83">
            <v>76</v>
          </cell>
          <cell r="T83">
            <v>0</v>
          </cell>
          <cell r="U83">
            <v>76</v>
          </cell>
          <cell r="V83">
            <v>76</v>
          </cell>
          <cell r="W83" t="str">
            <v>- 기술 분석 및 제시가 명확하게 작성됨.
- 시장 분석 및 성장 전략의 구체적인 제시가 필요함.</v>
          </cell>
        </row>
        <row r="84">
          <cell r="B84">
            <v>20402470</v>
          </cell>
          <cell r="C84" t="str">
            <v>지역기반</v>
          </cell>
          <cell r="D84" t="str">
            <v>기계ㆍ소재</v>
          </cell>
          <cell r="E84" t="str">
            <v>피지컬 AI 제어 적용 물류 공정 최적화 가변 테이핑 시스템</v>
          </cell>
          <cell r="F84" t="str">
            <v>242,437,000</v>
          </cell>
          <cell r="G84" t="str">
            <v>1</v>
          </cell>
          <cell r="H84" t="str">
            <v>초기</v>
          </cell>
          <cell r="I84" t="str">
            <v>청년</v>
          </cell>
          <cell r="J84">
            <v>0</v>
          </cell>
          <cell r="K84">
            <v>7</v>
          </cell>
          <cell r="L84">
            <v>7</v>
          </cell>
          <cell r="M84">
            <v>16</v>
          </cell>
          <cell r="N84">
            <v>16</v>
          </cell>
          <cell r="O84">
            <v>7</v>
          </cell>
          <cell r="P84">
            <v>7</v>
          </cell>
          <cell r="Q84">
            <v>13</v>
          </cell>
          <cell r="R84">
            <v>3</v>
          </cell>
          <cell r="S84">
            <v>76</v>
          </cell>
          <cell r="T84">
            <v>0</v>
          </cell>
          <cell r="U84">
            <v>76</v>
          </cell>
          <cell r="V84">
            <v>76</v>
          </cell>
          <cell r="W84" t="str">
            <v>- 아이템의 목표 및 내용이 구체적으로 기술되어있음
- 매출 경로 및 사업화 로드맵이 미흡함.</v>
          </cell>
        </row>
        <row r="85">
          <cell r="B85">
            <v>20410282</v>
          </cell>
          <cell r="C85" t="str">
            <v>지역기반</v>
          </cell>
          <cell r="D85" t="str">
            <v>기계ㆍ소재</v>
          </cell>
          <cell r="E85" t="str">
            <v>글로벌 경쟁력 확보를 위한 첨단소재 도시철도 차량용 차체 안전  모노링크 부쉬 국산화 및 사업화 기술 개발</v>
          </cell>
          <cell r="F85" t="str">
            <v>66,000,000</v>
          </cell>
          <cell r="G85" t="str">
            <v>1</v>
          </cell>
          <cell r="H85" t="str">
            <v>초기</v>
          </cell>
          <cell r="I85" t="str">
            <v>중장년</v>
          </cell>
          <cell r="J85">
            <v>0</v>
          </cell>
          <cell r="K85">
            <v>7</v>
          </cell>
          <cell r="L85">
            <v>7</v>
          </cell>
          <cell r="M85">
            <v>16</v>
          </cell>
          <cell r="N85">
            <v>16</v>
          </cell>
          <cell r="O85">
            <v>7</v>
          </cell>
          <cell r="P85">
            <v>7</v>
          </cell>
          <cell r="Q85">
            <v>13</v>
          </cell>
          <cell r="R85">
            <v>3</v>
          </cell>
          <cell r="S85">
            <v>76</v>
          </cell>
          <cell r="T85">
            <v>0</v>
          </cell>
          <cell r="U85">
            <v>76</v>
          </cell>
          <cell r="V85">
            <v>76</v>
          </cell>
          <cell r="W85" t="str">
            <v>- 아이템 목표 설정이 명확하고 내용이 구체적으로 기술됨
- 비즈니스 모델의 구체적인 제시가 되어야함.</v>
          </cell>
        </row>
        <row r="86">
          <cell r="B86">
            <v>20411582</v>
          </cell>
          <cell r="C86" t="str">
            <v>지역기반</v>
          </cell>
          <cell r="D86" t="str">
            <v>기계ㆍ소재</v>
          </cell>
          <cell r="E86" t="str">
            <v>AI 기반 건축용 거푸집 타이볼트(Tie Bolt)  자동 간격 유지 및 실시간 체결 상태 감시 장치 개발 사업화</v>
          </cell>
          <cell r="F86" t="str">
            <v>366,500,000</v>
          </cell>
          <cell r="G86" t="str">
            <v>3</v>
          </cell>
          <cell r="H86" t="str">
            <v>초기</v>
          </cell>
          <cell r="I86" t="str">
            <v>중장년</v>
          </cell>
          <cell r="J86">
            <v>0</v>
          </cell>
          <cell r="K86">
            <v>7</v>
          </cell>
          <cell r="L86">
            <v>7</v>
          </cell>
          <cell r="M86">
            <v>16</v>
          </cell>
          <cell r="N86">
            <v>16</v>
          </cell>
          <cell r="O86">
            <v>7</v>
          </cell>
          <cell r="P86">
            <v>7</v>
          </cell>
          <cell r="Q86">
            <v>13</v>
          </cell>
          <cell r="R86">
            <v>3</v>
          </cell>
          <cell r="S86">
            <v>76</v>
          </cell>
          <cell r="T86">
            <v>0</v>
          </cell>
          <cell r="U86">
            <v>76</v>
          </cell>
          <cell r="V86">
            <v>76</v>
          </cell>
          <cell r="W86" t="str">
            <v>- 창업 아이템 목표 설정이 구체적으로 작성됨
- 창업아이템 비즈니스 모델의 명확한 제시가 필요하다고판단됨</v>
          </cell>
        </row>
        <row r="87">
          <cell r="B87">
            <v>20413086</v>
          </cell>
          <cell r="C87" t="str">
            <v>지역기반</v>
          </cell>
          <cell r="D87" t="str">
            <v>기계ㆍ소재</v>
          </cell>
          <cell r="E87" t="str">
            <v>지능형 에스컬레이터 안전·위생 관리 장비 및 플랫폼</v>
          </cell>
          <cell r="F87" t="str">
            <v>0</v>
          </cell>
          <cell r="G87" t="str">
            <v>1</v>
          </cell>
          <cell r="H87" t="str">
            <v>초기</v>
          </cell>
          <cell r="I87" t="str">
            <v>중장년</v>
          </cell>
          <cell r="J87">
            <v>0</v>
          </cell>
          <cell r="K87">
            <v>7</v>
          </cell>
          <cell r="L87">
            <v>7</v>
          </cell>
          <cell r="M87">
            <v>16</v>
          </cell>
          <cell r="N87">
            <v>16</v>
          </cell>
          <cell r="O87">
            <v>7</v>
          </cell>
          <cell r="P87">
            <v>7</v>
          </cell>
          <cell r="Q87">
            <v>13</v>
          </cell>
          <cell r="R87">
            <v>3</v>
          </cell>
          <cell r="S87">
            <v>76</v>
          </cell>
          <cell r="T87">
            <v>0</v>
          </cell>
          <cell r="U87">
            <v>76</v>
          </cell>
          <cell r="V87">
            <v>76</v>
          </cell>
          <cell r="W87" t="str">
            <v>- 창업 아이템 설계도를 적절히 제시하여 구체적인 내용을 제시함
- 사업화 로드맵 및 사업화 방안의 구체적인 제시가 미흡함</v>
          </cell>
        </row>
        <row r="88">
          <cell r="B88">
            <v>20413950</v>
          </cell>
          <cell r="C88" t="str">
            <v>지역기반</v>
          </cell>
          <cell r="D88" t="str">
            <v>기계ㆍ소재</v>
          </cell>
          <cell r="E88" t="str">
            <v>AI 차선 프로파일러</v>
          </cell>
          <cell r="F88" t="str">
            <v>15,000,000</v>
          </cell>
          <cell r="G88" t="str">
            <v>2</v>
          </cell>
          <cell r="H88" t="str">
            <v>초기</v>
          </cell>
          <cell r="I88" t="str">
            <v>중장년</v>
          </cell>
          <cell r="J88">
            <v>0</v>
          </cell>
          <cell r="K88">
            <v>7</v>
          </cell>
          <cell r="L88">
            <v>7</v>
          </cell>
          <cell r="M88">
            <v>16</v>
          </cell>
          <cell r="N88">
            <v>16</v>
          </cell>
          <cell r="O88">
            <v>7</v>
          </cell>
          <cell r="P88">
            <v>7</v>
          </cell>
          <cell r="Q88">
            <v>13</v>
          </cell>
          <cell r="R88">
            <v>3</v>
          </cell>
          <cell r="S88">
            <v>76</v>
          </cell>
          <cell r="T88">
            <v>0</v>
          </cell>
          <cell r="U88">
            <v>76</v>
          </cell>
          <cell r="V88">
            <v>76</v>
          </cell>
          <cell r="W88" t="str">
            <v>- 아이템 개발내용이 구체적이고 명확하게 작성되었음
- 사업화 전략 및 매출 발생 경로에 대한 명확한 제시가 필요함</v>
          </cell>
        </row>
        <row r="89">
          <cell r="B89">
            <v>20415805</v>
          </cell>
          <cell r="C89" t="str">
            <v>지역기반</v>
          </cell>
          <cell r="D89" t="str">
            <v>기계ㆍ소재</v>
          </cell>
          <cell r="E89" t="str">
            <v>바닥 시공공법을 개선한 중량충격음 2등급 이상의 층간차음재 개발</v>
          </cell>
          <cell r="F89" t="str">
            <v>267,266,760</v>
          </cell>
          <cell r="G89" t="str">
            <v>2</v>
          </cell>
          <cell r="H89" t="str">
            <v>초기</v>
          </cell>
          <cell r="I89" t="str">
            <v>중장년</v>
          </cell>
          <cell r="J89">
            <v>0</v>
          </cell>
          <cell r="K89">
            <v>7</v>
          </cell>
          <cell r="L89">
            <v>7</v>
          </cell>
          <cell r="M89">
            <v>16</v>
          </cell>
          <cell r="N89">
            <v>16</v>
          </cell>
          <cell r="O89">
            <v>7</v>
          </cell>
          <cell r="P89">
            <v>7</v>
          </cell>
          <cell r="Q89">
            <v>13</v>
          </cell>
          <cell r="R89">
            <v>3</v>
          </cell>
          <cell r="S89">
            <v>76</v>
          </cell>
          <cell r="T89">
            <v>0</v>
          </cell>
          <cell r="U89">
            <v>76</v>
          </cell>
          <cell r="V89">
            <v>76</v>
          </cell>
          <cell r="W89" t="str">
            <v>- 사업화 목표가 명확하고 최종 목표물의 정량적 목표을 구체적으로 제시함
- 사업화 전략 및 사업화 전체 로드맵이 보완 검토되어야함</v>
          </cell>
        </row>
        <row r="90">
          <cell r="B90">
            <v>20419422</v>
          </cell>
          <cell r="C90" t="str">
            <v>지역기반</v>
          </cell>
          <cell r="D90" t="str">
            <v>기계ㆍ소재</v>
          </cell>
          <cell r="E90" t="str">
            <v>IoT 연동 포터블 거리감지 안전경보기(위험구역 접근경보 솔루션)임</v>
          </cell>
          <cell r="F90" t="str">
            <v>5,000,000</v>
          </cell>
          <cell r="G90" t="str">
            <v>1</v>
          </cell>
          <cell r="H90" t="str">
            <v>초기</v>
          </cell>
          <cell r="I90" t="str">
            <v>중장년</v>
          </cell>
          <cell r="J90">
            <v>0</v>
          </cell>
          <cell r="K90">
            <v>7</v>
          </cell>
          <cell r="L90">
            <v>7</v>
          </cell>
          <cell r="M90">
            <v>16</v>
          </cell>
          <cell r="N90">
            <v>16</v>
          </cell>
          <cell r="O90">
            <v>7</v>
          </cell>
          <cell r="P90">
            <v>7</v>
          </cell>
          <cell r="Q90">
            <v>13</v>
          </cell>
          <cell r="R90">
            <v>3</v>
          </cell>
          <cell r="S90">
            <v>76</v>
          </cell>
          <cell r="T90">
            <v>0</v>
          </cell>
          <cell r="U90">
            <v>76</v>
          </cell>
          <cell r="V90">
            <v>76</v>
          </cell>
          <cell r="W90" t="str">
            <v>- 아이템 기술 및 성장 전략이 구체적으로 잘 작성됨
- 개발의 필요성 및 시장의 니즈 분석이 다소 미흡함</v>
          </cell>
        </row>
        <row r="91">
          <cell r="B91">
            <v>20420075</v>
          </cell>
          <cell r="C91" t="str">
            <v>지역기반</v>
          </cell>
          <cell r="D91" t="str">
            <v>기계ㆍ소재</v>
          </cell>
          <cell r="E91" t="str">
            <v>무타공 삽입형 이중 직경 구조를 적용한 고신뢰성 스터드 볼트</v>
          </cell>
          <cell r="F91" t="str">
            <v>3,329,000,000</v>
          </cell>
          <cell r="G91" t="str">
            <v>8</v>
          </cell>
          <cell r="H91" t="str">
            <v>초기</v>
          </cell>
          <cell r="I91" t="str">
            <v>중장년</v>
          </cell>
          <cell r="J91">
            <v>0</v>
          </cell>
          <cell r="K91">
            <v>7</v>
          </cell>
          <cell r="L91">
            <v>7</v>
          </cell>
          <cell r="M91">
            <v>16</v>
          </cell>
          <cell r="N91">
            <v>16</v>
          </cell>
          <cell r="O91">
            <v>7</v>
          </cell>
          <cell r="P91">
            <v>7</v>
          </cell>
          <cell r="Q91">
            <v>13</v>
          </cell>
          <cell r="R91">
            <v>3</v>
          </cell>
          <cell r="S91">
            <v>76</v>
          </cell>
          <cell r="T91">
            <v>0</v>
          </cell>
          <cell r="U91">
            <v>76</v>
          </cell>
          <cell r="V91">
            <v>76</v>
          </cell>
          <cell r="W91" t="str">
            <v>- 사업 아이템 및 목표 시장이 명확함
- 시장 분석이 다소미흡하고, 사업화 자금 조달 계획의 보완이 요청됨</v>
          </cell>
        </row>
        <row r="92">
          <cell r="B92">
            <v>20420413</v>
          </cell>
          <cell r="C92" t="str">
            <v>지역기반</v>
          </cell>
          <cell r="D92" t="str">
            <v>기계ㆍ소재</v>
          </cell>
          <cell r="E92" t="str">
            <v>캔용기 자동 배송 솔루션이 내장된 전자동 올인원 캔시머</v>
          </cell>
          <cell r="F92" t="str">
            <v>20,000,000</v>
          </cell>
          <cell r="G92" t="str">
            <v>1</v>
          </cell>
          <cell r="H92" t="str">
            <v>초기</v>
          </cell>
          <cell r="I92" t="str">
            <v>중장년</v>
          </cell>
          <cell r="J92">
            <v>0</v>
          </cell>
          <cell r="K92">
            <v>7</v>
          </cell>
          <cell r="L92">
            <v>7</v>
          </cell>
          <cell r="M92">
            <v>16</v>
          </cell>
          <cell r="N92">
            <v>16</v>
          </cell>
          <cell r="O92">
            <v>7</v>
          </cell>
          <cell r="P92">
            <v>7</v>
          </cell>
          <cell r="Q92">
            <v>13</v>
          </cell>
          <cell r="R92">
            <v>3</v>
          </cell>
          <cell r="S92">
            <v>76</v>
          </cell>
          <cell r="T92">
            <v>0</v>
          </cell>
          <cell r="U92">
            <v>76</v>
          </cell>
          <cell r="V92">
            <v>76</v>
          </cell>
          <cell r="W92" t="str">
            <v>- 사업 아이템 구체화 및 타사 비교가 구체적으로 작성됨
- 아이템의 기술에 대한 상세 기재가 요구되며, 자금 조달 계획의 보완이 필요함</v>
          </cell>
        </row>
        <row r="93">
          <cell r="B93">
            <v>20420997</v>
          </cell>
          <cell r="C93" t="str">
            <v>지역기반</v>
          </cell>
          <cell r="D93" t="str">
            <v>기계ㆍ소재</v>
          </cell>
          <cell r="E93" t="str">
            <v>폐자원(재활용 소재)을 활용한 수압 감응형 무전원 자동 개폐 스마트 그레이팅</v>
          </cell>
          <cell r="F93" t="str">
            <v>30,000,000</v>
          </cell>
          <cell r="G93" t="str">
            <v>3</v>
          </cell>
          <cell r="H93" t="str">
            <v>초기</v>
          </cell>
          <cell r="I93" t="str">
            <v>청년</v>
          </cell>
          <cell r="J93">
            <v>0</v>
          </cell>
          <cell r="K93">
            <v>7</v>
          </cell>
          <cell r="L93">
            <v>7</v>
          </cell>
          <cell r="M93">
            <v>16</v>
          </cell>
          <cell r="N93">
            <v>16</v>
          </cell>
          <cell r="O93">
            <v>7</v>
          </cell>
          <cell r="P93">
            <v>7</v>
          </cell>
          <cell r="Q93">
            <v>13</v>
          </cell>
          <cell r="R93">
            <v>3</v>
          </cell>
          <cell r="S93">
            <v>76</v>
          </cell>
          <cell r="T93">
            <v>0</v>
          </cell>
          <cell r="U93">
            <v>76</v>
          </cell>
          <cell r="V93">
            <v>76</v>
          </cell>
          <cell r="W93" t="str">
            <v>- 아이템 및 목표 시장이 명확하게 기술됨
- 사업 전략, 자금 조달 계획등이 미흡하게 작성되어 보완이 필요함</v>
          </cell>
        </row>
        <row r="94">
          <cell r="B94">
            <v>20421631</v>
          </cell>
          <cell r="C94" t="str">
            <v>지역기반</v>
          </cell>
          <cell r="D94" t="str">
            <v>기계ㆍ소재</v>
          </cell>
          <cell r="E94" t="str">
            <v>2026년도 창업중심대학 지역기반 (예비)창업기업 모집</v>
          </cell>
          <cell r="F94" t="str">
            <v>38,100,000</v>
          </cell>
          <cell r="G94" t="str">
            <v>4</v>
          </cell>
          <cell r="H94" t="str">
            <v>초기</v>
          </cell>
          <cell r="I94" t="str">
            <v>중장년</v>
          </cell>
          <cell r="J94">
            <v>0</v>
          </cell>
          <cell r="K94">
            <v>7</v>
          </cell>
          <cell r="L94">
            <v>7</v>
          </cell>
          <cell r="M94">
            <v>16</v>
          </cell>
          <cell r="N94">
            <v>16</v>
          </cell>
          <cell r="O94">
            <v>7</v>
          </cell>
          <cell r="P94">
            <v>7</v>
          </cell>
          <cell r="Q94">
            <v>13</v>
          </cell>
          <cell r="R94">
            <v>3</v>
          </cell>
          <cell r="S94">
            <v>76</v>
          </cell>
          <cell r="T94">
            <v>0</v>
          </cell>
          <cell r="U94">
            <v>76</v>
          </cell>
          <cell r="V94">
            <v>76</v>
          </cell>
          <cell r="W94" t="str">
            <v>- 사업 아이템 및 목표 시장등이 명확하게 작성되었음
- 사업 아이템의 기술적 부분이 미흡하여, 실현 방안의 검토가 필요함</v>
          </cell>
        </row>
        <row r="95">
          <cell r="B95">
            <v>20423170</v>
          </cell>
          <cell r="C95" t="str">
            <v>지역기반</v>
          </cell>
          <cell r="D95" t="str">
            <v>기계ㆍ소재</v>
          </cell>
          <cell r="E95" t="str">
            <v>정밀 품질검사 장비 솔루션 국산화를 위한 자체 컨트롤러 및 솔루션 Pride1 Tester 개발</v>
          </cell>
          <cell r="F95" t="str">
            <v>1,460,992,230</v>
          </cell>
          <cell r="G95" t="str">
            <v>3</v>
          </cell>
          <cell r="H95" t="str">
            <v>초기</v>
          </cell>
          <cell r="I95" t="str">
            <v>중장년</v>
          </cell>
          <cell r="J95">
            <v>0</v>
          </cell>
          <cell r="K95">
            <v>7</v>
          </cell>
          <cell r="L95">
            <v>7</v>
          </cell>
          <cell r="M95">
            <v>16</v>
          </cell>
          <cell r="N95">
            <v>16</v>
          </cell>
          <cell r="O95">
            <v>7</v>
          </cell>
          <cell r="P95">
            <v>7</v>
          </cell>
          <cell r="Q95">
            <v>13</v>
          </cell>
          <cell r="R95">
            <v>3</v>
          </cell>
          <cell r="S95">
            <v>76</v>
          </cell>
          <cell r="T95">
            <v>0</v>
          </cell>
          <cell r="U95">
            <v>76</v>
          </cell>
          <cell r="V95">
            <v>76</v>
          </cell>
          <cell r="W95" t="str">
            <v>- 아이템이 명확하고 목표 시장이 뚜렷함
- 사업의 배경 및 필요성, 자금 조달계획, 비즈니스모델의 보완이 필요함</v>
          </cell>
        </row>
        <row r="96">
          <cell r="B96">
            <v>20424866</v>
          </cell>
          <cell r="C96" t="str">
            <v>지역기반</v>
          </cell>
          <cell r="D96" t="str">
            <v>기계ㆍ소재</v>
          </cell>
          <cell r="E96" t="str">
            <v>Physical AI 기반 물리정보신경망이 적용된 AI 고속해석 시뮬레이터 및 온디바이스 AI 솔루션</v>
          </cell>
          <cell r="F96" t="str">
            <v>197,000,000</v>
          </cell>
          <cell r="G96" t="str">
            <v>3</v>
          </cell>
          <cell r="H96" t="str">
            <v>초기</v>
          </cell>
          <cell r="I96" t="str">
            <v>중장년</v>
          </cell>
          <cell r="J96">
            <v>0</v>
          </cell>
          <cell r="K96">
            <v>7</v>
          </cell>
          <cell r="L96">
            <v>7</v>
          </cell>
          <cell r="M96">
            <v>16</v>
          </cell>
          <cell r="N96">
            <v>16</v>
          </cell>
          <cell r="O96">
            <v>7</v>
          </cell>
          <cell r="P96">
            <v>7</v>
          </cell>
          <cell r="Q96">
            <v>13</v>
          </cell>
          <cell r="R96">
            <v>3</v>
          </cell>
          <cell r="S96">
            <v>76</v>
          </cell>
          <cell r="T96">
            <v>0</v>
          </cell>
          <cell r="U96">
            <v>76</v>
          </cell>
          <cell r="V96">
            <v>76</v>
          </cell>
          <cell r="W96" t="str">
            <v>- 사업 아이템의 목표가 명확하고 차별성에 대한 내용이 구체적으로 작성되었음
- 자금 조달계획 및 발생 매출 계획이 다소 제한적이며, 구체적 보완이 필요함</v>
          </cell>
        </row>
        <row r="97">
          <cell r="B97">
            <v>20425031</v>
          </cell>
          <cell r="C97" t="str">
            <v>지역기반</v>
          </cell>
          <cell r="D97" t="str">
            <v>기계ㆍ소재</v>
          </cell>
          <cell r="E97" t="str">
            <v>냉각형 적외선 검출기용 콜드쉴드에 적용될 저반사 블랙 Painting  기술개발</v>
          </cell>
          <cell r="F97" t="str">
            <v>82,287,500</v>
          </cell>
          <cell r="G97" t="str">
            <v>2</v>
          </cell>
          <cell r="H97" t="str">
            <v>초기</v>
          </cell>
          <cell r="I97" t="str">
            <v>중장년</v>
          </cell>
          <cell r="J97">
            <v>0</v>
          </cell>
          <cell r="K97">
            <v>7</v>
          </cell>
          <cell r="L97">
            <v>7</v>
          </cell>
          <cell r="M97">
            <v>16</v>
          </cell>
          <cell r="N97">
            <v>16</v>
          </cell>
          <cell r="O97">
            <v>7</v>
          </cell>
          <cell r="P97">
            <v>7</v>
          </cell>
          <cell r="Q97">
            <v>13</v>
          </cell>
          <cell r="R97">
            <v>3</v>
          </cell>
          <cell r="S97">
            <v>76</v>
          </cell>
          <cell r="T97">
            <v>0</v>
          </cell>
          <cell r="U97">
            <v>76</v>
          </cell>
          <cell r="V97">
            <v>76</v>
          </cell>
          <cell r="W97" t="str">
            <v>- 창업 아이템의 정량적 수치등이 명확하고, 사업아이템의 배경 및 필요성이 잘 작성됨
- 자금 조달 계획 및 비즈니스모델의 보완이 필요해 보임</v>
          </cell>
        </row>
        <row r="98">
          <cell r="B98">
            <v>20425592</v>
          </cell>
          <cell r="C98" t="str">
            <v>지역기반</v>
          </cell>
          <cell r="D98" t="str">
            <v>기계ㆍ소재</v>
          </cell>
          <cell r="E98" t="str">
            <v xml:space="preserve">밤껍질 부산물 새활용 식물성 가죽 원단 기반 친환경 패션 브랜드 &amp;quot;Re:BAM&amp;quot; </v>
          </cell>
          <cell r="F98" t="str">
            <v>120,000</v>
          </cell>
          <cell r="G98" t="str">
            <v>0</v>
          </cell>
          <cell r="H98" t="str">
            <v>초기</v>
          </cell>
          <cell r="I98" t="str">
            <v>중장년</v>
          </cell>
          <cell r="J98">
            <v>0</v>
          </cell>
          <cell r="K98">
            <v>7</v>
          </cell>
          <cell r="L98">
            <v>7</v>
          </cell>
          <cell r="M98">
            <v>16</v>
          </cell>
          <cell r="N98">
            <v>16</v>
          </cell>
          <cell r="O98">
            <v>7</v>
          </cell>
          <cell r="P98">
            <v>7</v>
          </cell>
          <cell r="Q98">
            <v>13</v>
          </cell>
          <cell r="R98">
            <v>3</v>
          </cell>
          <cell r="S98">
            <v>76</v>
          </cell>
          <cell r="T98">
            <v>0</v>
          </cell>
          <cell r="U98">
            <v>76</v>
          </cell>
          <cell r="V98">
            <v>76</v>
          </cell>
          <cell r="W98" t="str">
            <v>- 사업 아이템이 명확하고 구체적으로 작성됨
- 사업 모델의 기술적 차별성, 비즈니스 모델에 대한 내용이 보완되어야함</v>
          </cell>
        </row>
        <row r="99">
          <cell r="B99">
            <v>20425959</v>
          </cell>
          <cell r="C99" t="str">
            <v>지역기반</v>
          </cell>
          <cell r="D99" t="str">
            <v>기계ㆍ소재</v>
          </cell>
          <cell r="E99" t="str">
            <v>AI·IoT 기반 자동이송 스마트팜 통합제어 시스템 개발 및 스마트농업 모델 구축</v>
          </cell>
          <cell r="F99" t="str">
            <v>238,149,857</v>
          </cell>
          <cell r="G99" t="str">
            <v>1</v>
          </cell>
          <cell r="H99" t="str">
            <v>초기</v>
          </cell>
          <cell r="I99" t="str">
            <v>청년</v>
          </cell>
          <cell r="J99">
            <v>0</v>
          </cell>
          <cell r="K99">
            <v>7</v>
          </cell>
          <cell r="L99">
            <v>7</v>
          </cell>
          <cell r="M99">
            <v>16</v>
          </cell>
          <cell r="N99">
            <v>16</v>
          </cell>
          <cell r="O99">
            <v>7</v>
          </cell>
          <cell r="P99">
            <v>7</v>
          </cell>
          <cell r="Q99">
            <v>13</v>
          </cell>
          <cell r="R99">
            <v>3</v>
          </cell>
          <cell r="S99">
            <v>76</v>
          </cell>
          <cell r="T99">
            <v>0</v>
          </cell>
          <cell r="U99">
            <v>76</v>
          </cell>
          <cell r="V99">
            <v>76</v>
          </cell>
          <cell r="W99" t="str">
            <v>- 창업 아이템의 개발 준비 사항이 구체적이고, 사업의 목표 시장이 명확함
- 비즈니스 모델 및 자금 조달 , 매출 가능성 등 사업화 전략에 대한 내용의 전반적으로 미흡함</v>
          </cell>
        </row>
        <row r="100">
          <cell r="B100">
            <v>20426699</v>
          </cell>
          <cell r="C100" t="str">
            <v>지역기반</v>
          </cell>
          <cell r="D100" t="str">
            <v>기계ㆍ소재</v>
          </cell>
          <cell r="E100" t="str">
            <v>AI 자율 비행 기술이 적용된 스마트 드론 기반 종합 시설물 관리 시스템</v>
          </cell>
          <cell r="F100" t="str">
            <v>20,000,000</v>
          </cell>
          <cell r="G100" t="str">
            <v>0</v>
          </cell>
          <cell r="H100" t="str">
            <v>초기</v>
          </cell>
          <cell r="I100" t="str">
            <v>중장년</v>
          </cell>
          <cell r="J100">
            <v>0</v>
          </cell>
          <cell r="K100">
            <v>7</v>
          </cell>
          <cell r="L100">
            <v>7</v>
          </cell>
          <cell r="M100">
            <v>16</v>
          </cell>
          <cell r="N100">
            <v>16</v>
          </cell>
          <cell r="O100">
            <v>7</v>
          </cell>
          <cell r="P100">
            <v>7</v>
          </cell>
          <cell r="Q100">
            <v>13</v>
          </cell>
          <cell r="R100">
            <v>3</v>
          </cell>
          <cell r="S100">
            <v>76</v>
          </cell>
          <cell r="T100">
            <v>0</v>
          </cell>
          <cell r="U100">
            <v>76</v>
          </cell>
          <cell r="V100">
            <v>76</v>
          </cell>
          <cell r="W100" t="str">
            <v>- 사업 아이템을 통한 시장 분석이 잘 작성됨
- 아이템의 기술적 차별성을 통한 타사 제품관의 비교 데이터가 미흡함
- 자금 조달 계획의 구체적인 기술이 필요함</v>
          </cell>
        </row>
        <row r="101">
          <cell r="B101">
            <v>20427280</v>
          </cell>
          <cell r="C101" t="str">
            <v>지역기반</v>
          </cell>
          <cell r="D101" t="str">
            <v>기계ㆍ소재</v>
          </cell>
          <cell r="E101" t="str">
            <v>화재 방지 및 작업 제어 기능을 탑재한 IoT 기반 레이저 커팅기</v>
          </cell>
          <cell r="F101" t="str">
            <v>52,000,000</v>
          </cell>
          <cell r="G101" t="str">
            <v>1</v>
          </cell>
          <cell r="H101" t="str">
            <v>초기</v>
          </cell>
          <cell r="I101" t="str">
            <v>청년</v>
          </cell>
          <cell r="J101">
            <v>0</v>
          </cell>
          <cell r="K101">
            <v>7</v>
          </cell>
          <cell r="L101">
            <v>7</v>
          </cell>
          <cell r="M101">
            <v>16</v>
          </cell>
          <cell r="N101">
            <v>16</v>
          </cell>
          <cell r="O101">
            <v>7</v>
          </cell>
          <cell r="P101">
            <v>7</v>
          </cell>
          <cell r="Q101">
            <v>13</v>
          </cell>
          <cell r="R101">
            <v>3</v>
          </cell>
          <cell r="S101">
            <v>76</v>
          </cell>
          <cell r="T101">
            <v>0</v>
          </cell>
          <cell r="U101">
            <v>76</v>
          </cell>
          <cell r="V101">
            <v>76</v>
          </cell>
          <cell r="W101" t="str">
            <v xml:space="preserve"> - 사업 아이템을 통한 시장 분석이 잘 작성됨
- 명확한 아이템의 차별화 기술이 작성되어야함.</v>
          </cell>
        </row>
        <row r="102">
          <cell r="B102">
            <v>20428058</v>
          </cell>
          <cell r="C102" t="str">
            <v>지역기반</v>
          </cell>
          <cell r="D102" t="str">
            <v>기계ㆍ소재</v>
          </cell>
          <cell r="E102" t="str">
            <v>건더기와 국물의 분리가 가능한 용기 구조체</v>
          </cell>
          <cell r="F102" t="str">
            <v>256,000,000</v>
          </cell>
          <cell r="G102" t="str">
            <v>0</v>
          </cell>
          <cell r="H102" t="str">
            <v>초기</v>
          </cell>
          <cell r="I102" t="str">
            <v>중장년</v>
          </cell>
          <cell r="J102">
            <v>0</v>
          </cell>
          <cell r="K102">
            <v>7</v>
          </cell>
          <cell r="L102">
            <v>7</v>
          </cell>
          <cell r="M102">
            <v>16</v>
          </cell>
          <cell r="N102">
            <v>16</v>
          </cell>
          <cell r="O102">
            <v>7</v>
          </cell>
          <cell r="P102">
            <v>7</v>
          </cell>
          <cell r="Q102">
            <v>13</v>
          </cell>
          <cell r="R102">
            <v>3</v>
          </cell>
          <cell r="S102">
            <v>76</v>
          </cell>
          <cell r="T102">
            <v>0</v>
          </cell>
          <cell r="U102">
            <v>76</v>
          </cell>
          <cell r="V102">
            <v>76</v>
          </cell>
          <cell r="W102" t="str">
            <v>- 사업 아이템이 대한 설명이 이해하기 쉽게 작성됨
- 자금 조달 계획에 대한 내용과 조직 구성에 대한 검토가 필요해 보임</v>
          </cell>
        </row>
        <row r="103">
          <cell r="B103">
            <v>20428610</v>
          </cell>
          <cell r="C103" t="str">
            <v>지역기반</v>
          </cell>
          <cell r="D103" t="str">
            <v>기계ㆍ소재</v>
          </cell>
          <cell r="E103" t="str">
            <v>AI(PINN) 기반 고성능 열교환기 설계·제조 솔루션</v>
          </cell>
          <cell r="F103" t="str">
            <v>111,804,281</v>
          </cell>
          <cell r="G103" t="str">
            <v>4</v>
          </cell>
          <cell r="H103" t="str">
            <v>초기</v>
          </cell>
          <cell r="I103" t="str">
            <v>중장년</v>
          </cell>
          <cell r="J103">
            <v>0</v>
          </cell>
          <cell r="K103">
            <v>7</v>
          </cell>
          <cell r="L103">
            <v>7</v>
          </cell>
          <cell r="M103">
            <v>16</v>
          </cell>
          <cell r="N103">
            <v>16</v>
          </cell>
          <cell r="O103">
            <v>7</v>
          </cell>
          <cell r="P103">
            <v>7</v>
          </cell>
          <cell r="Q103">
            <v>13</v>
          </cell>
          <cell r="R103">
            <v>3</v>
          </cell>
          <cell r="S103">
            <v>76</v>
          </cell>
          <cell r="T103">
            <v>0</v>
          </cell>
          <cell r="U103">
            <v>76</v>
          </cell>
          <cell r="V103">
            <v>76</v>
          </cell>
          <cell r="W103" t="str">
            <v>- 사업 아이템의 고도화 방안 및 목표 시장 분석이 명확하게 기술되었음
- 아이템의 기술적 측면의 작성이 미흡하며, 사업비 집행의 검토가 필요함</v>
          </cell>
        </row>
        <row r="104">
          <cell r="B104">
            <v>20430403</v>
          </cell>
          <cell r="C104" t="str">
            <v>지역기반</v>
          </cell>
          <cell r="D104" t="str">
            <v>기계ㆍ소재</v>
          </cell>
          <cell r="E104" t="str">
            <v>초단납기 커스텀 머신비전 렌즈</v>
          </cell>
          <cell r="F104" t="str">
            <v>392,691,900</v>
          </cell>
          <cell r="G104" t="str">
            <v>1</v>
          </cell>
          <cell r="H104" t="str">
            <v>초기</v>
          </cell>
          <cell r="I104" t="str">
            <v>청년</v>
          </cell>
          <cell r="J104">
            <v>0</v>
          </cell>
          <cell r="K104">
            <v>7</v>
          </cell>
          <cell r="L104">
            <v>7</v>
          </cell>
          <cell r="M104">
            <v>16</v>
          </cell>
          <cell r="N104">
            <v>16</v>
          </cell>
          <cell r="O104">
            <v>7</v>
          </cell>
          <cell r="P104">
            <v>7</v>
          </cell>
          <cell r="Q104">
            <v>13</v>
          </cell>
          <cell r="R104">
            <v>3</v>
          </cell>
          <cell r="S104">
            <v>76</v>
          </cell>
          <cell r="T104">
            <v>0</v>
          </cell>
          <cell r="U104">
            <v>76</v>
          </cell>
          <cell r="V104">
            <v>76</v>
          </cell>
          <cell r="W104" t="str">
            <v>- 현황 분석이 상세하게 작성되었으며, 개념도를 기반으로 이해하기 쉽게 작성됨
- 사업추진일정이 보완이 필요하며 , 자금 조달 계획에 대한 내용이 미흡함</v>
          </cell>
        </row>
        <row r="105">
          <cell r="B105">
            <v>20430433</v>
          </cell>
          <cell r="C105" t="str">
            <v>지역기반</v>
          </cell>
          <cell r="D105" t="str">
            <v>기계ㆍ소재</v>
          </cell>
          <cell r="E105" t="str">
            <v>계단 주행 시 충격과 소음을 저감하는 삼륜 바퀴 구조의 폴딩카트</v>
          </cell>
          <cell r="F105" t="str">
            <v>160,000,000</v>
          </cell>
          <cell r="G105" t="str">
            <v>0</v>
          </cell>
          <cell r="H105" t="str">
            <v>초기</v>
          </cell>
          <cell r="I105" t="str">
            <v>청년</v>
          </cell>
          <cell r="J105">
            <v>0</v>
          </cell>
          <cell r="K105">
            <v>6</v>
          </cell>
          <cell r="L105">
            <v>6</v>
          </cell>
          <cell r="M105">
            <v>18</v>
          </cell>
          <cell r="N105">
            <v>17</v>
          </cell>
          <cell r="O105">
            <v>6</v>
          </cell>
          <cell r="P105">
            <v>7</v>
          </cell>
          <cell r="Q105">
            <v>13</v>
          </cell>
          <cell r="R105">
            <v>3</v>
          </cell>
          <cell r="S105">
            <v>76</v>
          </cell>
          <cell r="T105">
            <v>0</v>
          </cell>
          <cell r="U105">
            <v>76</v>
          </cell>
          <cell r="V105">
            <v>76</v>
          </cell>
          <cell r="W105" t="str">
            <v>- 아이템의 기술적 차별성에 대한 기술 명확하기 이해하 쉽게 작성함
- 자금 조달 계획의 보완이 필요함
- 조직 구성 현황의 검토가 필요함</v>
          </cell>
        </row>
        <row r="106">
          <cell r="B106">
            <v>20431010</v>
          </cell>
          <cell r="C106" t="str">
            <v>지역기반</v>
          </cell>
          <cell r="D106" t="str">
            <v>기계ㆍ소재</v>
          </cell>
          <cell r="E106" t="str">
            <v>AI·운동데이터 기반 게임형 지속성 예측 관리 플랫폼  아임핏</v>
          </cell>
          <cell r="F106" t="str">
            <v>1,000,000,000</v>
          </cell>
          <cell r="G106" t="str">
            <v>3</v>
          </cell>
          <cell r="H106" t="str">
            <v>초기</v>
          </cell>
          <cell r="I106" t="str">
            <v>중장년</v>
          </cell>
          <cell r="J106">
            <v>0</v>
          </cell>
          <cell r="K106">
            <v>7</v>
          </cell>
          <cell r="L106">
            <v>7</v>
          </cell>
          <cell r="M106">
            <v>16</v>
          </cell>
          <cell r="N106">
            <v>16</v>
          </cell>
          <cell r="O106">
            <v>7</v>
          </cell>
          <cell r="P106">
            <v>7</v>
          </cell>
          <cell r="Q106">
            <v>13</v>
          </cell>
          <cell r="R106">
            <v>3</v>
          </cell>
          <cell r="S106">
            <v>76</v>
          </cell>
          <cell r="T106">
            <v>0</v>
          </cell>
          <cell r="U106">
            <v>76</v>
          </cell>
          <cell r="V106">
            <v>76</v>
          </cell>
          <cell r="W106" t="str">
            <v>- 아이템 실현가능성 부분이 이미지를 통해 구체적으로 작성됨
- 기술적 차별성 및 우수성에 대한 내용이 다소 미흡함</v>
          </cell>
        </row>
        <row r="107">
          <cell r="B107">
            <v>20430892</v>
          </cell>
          <cell r="C107" t="str">
            <v>대학발</v>
          </cell>
          <cell r="D107" t="str">
            <v>기계ㆍ소재</v>
          </cell>
          <cell r="E107" t="str">
            <v>천문 취미의 대중화를 이끄는 합리적 가격·사용자 친화적 설계의 국산 천문 장비</v>
          </cell>
          <cell r="F107" t="str">
            <v>20,870,000</v>
          </cell>
          <cell r="G107" t="str">
            <v>0</v>
          </cell>
          <cell r="H107" t="str">
            <v>초기</v>
          </cell>
          <cell r="I107" t="str">
            <v>청년</v>
          </cell>
          <cell r="J107">
            <v>0</v>
          </cell>
          <cell r="K107">
            <v>7</v>
          </cell>
          <cell r="L107">
            <v>7</v>
          </cell>
          <cell r="M107">
            <v>16</v>
          </cell>
          <cell r="N107">
            <v>16</v>
          </cell>
          <cell r="O107">
            <v>7</v>
          </cell>
          <cell r="P107">
            <v>7</v>
          </cell>
          <cell r="Q107">
            <v>13</v>
          </cell>
          <cell r="R107">
            <v>3</v>
          </cell>
          <cell r="S107">
            <v>76</v>
          </cell>
          <cell r="T107">
            <v>0</v>
          </cell>
          <cell r="U107">
            <v>76</v>
          </cell>
          <cell r="V107">
            <v>76</v>
          </cell>
          <cell r="W107" t="str">
            <v>- 창업 아이템의 목적 및 내용이 이해하기 쉽게 작성됨
- 기술적 차별화에 대한 내용이 보완되어야함
- 자금 조달 계획 및 매출 발생 계획등에 대한 내용이 미흡함</v>
          </cell>
          <cell r="X107" t="str">
            <v>불일치</v>
          </cell>
          <cell r="Y107" t="str">
            <v>천체 추적기로 분야가 불일치</v>
          </cell>
        </row>
        <row r="108">
          <cell r="B108">
            <v>20407010</v>
          </cell>
          <cell r="C108" t="str">
            <v>지역기반</v>
          </cell>
          <cell r="D108" t="str">
            <v>기계ㆍ소재</v>
          </cell>
          <cell r="E108" t="str">
            <v>콘(cone) 구조를 이용한 와류식 혼합 구조 친환경 쉐이커 보틀 및 슬리브  핏워터</v>
          </cell>
          <cell r="F108" t="str">
            <v>0</v>
          </cell>
          <cell r="G108" t="str">
            <v>0</v>
          </cell>
          <cell r="H108" t="str">
            <v>예비</v>
          </cell>
          <cell r="I108" t="str">
            <v>중장년</v>
          </cell>
          <cell r="J108">
            <v>0</v>
          </cell>
          <cell r="K108">
            <v>7</v>
          </cell>
          <cell r="L108">
            <v>8</v>
          </cell>
          <cell r="M108">
            <v>16</v>
          </cell>
          <cell r="N108">
            <v>15</v>
          </cell>
          <cell r="O108">
            <v>6</v>
          </cell>
          <cell r="P108">
            <v>7</v>
          </cell>
          <cell r="Q108">
            <v>13</v>
          </cell>
          <cell r="R108">
            <v>3</v>
          </cell>
          <cell r="S108">
            <v>75</v>
          </cell>
          <cell r="T108">
            <v>0</v>
          </cell>
          <cell r="U108">
            <v>75</v>
          </cell>
          <cell r="V108">
            <v>101</v>
          </cell>
          <cell r="W108" t="str">
            <v>- 아이템의 구조 및 기술적 요소가 명확하게 기재되어있음
- 기술성에 대한 내용의 제시가 구체적인 점이 긍정적으로 평가됨
- 기존 제품과의 차별성에 대한 구체적 제시가 필요해 보임</v>
          </cell>
        </row>
        <row r="109">
          <cell r="B109">
            <v>20424424</v>
          </cell>
          <cell r="C109" t="str">
            <v>지역기반</v>
          </cell>
          <cell r="D109" t="str">
            <v>기계ㆍ소재</v>
          </cell>
          <cell r="E109" t="str">
            <v>소형 굿즈나 키링,펫테그 등 트랜드형 상품을 빠르고 쉽게 제조하여 빠른수익 창출과 누적매출로 인한 지속성장이 가능한 소규모 창업자용 소량사출 제조 통합 플랫폼</v>
          </cell>
          <cell r="F109" t="str">
            <v>0</v>
          </cell>
          <cell r="G109" t="str">
            <v>0</v>
          </cell>
          <cell r="H109" t="str">
            <v>예비</v>
          </cell>
          <cell r="I109" t="str">
            <v>중장년</v>
          </cell>
          <cell r="J109">
            <v>0</v>
          </cell>
          <cell r="K109">
            <v>7</v>
          </cell>
          <cell r="L109">
            <v>7</v>
          </cell>
          <cell r="M109">
            <v>15</v>
          </cell>
          <cell r="N109">
            <v>16</v>
          </cell>
          <cell r="O109">
            <v>7</v>
          </cell>
          <cell r="P109">
            <v>7</v>
          </cell>
          <cell r="Q109">
            <v>13</v>
          </cell>
          <cell r="R109">
            <v>3</v>
          </cell>
          <cell r="S109">
            <v>75</v>
          </cell>
          <cell r="T109">
            <v>0</v>
          </cell>
          <cell r="U109">
            <v>75</v>
          </cell>
          <cell r="V109">
            <v>101</v>
          </cell>
          <cell r="W109" t="str">
            <v>- 아이템 선행 기술의 제시가 잘 되어있으며, 목표 설정이 명확함.
- 시장 분석 및 BM은 적절하나 사업화 논리는 일부 제한적으로 보임.</v>
          </cell>
        </row>
        <row r="110">
          <cell r="B110">
            <v>20438068</v>
          </cell>
          <cell r="C110" t="str">
            <v>지역기반</v>
          </cell>
          <cell r="D110" t="str">
            <v>기계ㆍ소재</v>
          </cell>
          <cell r="E110" t="str">
            <v>프레스금형 보조 장치 (가동형 정밀 TAPPING UNIT) 개발</v>
          </cell>
          <cell r="F110" t="str">
            <v>0</v>
          </cell>
          <cell r="G110" t="str">
            <v>0</v>
          </cell>
          <cell r="H110" t="str">
            <v>예비</v>
          </cell>
          <cell r="I110" t="str">
            <v>청년</v>
          </cell>
          <cell r="J110">
            <v>0</v>
          </cell>
          <cell r="K110">
            <v>7</v>
          </cell>
          <cell r="L110">
            <v>7</v>
          </cell>
          <cell r="M110">
            <v>16</v>
          </cell>
          <cell r="N110">
            <v>15</v>
          </cell>
          <cell r="O110">
            <v>7</v>
          </cell>
          <cell r="P110">
            <v>7</v>
          </cell>
          <cell r="Q110">
            <v>13</v>
          </cell>
          <cell r="R110">
            <v>3</v>
          </cell>
          <cell r="S110">
            <v>75</v>
          </cell>
          <cell r="T110">
            <v>0</v>
          </cell>
          <cell r="U110">
            <v>75</v>
          </cell>
          <cell r="V110">
            <v>101</v>
          </cell>
          <cell r="W110" t="str">
            <v>- 아이템 기술 비교 분석에 대해 비교적 정리가 잘되었음
- 성장전략 및 타 기술과의 차별성에 대한 구체적인 제시가 필요함</v>
          </cell>
        </row>
        <row r="111">
          <cell r="B111">
            <v>20412637</v>
          </cell>
          <cell r="C111" t="str">
            <v>지역기반</v>
          </cell>
          <cell r="D111" t="str">
            <v>기계ㆍ소재</v>
          </cell>
          <cell r="E111" t="str">
            <v>십자형 앙카홀·슬롯 브래킷·진동 감쇠 댐퍼가 통합된 내진 시스템 화스너 개발</v>
          </cell>
          <cell r="F111" t="str">
            <v>2,266,886,726</v>
          </cell>
          <cell r="G111" t="str">
            <v>5</v>
          </cell>
          <cell r="H111" t="str">
            <v>초기</v>
          </cell>
          <cell r="I111" t="str">
            <v>청년</v>
          </cell>
          <cell r="J111">
            <v>0</v>
          </cell>
          <cell r="K111">
            <v>7</v>
          </cell>
          <cell r="L111">
            <v>8</v>
          </cell>
          <cell r="M111">
            <v>15</v>
          </cell>
          <cell r="N111">
            <v>14</v>
          </cell>
          <cell r="O111">
            <v>6</v>
          </cell>
          <cell r="P111">
            <v>7</v>
          </cell>
          <cell r="Q111">
            <v>13</v>
          </cell>
          <cell r="R111">
            <v>3</v>
          </cell>
          <cell r="S111">
            <v>73</v>
          </cell>
          <cell r="T111">
            <v>2</v>
          </cell>
          <cell r="U111">
            <v>75</v>
          </cell>
          <cell r="V111">
            <v>101</v>
          </cell>
          <cell r="W111" t="str">
            <v>- 사업 배경 및 필요성이 구체적으로 작성되었음, 목표 시장이 명확함
- 창업 아이템 비즈니스 모델이 미흡하여 구체적인 제시가 필요함</v>
          </cell>
        </row>
        <row r="112">
          <cell r="B112">
            <v>20416497</v>
          </cell>
          <cell r="C112" t="str">
            <v>지역기반</v>
          </cell>
          <cell r="D112" t="str">
            <v>기계ㆍ소재</v>
          </cell>
          <cell r="E112" t="str">
            <v>RE100 대응 에너지 절감형 고진공 Liquid 순환 모듈식 플렌지 일체형 히팅배관 시스템 개발</v>
          </cell>
          <cell r="F112" t="str">
            <v>675,000,000</v>
          </cell>
          <cell r="G112" t="str">
            <v>1</v>
          </cell>
          <cell r="H112" t="str">
            <v>초기</v>
          </cell>
          <cell r="I112" t="str">
            <v>중장년</v>
          </cell>
          <cell r="J112">
            <v>0</v>
          </cell>
          <cell r="K112">
            <v>7</v>
          </cell>
          <cell r="L112">
            <v>7</v>
          </cell>
          <cell r="M112">
            <v>17</v>
          </cell>
          <cell r="N112">
            <v>16</v>
          </cell>
          <cell r="O112">
            <v>6</v>
          </cell>
          <cell r="P112">
            <v>6</v>
          </cell>
          <cell r="Q112">
            <v>13</v>
          </cell>
          <cell r="R112">
            <v>3</v>
          </cell>
          <cell r="S112">
            <v>75</v>
          </cell>
          <cell r="T112">
            <v>0</v>
          </cell>
          <cell r="U112">
            <v>75</v>
          </cell>
          <cell r="V112">
            <v>101</v>
          </cell>
          <cell r="W112" t="str">
            <v>- 창업 아이템의 실현 가능성 및 개발 준비현황이 매우 구체적으로 작성됨
- 사업 추진 로드맵 및 자금 조달 계획이 미흡하게 작성되었음</v>
          </cell>
        </row>
        <row r="113">
          <cell r="B113">
            <v>20419792</v>
          </cell>
          <cell r="C113" t="str">
            <v>지역기반</v>
          </cell>
          <cell r="D113" t="str">
            <v>기계ㆍ소재</v>
          </cell>
          <cell r="E113" t="str">
            <v>특허출원 부식(녹)억제 기술이 적용된 연마하지 않는 기능성 주방용 칼</v>
          </cell>
          <cell r="F113" t="str">
            <v>0</v>
          </cell>
          <cell r="G113" t="str">
            <v>0</v>
          </cell>
          <cell r="H113" t="str">
            <v>예비</v>
          </cell>
          <cell r="I113" t="str">
            <v>청년</v>
          </cell>
          <cell r="J113">
            <v>0</v>
          </cell>
          <cell r="K113">
            <v>7</v>
          </cell>
          <cell r="L113">
            <v>7</v>
          </cell>
          <cell r="M113">
            <v>15</v>
          </cell>
          <cell r="N113">
            <v>15</v>
          </cell>
          <cell r="O113">
            <v>5</v>
          </cell>
          <cell r="P113">
            <v>7</v>
          </cell>
          <cell r="Q113">
            <v>13</v>
          </cell>
          <cell r="R113">
            <v>3</v>
          </cell>
          <cell r="S113">
            <v>72</v>
          </cell>
          <cell r="T113">
            <v>2</v>
          </cell>
          <cell r="U113">
            <v>74</v>
          </cell>
          <cell r="V113">
            <v>106</v>
          </cell>
          <cell r="W113" t="str">
            <v>- 사업 배경 및 목표 설정이 명확하고 이해하기 쉽게 작성됨
- 기술 전략, 기술의 차별성에 대한 구체적인 설명이 미흡함.</v>
          </cell>
        </row>
        <row r="114">
          <cell r="B114">
            <v>20428587</v>
          </cell>
          <cell r="C114" t="str">
            <v>지역기반</v>
          </cell>
          <cell r="D114" t="str">
            <v>기계ㆍ소재</v>
          </cell>
          <cell r="E114" t="str">
            <v>수중 합성 기반 기능성 나노파티클 분산액 소재 (Nano Ink)</v>
          </cell>
          <cell r="F114" t="str">
            <v>0</v>
          </cell>
          <cell r="G114" t="str">
            <v>0</v>
          </cell>
          <cell r="H114" t="str">
            <v>예비</v>
          </cell>
          <cell r="I114" t="str">
            <v>청년</v>
          </cell>
          <cell r="J114">
            <v>0</v>
          </cell>
          <cell r="K114">
            <v>6</v>
          </cell>
          <cell r="L114">
            <v>6</v>
          </cell>
          <cell r="M114">
            <v>18</v>
          </cell>
          <cell r="N114">
            <v>16</v>
          </cell>
          <cell r="O114">
            <v>5</v>
          </cell>
          <cell r="P114">
            <v>7</v>
          </cell>
          <cell r="Q114">
            <v>13</v>
          </cell>
          <cell r="R114">
            <v>3</v>
          </cell>
          <cell r="S114">
            <v>74</v>
          </cell>
          <cell r="T114">
            <v>0</v>
          </cell>
          <cell r="U114">
            <v>74</v>
          </cell>
          <cell r="V114">
            <v>106</v>
          </cell>
          <cell r="W114" t="str">
            <v>- 기술에 대한 구체성 및 사업의 목표가 구체적으로 제시됨
- 구체적인 시장 진입 전략의 제시가 필요함.</v>
          </cell>
        </row>
        <row r="115">
          <cell r="B115">
            <v>20432098</v>
          </cell>
          <cell r="C115" t="str">
            <v>지역기반</v>
          </cell>
          <cell r="D115" t="str">
            <v>기계ㆍ소재</v>
          </cell>
          <cell r="E115" t="str">
            <v>영유아 부모 및 산후조리원 등을 위한 울음 감지 아기 진정 스마트 침대 “마중”</v>
          </cell>
          <cell r="F115" t="str">
            <v>0</v>
          </cell>
          <cell r="G115" t="str">
            <v>0</v>
          </cell>
          <cell r="H115" t="str">
            <v>예비</v>
          </cell>
          <cell r="I115" t="str">
            <v>청년</v>
          </cell>
          <cell r="J115">
            <v>0</v>
          </cell>
          <cell r="K115">
            <v>7</v>
          </cell>
          <cell r="L115">
            <v>5</v>
          </cell>
          <cell r="M115">
            <v>17</v>
          </cell>
          <cell r="N115">
            <v>16</v>
          </cell>
          <cell r="O115">
            <v>6</v>
          </cell>
          <cell r="P115">
            <v>7</v>
          </cell>
          <cell r="Q115">
            <v>13</v>
          </cell>
          <cell r="R115">
            <v>3</v>
          </cell>
          <cell r="S115">
            <v>74</v>
          </cell>
          <cell r="T115">
            <v>0</v>
          </cell>
          <cell r="U115">
            <v>74</v>
          </cell>
          <cell r="V115">
            <v>106</v>
          </cell>
          <cell r="W115" t="str">
            <v>- 선행 기술대한 제시가 잘되어있고, 목표 및 시장을 명확하게 제시함
- 창업 비즈니스 전략에 대한 구체적인 제시가 필요해 보임</v>
          </cell>
        </row>
        <row r="116">
          <cell r="B116">
            <v>20432449</v>
          </cell>
          <cell r="C116" t="str">
            <v>지역기반</v>
          </cell>
          <cell r="D116" t="str">
            <v>기계ㆍ소재</v>
          </cell>
          <cell r="E116" t="str">
            <v>Ovi (Vital Orbit) : 디지털 소외 계층의 따뜻한 기술 수용을 위한 AI 애착 반려체</v>
          </cell>
          <cell r="F116" t="str">
            <v>0</v>
          </cell>
          <cell r="G116" t="str">
            <v>0</v>
          </cell>
          <cell r="H116" t="str">
            <v>예비</v>
          </cell>
          <cell r="I116" t="str">
            <v>청년</v>
          </cell>
          <cell r="J116">
            <v>0</v>
          </cell>
          <cell r="K116">
            <v>7</v>
          </cell>
          <cell r="L116">
            <v>7</v>
          </cell>
          <cell r="M116">
            <v>16</v>
          </cell>
          <cell r="N116">
            <v>14</v>
          </cell>
          <cell r="O116">
            <v>7</v>
          </cell>
          <cell r="P116">
            <v>7</v>
          </cell>
          <cell r="Q116">
            <v>13</v>
          </cell>
          <cell r="R116">
            <v>3</v>
          </cell>
          <cell r="S116">
            <v>74</v>
          </cell>
          <cell r="T116">
            <v>0</v>
          </cell>
          <cell r="U116">
            <v>74</v>
          </cell>
          <cell r="V116">
            <v>106</v>
          </cell>
          <cell r="W116" t="str">
            <v>- 기술이 명확하게 제시되었으며, 선행기술에 대한 구체적 제시가 됨
- BM은 적절하고 기술 추진의지는 확인되나, 실현 가능성 및 독창성에 대한 검토가 필요함</v>
          </cell>
        </row>
        <row r="117">
          <cell r="B117">
            <v>20414475</v>
          </cell>
          <cell r="C117" t="str">
            <v>지역기반</v>
          </cell>
          <cell r="D117" t="str">
            <v>기계ㆍ소재</v>
          </cell>
          <cell r="E117" t="str">
            <v>재활용 원료를 사용한 정량추출 기능 자동 변기 세정기</v>
          </cell>
          <cell r="F117" t="str">
            <v>19,000,000</v>
          </cell>
          <cell r="G117" t="str">
            <v>1</v>
          </cell>
          <cell r="H117" t="str">
            <v>초기</v>
          </cell>
          <cell r="I117" t="str">
            <v>중장년</v>
          </cell>
          <cell r="J117">
            <v>0</v>
          </cell>
          <cell r="K117">
            <v>7</v>
          </cell>
          <cell r="L117">
            <v>7</v>
          </cell>
          <cell r="M117">
            <v>15</v>
          </cell>
          <cell r="N117">
            <v>15</v>
          </cell>
          <cell r="O117">
            <v>7</v>
          </cell>
          <cell r="P117">
            <v>7</v>
          </cell>
          <cell r="Q117">
            <v>13</v>
          </cell>
          <cell r="R117">
            <v>3</v>
          </cell>
          <cell r="S117">
            <v>74</v>
          </cell>
          <cell r="T117">
            <v>0</v>
          </cell>
          <cell r="U117">
            <v>74</v>
          </cell>
          <cell r="V117">
            <v>106</v>
          </cell>
          <cell r="W117" t="str">
            <v>- 아이템의 목표 시장이 명확하게 작성됨
- 창업 아이템 비즈니스 모델 및 매출 발생에 대한 내용이 좀 더 명확하게 제시되어야함</v>
          </cell>
        </row>
        <row r="118">
          <cell r="B118">
            <v>20414973</v>
          </cell>
          <cell r="C118" t="str">
            <v>지역기반</v>
          </cell>
          <cell r="D118" t="str">
            <v>기계ㆍ소재</v>
          </cell>
          <cell r="E118" t="str">
            <v>도그착 3D 착용 구조 기술이 적용된 소변 위생 관리 기능의 반려견 기저귀·매너벨트</v>
          </cell>
          <cell r="F118" t="str">
            <v>33,480</v>
          </cell>
          <cell r="G118" t="str">
            <v>0</v>
          </cell>
          <cell r="H118" t="str">
            <v>초기</v>
          </cell>
          <cell r="I118" t="str">
            <v>청년</v>
          </cell>
          <cell r="J118">
            <v>0</v>
          </cell>
          <cell r="K118">
            <v>7</v>
          </cell>
          <cell r="L118">
            <v>7</v>
          </cell>
          <cell r="M118">
            <v>14</v>
          </cell>
          <cell r="N118">
            <v>15</v>
          </cell>
          <cell r="O118">
            <v>6</v>
          </cell>
          <cell r="P118">
            <v>7</v>
          </cell>
          <cell r="Q118">
            <v>13</v>
          </cell>
          <cell r="R118">
            <v>3</v>
          </cell>
          <cell r="S118">
            <v>72</v>
          </cell>
          <cell r="T118">
            <v>2</v>
          </cell>
          <cell r="U118">
            <v>74</v>
          </cell>
          <cell r="V118">
            <v>106</v>
          </cell>
          <cell r="W118" t="str">
            <v>- 창업 아이템의 목표가 명확함
- 비즈니스 모델 및 사업화 전략의 구체적인 제시가 필요함</v>
          </cell>
        </row>
        <row r="119">
          <cell r="B119">
            <v>20416121</v>
          </cell>
          <cell r="C119" t="str">
            <v>지역기반</v>
          </cell>
          <cell r="D119" t="str">
            <v>기계ㆍ소재</v>
          </cell>
          <cell r="E119" t="str">
            <v>초보자도 30분 내 설치 가능한 ‘오토 얼라인먼트’ 모듈형 조립식 창고, “원터치하우스”</v>
          </cell>
          <cell r="F119" t="str">
            <v>170,000,000</v>
          </cell>
          <cell r="G119" t="str">
            <v>9</v>
          </cell>
          <cell r="H119" t="str">
            <v>초기</v>
          </cell>
          <cell r="I119" t="str">
            <v>청년</v>
          </cell>
          <cell r="J119">
            <v>0</v>
          </cell>
          <cell r="K119">
            <v>7</v>
          </cell>
          <cell r="L119">
            <v>6</v>
          </cell>
          <cell r="M119">
            <v>16</v>
          </cell>
          <cell r="N119">
            <v>15</v>
          </cell>
          <cell r="O119">
            <v>7</v>
          </cell>
          <cell r="P119">
            <v>7</v>
          </cell>
          <cell r="Q119">
            <v>13</v>
          </cell>
          <cell r="R119">
            <v>3</v>
          </cell>
          <cell r="S119">
            <v>74</v>
          </cell>
          <cell r="T119">
            <v>0</v>
          </cell>
          <cell r="U119">
            <v>74</v>
          </cell>
          <cell r="V119">
            <v>106</v>
          </cell>
          <cell r="W119" t="str">
            <v>- 아이템의 기술이 명확하고 이해하기 쉽게 작성되었음
- 아이템 차별성 및 독창성에 대한 제시가 미흡함</v>
          </cell>
        </row>
        <row r="120">
          <cell r="B120">
            <v>20424985</v>
          </cell>
          <cell r="C120" t="str">
            <v>지역기반</v>
          </cell>
          <cell r="D120" t="str">
            <v>기계ㆍ소재</v>
          </cell>
          <cell r="E120" t="str">
            <v>액상 플라즈마 기반 반려견 지간염 예방용 메디컬 세정 솔루션 개발</v>
          </cell>
          <cell r="F120" t="str">
            <v>5,846,548</v>
          </cell>
          <cell r="G120" t="str">
            <v>0</v>
          </cell>
          <cell r="H120" t="str">
            <v>초기</v>
          </cell>
          <cell r="I120" t="str">
            <v>청년</v>
          </cell>
          <cell r="J120">
            <v>0</v>
          </cell>
          <cell r="K120">
            <v>6</v>
          </cell>
          <cell r="L120">
            <v>7</v>
          </cell>
          <cell r="M120">
            <v>15</v>
          </cell>
          <cell r="N120">
            <v>15</v>
          </cell>
          <cell r="O120">
            <v>6</v>
          </cell>
          <cell r="P120">
            <v>7</v>
          </cell>
          <cell r="Q120">
            <v>13</v>
          </cell>
          <cell r="R120">
            <v>3</v>
          </cell>
          <cell r="S120">
            <v>72</v>
          </cell>
          <cell r="T120">
            <v>2</v>
          </cell>
          <cell r="U120">
            <v>74</v>
          </cell>
          <cell r="V120">
            <v>106</v>
          </cell>
          <cell r="W120" t="str">
            <v>- 사업아이템이 명확하고 기술에 대한 내용이 이해하기 쉽게 작성되었음
- 자금 조달 계획 및 발생 매출 계획이 미흡하여 보완이 필요함</v>
          </cell>
        </row>
        <row r="121">
          <cell r="B121">
            <v>20403260</v>
          </cell>
          <cell r="C121" t="str">
            <v>지역기반</v>
          </cell>
          <cell r="D121" t="str">
            <v>기계ㆍ소재</v>
          </cell>
          <cell r="E121" t="str">
            <v>항공 이동 환경 구조 설계 기술이 적용된 반려동물 이동 안전 솔루션</v>
          </cell>
          <cell r="F121" t="str">
            <v>2,506,260,588</v>
          </cell>
          <cell r="G121" t="str">
            <v>4</v>
          </cell>
          <cell r="H121" t="str">
            <v>도약</v>
          </cell>
          <cell r="I121" t="str">
            <v>청년</v>
          </cell>
          <cell r="J121">
            <v>0</v>
          </cell>
          <cell r="K121">
            <v>7</v>
          </cell>
          <cell r="L121">
            <v>6</v>
          </cell>
          <cell r="M121">
            <v>15</v>
          </cell>
          <cell r="N121">
            <v>15</v>
          </cell>
          <cell r="O121">
            <v>8</v>
          </cell>
          <cell r="P121">
            <v>7</v>
          </cell>
          <cell r="Q121">
            <v>13</v>
          </cell>
          <cell r="R121">
            <v>3</v>
          </cell>
          <cell r="S121">
            <v>74</v>
          </cell>
          <cell r="T121">
            <v>0</v>
          </cell>
          <cell r="U121">
            <v>74</v>
          </cell>
          <cell r="V121">
            <v>106</v>
          </cell>
          <cell r="W121" t="str">
            <v>- 목표 시장의 정의가 명확하고, 시장 분석에 대해 비교적 명확히 작성됨
- 아이템의 구체적인 기술에 대한 설명이 미흡함.
- 성장 전략 및 비즈니스 모델의  검토가 필요함</v>
          </cell>
        </row>
        <row r="122">
          <cell r="B122">
            <v>20416556</v>
          </cell>
          <cell r="C122" t="str">
            <v>지역기반</v>
          </cell>
          <cell r="D122" t="str">
            <v>기계ㆍ소재</v>
          </cell>
          <cell r="E122" t="str">
            <v>주방 조리흄 실내확산 방지목적의  서큘레이터, 급기장치 적용된 레인지후드 강제 배연장치</v>
          </cell>
          <cell r="F122" t="str">
            <v>13,200,000</v>
          </cell>
          <cell r="G122" t="str">
            <v>1</v>
          </cell>
          <cell r="H122" t="str">
            <v>도약</v>
          </cell>
          <cell r="I122" t="str">
            <v>청년</v>
          </cell>
          <cell r="J122">
            <v>0</v>
          </cell>
          <cell r="K122">
            <v>7</v>
          </cell>
          <cell r="L122">
            <v>7</v>
          </cell>
          <cell r="M122">
            <v>16</v>
          </cell>
          <cell r="N122">
            <v>14</v>
          </cell>
          <cell r="O122">
            <v>7</v>
          </cell>
          <cell r="P122">
            <v>7</v>
          </cell>
          <cell r="Q122">
            <v>13</v>
          </cell>
          <cell r="R122">
            <v>3</v>
          </cell>
          <cell r="S122">
            <v>74</v>
          </cell>
          <cell r="T122">
            <v>0</v>
          </cell>
          <cell r="U122">
            <v>74</v>
          </cell>
          <cell r="V122">
            <v>106</v>
          </cell>
          <cell r="W122" t="str">
            <v>- 아이템의 상세 기술에 대한 제시가 잘 되어있음
- 비즈니스 모델의 대한 구체적인 기술이 필요하다고 판단됨</v>
          </cell>
        </row>
        <row r="123">
          <cell r="B123">
            <v>20426726</v>
          </cell>
          <cell r="C123" t="str">
            <v>지역기반</v>
          </cell>
          <cell r="D123" t="str">
            <v>기계ㆍ소재</v>
          </cell>
          <cell r="E123" t="str">
            <v>AI 기반 통합 비전 검사 시스템을 활용한 식품 품질 자동화 장비</v>
          </cell>
          <cell r="F123" t="str">
            <v>0</v>
          </cell>
          <cell r="G123" t="str">
            <v>0</v>
          </cell>
          <cell r="H123" t="str">
            <v>예비</v>
          </cell>
          <cell r="I123" t="str">
            <v>청년</v>
          </cell>
          <cell r="J123">
            <v>0</v>
          </cell>
          <cell r="K123">
            <v>5</v>
          </cell>
          <cell r="L123">
            <v>6</v>
          </cell>
          <cell r="M123">
            <v>17</v>
          </cell>
          <cell r="N123">
            <v>16</v>
          </cell>
          <cell r="O123">
            <v>6</v>
          </cell>
          <cell r="P123">
            <v>7</v>
          </cell>
          <cell r="Q123">
            <v>13</v>
          </cell>
          <cell r="R123">
            <v>3</v>
          </cell>
          <cell r="S123">
            <v>73</v>
          </cell>
          <cell r="T123">
            <v>0</v>
          </cell>
          <cell r="U123">
            <v>73</v>
          </cell>
          <cell r="V123">
            <v>116</v>
          </cell>
          <cell r="W123" t="str">
            <v>- 아이템의 기술이 명확하게 작성됨.
- 구체적인 시장 분석 및 성장 기술 전략이 필요해 보임</v>
          </cell>
        </row>
        <row r="124">
          <cell r="B124">
            <v>20429072</v>
          </cell>
          <cell r="C124" t="str">
            <v>지역기반</v>
          </cell>
          <cell r="D124" t="str">
            <v>기계ㆍ소재</v>
          </cell>
          <cell r="E124" t="str">
            <v>친환경 특수원단 적용으로 유해물질 노출을 줄이고, 삼킴·충돌 위험을 완화한 안전 블록 교구</v>
          </cell>
          <cell r="F124" t="str">
            <v>0</v>
          </cell>
          <cell r="G124" t="str">
            <v>0</v>
          </cell>
          <cell r="H124" t="str">
            <v>예비</v>
          </cell>
          <cell r="I124" t="str">
            <v>중장년</v>
          </cell>
          <cell r="J124">
            <v>0</v>
          </cell>
          <cell r="K124">
            <v>7</v>
          </cell>
          <cell r="L124">
            <v>6</v>
          </cell>
          <cell r="M124">
            <v>16</v>
          </cell>
          <cell r="N124">
            <v>14</v>
          </cell>
          <cell r="O124">
            <v>7</v>
          </cell>
          <cell r="P124">
            <v>7</v>
          </cell>
          <cell r="Q124">
            <v>13</v>
          </cell>
          <cell r="R124">
            <v>3</v>
          </cell>
          <cell r="S124">
            <v>73</v>
          </cell>
          <cell r="T124">
            <v>0</v>
          </cell>
          <cell r="U124">
            <v>73</v>
          </cell>
          <cell r="V124">
            <v>116</v>
          </cell>
          <cell r="W124" t="str">
            <v>- 기술이 명확하고 구체적으로 작성되었음
- 시장 분석 및 사업화 전략의 구체적인 제시가 필요함</v>
          </cell>
        </row>
        <row r="125">
          <cell r="B125">
            <v>20431196</v>
          </cell>
          <cell r="C125" t="str">
            <v>지역기반</v>
          </cell>
          <cell r="D125" t="str">
            <v>기계ㆍ소재</v>
          </cell>
          <cell r="E125" t="str">
            <v>360도 회전 구조를 활요한 저충격 유산소 및 하체 재활 보조 스텝퍼</v>
          </cell>
          <cell r="F125" t="str">
            <v>0</v>
          </cell>
          <cell r="G125" t="str">
            <v>0</v>
          </cell>
          <cell r="H125" t="str">
            <v>예비</v>
          </cell>
          <cell r="I125" t="str">
            <v>중장년</v>
          </cell>
          <cell r="J125">
            <v>0</v>
          </cell>
          <cell r="K125">
            <v>7</v>
          </cell>
          <cell r="L125">
            <v>7</v>
          </cell>
          <cell r="M125">
            <v>15</v>
          </cell>
          <cell r="N125">
            <v>13</v>
          </cell>
          <cell r="O125">
            <v>7</v>
          </cell>
          <cell r="P125">
            <v>7</v>
          </cell>
          <cell r="Q125">
            <v>13</v>
          </cell>
          <cell r="R125">
            <v>3</v>
          </cell>
          <cell r="S125">
            <v>72</v>
          </cell>
          <cell r="T125">
            <v>0</v>
          </cell>
          <cell r="U125">
            <v>72</v>
          </cell>
          <cell r="V125">
            <v>118</v>
          </cell>
          <cell r="W125" t="str">
            <v>- 아이템의 목표 시장에 대한 명확한 제시를 하였음
- 성장 전략에 대한 구체적인 제시가 필요해 보임.</v>
          </cell>
        </row>
        <row r="126">
          <cell r="B126">
            <v>20402979</v>
          </cell>
          <cell r="C126" t="str">
            <v>지역기반</v>
          </cell>
          <cell r="D126" t="str">
            <v>기계ㆍ소재</v>
          </cell>
          <cell r="E126" t="str">
            <v>광학조건 최적화·AI 불량검출 통합 비전검사 패키지</v>
          </cell>
          <cell r="F126" t="str">
            <v>279,333,285</v>
          </cell>
          <cell r="G126" t="str">
            <v>2</v>
          </cell>
          <cell r="H126" t="str">
            <v>초기</v>
          </cell>
          <cell r="I126" t="str">
            <v>청년</v>
          </cell>
          <cell r="J126">
            <v>0</v>
          </cell>
          <cell r="K126">
            <v>6</v>
          </cell>
          <cell r="L126">
            <v>6</v>
          </cell>
          <cell r="M126">
            <v>16</v>
          </cell>
          <cell r="N126">
            <v>15</v>
          </cell>
          <cell r="O126">
            <v>6</v>
          </cell>
          <cell r="P126">
            <v>7</v>
          </cell>
          <cell r="Q126">
            <v>13</v>
          </cell>
          <cell r="R126">
            <v>3</v>
          </cell>
          <cell r="S126">
            <v>72</v>
          </cell>
          <cell r="T126">
            <v>0</v>
          </cell>
          <cell r="U126">
            <v>72</v>
          </cell>
          <cell r="V126">
            <v>118</v>
          </cell>
          <cell r="W126" t="str">
            <v>- 사업화 전략이 상세하게 작성되어있으며, 기 보유기술에 대한 내용이 구체적임
- 사업화 로드맵 및 매출 발생에 대한 내용이 보완되어야함</v>
          </cell>
        </row>
        <row r="127">
          <cell r="B127">
            <v>20416382</v>
          </cell>
          <cell r="C127" t="str">
            <v>지역기반</v>
          </cell>
          <cell r="D127" t="str">
            <v>기계ㆍ소재</v>
          </cell>
          <cell r="E127" t="str">
            <v>릴랙싱 바닐라 드링크 : 바닐라빈 내 항산화 성분을 핵심으로 스트레스 완화 목적의 기능성 음료 개발</v>
          </cell>
          <cell r="F127" t="str">
            <v>230,000,000</v>
          </cell>
          <cell r="G127" t="str">
            <v>2</v>
          </cell>
          <cell r="H127" t="str">
            <v>초기</v>
          </cell>
          <cell r="I127" t="str">
            <v>청년</v>
          </cell>
          <cell r="J127">
            <v>0</v>
          </cell>
          <cell r="K127">
            <v>6</v>
          </cell>
          <cell r="L127">
            <v>6</v>
          </cell>
          <cell r="M127">
            <v>16</v>
          </cell>
          <cell r="N127">
            <v>14</v>
          </cell>
          <cell r="O127">
            <v>6</v>
          </cell>
          <cell r="P127">
            <v>6</v>
          </cell>
          <cell r="Q127">
            <v>13</v>
          </cell>
          <cell r="R127">
            <v>3</v>
          </cell>
          <cell r="S127">
            <v>70</v>
          </cell>
          <cell r="T127">
            <v>2</v>
          </cell>
          <cell r="U127">
            <v>72</v>
          </cell>
          <cell r="V127">
            <v>118</v>
          </cell>
          <cell r="W127" t="str">
            <v>- 시장의 분석 및 창업 아이템의 필요성에 대한 내용이 적절하게 작성됨
- 사업화 전략 및 매출 발생이 미흡하여 보완이 검토되어야함</v>
          </cell>
        </row>
        <row r="128">
          <cell r="B128">
            <v>20417570</v>
          </cell>
          <cell r="C128" t="str">
            <v>지역기반</v>
          </cell>
          <cell r="D128" t="str">
            <v>기계ㆍ소재</v>
          </cell>
          <cell r="E128" t="str">
            <v>데이터 기반 안전·효과 검증 반려동물 자동목욕기 사업화 모델</v>
          </cell>
          <cell r="F128" t="str">
            <v>138,379,594</v>
          </cell>
          <cell r="G128" t="str">
            <v>1</v>
          </cell>
          <cell r="H128" t="str">
            <v>초기</v>
          </cell>
          <cell r="I128" t="str">
            <v>중장년</v>
          </cell>
          <cell r="J128">
            <v>0</v>
          </cell>
          <cell r="K128">
            <v>7</v>
          </cell>
          <cell r="L128">
            <v>6</v>
          </cell>
          <cell r="M128">
            <v>15</v>
          </cell>
          <cell r="N128">
            <v>14</v>
          </cell>
          <cell r="O128">
            <v>7</v>
          </cell>
          <cell r="P128">
            <v>7</v>
          </cell>
          <cell r="Q128">
            <v>13</v>
          </cell>
          <cell r="R128">
            <v>3</v>
          </cell>
          <cell r="S128">
            <v>72</v>
          </cell>
          <cell r="T128">
            <v>0</v>
          </cell>
          <cell r="U128">
            <v>72</v>
          </cell>
          <cell r="V128">
            <v>118</v>
          </cell>
          <cell r="W128" t="str">
            <v>- 사업 아이템의 필요성이 명확하며, 네트워크 활용계획이 구체적으로 작성됨
- 사업화 전략, 자금 조달 계획, 매출 발생 계획 등의 보완이 필요함</v>
          </cell>
        </row>
        <row r="129">
          <cell r="B129">
            <v>20427342</v>
          </cell>
          <cell r="C129" t="str">
            <v>지역기반</v>
          </cell>
          <cell r="D129" t="str">
            <v>기계ㆍ소재</v>
          </cell>
          <cell r="E129" t="str">
            <v>AI 능동형 전기차 확산 방지, 천장 설치형 '스마트 화재 격리 및 집중 냉각'시스템</v>
          </cell>
          <cell r="F129" t="str">
            <v>230,000,000</v>
          </cell>
          <cell r="G129" t="str">
            <v>3</v>
          </cell>
          <cell r="H129" t="str">
            <v>초기</v>
          </cell>
          <cell r="I129" t="str">
            <v>청년</v>
          </cell>
          <cell r="J129">
            <v>0</v>
          </cell>
          <cell r="K129">
            <v>5</v>
          </cell>
          <cell r="L129">
            <v>5</v>
          </cell>
          <cell r="M129">
            <v>16</v>
          </cell>
          <cell r="N129">
            <v>15</v>
          </cell>
          <cell r="O129">
            <v>6</v>
          </cell>
          <cell r="P129">
            <v>7</v>
          </cell>
          <cell r="Q129">
            <v>13</v>
          </cell>
          <cell r="R129">
            <v>3</v>
          </cell>
          <cell r="S129">
            <v>70</v>
          </cell>
          <cell r="T129">
            <v>2</v>
          </cell>
          <cell r="U129">
            <v>72</v>
          </cell>
          <cell r="V129">
            <v>118</v>
          </cell>
          <cell r="W129" t="str">
            <v>- 사업 아이템의 개발 진행 현황 등이 매우 상세하게 작성되어 이해가 쉬움
- 사업화 전략 및 성장 전략이 미흡하여 보완이 필요해 보임</v>
          </cell>
        </row>
        <row r="130">
          <cell r="B130">
            <v>20428495</v>
          </cell>
          <cell r="C130" t="str">
            <v>지역기반</v>
          </cell>
          <cell r="D130" t="str">
            <v>기계ㆍ소재</v>
          </cell>
          <cell r="E130" t="str">
            <v>STRATA</v>
          </cell>
          <cell r="F130" t="str">
            <v>89,454,545</v>
          </cell>
          <cell r="G130" t="str">
            <v>2</v>
          </cell>
          <cell r="H130" t="str">
            <v>초기</v>
          </cell>
          <cell r="I130" t="str">
            <v>청년</v>
          </cell>
          <cell r="J130">
            <v>0</v>
          </cell>
          <cell r="K130">
            <v>6</v>
          </cell>
          <cell r="L130">
            <v>6</v>
          </cell>
          <cell r="M130">
            <v>15</v>
          </cell>
          <cell r="N130">
            <v>14</v>
          </cell>
          <cell r="O130">
            <v>6</v>
          </cell>
          <cell r="P130">
            <v>7</v>
          </cell>
          <cell r="Q130">
            <v>13</v>
          </cell>
          <cell r="R130">
            <v>3</v>
          </cell>
          <cell r="S130">
            <v>70</v>
          </cell>
          <cell r="T130">
            <v>2</v>
          </cell>
          <cell r="U130">
            <v>72</v>
          </cell>
          <cell r="V130">
            <v>118</v>
          </cell>
          <cell r="W130" t="str">
            <v>- 사업 아이템에 대한 기술 분석이 잘 작성되었음
- 사업 아이템의 차별성이 구체적으로 기술되어야함
- 아이템의 사업화 전략의 보완이 필요하며, 팀 구성의 검토가 필요함</v>
          </cell>
        </row>
        <row r="131">
          <cell r="B131">
            <v>20430425</v>
          </cell>
          <cell r="C131" t="str">
            <v>지역기반</v>
          </cell>
          <cell r="D131" t="str">
            <v>기계ㆍ소재</v>
          </cell>
          <cell r="E131" t="str">
            <v>다채널 영상처리 기술이 적용된 통합 비전검사 기능의 (중소 자동화 업체 맞춤형) 머신비전 검사 소프트웨어</v>
          </cell>
          <cell r="F131" t="str">
            <v>1,890,000,000</v>
          </cell>
          <cell r="G131" t="str">
            <v>1</v>
          </cell>
          <cell r="H131" t="str">
            <v>초기</v>
          </cell>
          <cell r="I131" t="str">
            <v>중장년</v>
          </cell>
          <cell r="J131">
            <v>0</v>
          </cell>
          <cell r="K131">
            <v>7</v>
          </cell>
          <cell r="L131">
            <v>7</v>
          </cell>
          <cell r="M131">
            <v>14</v>
          </cell>
          <cell r="N131">
            <v>14</v>
          </cell>
          <cell r="O131">
            <v>7</v>
          </cell>
          <cell r="P131">
            <v>7</v>
          </cell>
          <cell r="Q131">
            <v>13</v>
          </cell>
          <cell r="R131">
            <v>3</v>
          </cell>
          <cell r="S131">
            <v>72</v>
          </cell>
          <cell r="T131">
            <v>0</v>
          </cell>
          <cell r="U131">
            <v>72</v>
          </cell>
          <cell r="V131">
            <v>118</v>
          </cell>
          <cell r="W131" t="str">
            <v>- 현황 분석 및 아이템 목표 시장이 명확하게 작성됨
- 아이템의 기술적 차별성이 다소 미흡하게 작성됨
- 사업화 전략의 상세한 기술이 필요함</v>
          </cell>
        </row>
        <row r="132">
          <cell r="B132">
            <v>20414195</v>
          </cell>
          <cell r="C132" t="str">
            <v>지역기반</v>
          </cell>
          <cell r="D132" t="str">
            <v>기계ㆍ소재</v>
          </cell>
          <cell r="E132" t="str">
            <v>AI 기반 로봇 자동화 기술이 적용된 무인 커피 제조 기능의  스마트 커피 로봇 시스템</v>
          </cell>
          <cell r="F132" t="str">
            <v>938,000,000</v>
          </cell>
          <cell r="G132" t="str">
            <v>3</v>
          </cell>
          <cell r="H132" t="str">
            <v>도약</v>
          </cell>
          <cell r="I132" t="str">
            <v>중장년</v>
          </cell>
          <cell r="J132">
            <v>0</v>
          </cell>
          <cell r="K132">
            <v>5</v>
          </cell>
          <cell r="L132">
            <v>6</v>
          </cell>
          <cell r="M132">
            <v>16</v>
          </cell>
          <cell r="N132">
            <v>15</v>
          </cell>
          <cell r="O132">
            <v>7</v>
          </cell>
          <cell r="P132">
            <v>7</v>
          </cell>
          <cell r="Q132">
            <v>13</v>
          </cell>
          <cell r="R132">
            <v>3</v>
          </cell>
          <cell r="S132">
            <v>72</v>
          </cell>
          <cell r="T132">
            <v>0</v>
          </cell>
          <cell r="U132">
            <v>72</v>
          </cell>
          <cell r="V132">
            <v>118</v>
          </cell>
          <cell r="W132" t="str">
            <v xml:space="preserve">- 창업 아이템의 목표 설정이 명확함
- 기술에 대한 상세 제시와 타 브랜드와 기술적 차별성, 사업화 로드맵에 대한 구체화기 필요함
</v>
          </cell>
        </row>
        <row r="133">
          <cell r="B133">
            <v>20423990</v>
          </cell>
          <cell r="C133" t="str">
            <v>지역기반</v>
          </cell>
          <cell r="D133" t="str">
            <v>기계ㆍ소재</v>
          </cell>
          <cell r="E133" t="str">
            <v>귀금속 무인 매매 장치 개발</v>
          </cell>
          <cell r="F133" t="str">
            <v>3,200,000,000</v>
          </cell>
          <cell r="G133" t="str">
            <v>11</v>
          </cell>
          <cell r="H133" t="str">
            <v>도약</v>
          </cell>
          <cell r="I133" t="str">
            <v>청년</v>
          </cell>
          <cell r="J133">
            <v>0</v>
          </cell>
          <cell r="K133">
            <v>7</v>
          </cell>
          <cell r="L133">
            <v>7</v>
          </cell>
          <cell r="M133">
            <v>15</v>
          </cell>
          <cell r="N133">
            <v>14</v>
          </cell>
          <cell r="O133">
            <v>6</v>
          </cell>
          <cell r="P133">
            <v>7</v>
          </cell>
          <cell r="Q133">
            <v>13</v>
          </cell>
          <cell r="R133">
            <v>3</v>
          </cell>
          <cell r="S133">
            <v>72</v>
          </cell>
          <cell r="T133">
            <v>0</v>
          </cell>
          <cell r="U133">
            <v>72</v>
          </cell>
          <cell r="V133">
            <v>118</v>
          </cell>
          <cell r="W133" t="str">
            <v>- 아이템의 독창성이 우수하고, 기술의 구체적인 제시가 되었음
- 추진의 기반과 의지는 있지만 실현 가능성에 대한 추가 검토가 필요함.</v>
          </cell>
        </row>
        <row r="134">
          <cell r="B134">
            <v>20415547</v>
          </cell>
          <cell r="C134" t="str">
            <v>지역기반</v>
          </cell>
          <cell r="D134" t="str">
            <v>기계ㆍ소재</v>
          </cell>
          <cell r="E134" t="str">
            <v>혈당 관리 및 다이어트 식단을 위한 일반 밀가루 대비 순탄수 1/5 수준의 범용 저당 밀가루 프리믹스 개발</v>
          </cell>
          <cell r="F134" t="str">
            <v>0</v>
          </cell>
          <cell r="G134" t="str">
            <v>0</v>
          </cell>
          <cell r="H134" t="str">
            <v>예비</v>
          </cell>
          <cell r="I134" t="str">
            <v>청년</v>
          </cell>
          <cell r="J134">
            <v>0</v>
          </cell>
          <cell r="K134">
            <v>7</v>
          </cell>
          <cell r="L134">
            <v>6</v>
          </cell>
          <cell r="M134">
            <v>14</v>
          </cell>
          <cell r="N134">
            <v>13</v>
          </cell>
          <cell r="O134">
            <v>7</v>
          </cell>
          <cell r="P134">
            <v>7</v>
          </cell>
          <cell r="Q134">
            <v>12</v>
          </cell>
          <cell r="R134">
            <v>3</v>
          </cell>
          <cell r="S134">
            <v>69</v>
          </cell>
          <cell r="T134">
            <v>2</v>
          </cell>
          <cell r="U134">
            <v>71</v>
          </cell>
          <cell r="V134">
            <v>127</v>
          </cell>
          <cell r="W134" t="str">
            <v>- 기술의 배경 및 필요성, 기술의 차별성이 이해하기 쉽게 작성되어있음
- 아이템 기술에 대한 명확한 제시가 다소 미흡하다고 판단됨.</v>
          </cell>
        </row>
        <row r="135">
          <cell r="B135">
            <v>20416700</v>
          </cell>
          <cell r="C135" t="str">
            <v>지역기반</v>
          </cell>
          <cell r="D135" t="str">
            <v>기계ㆍ소재</v>
          </cell>
          <cell r="E135" t="str">
            <v>중소 제조업 타겟 AI 기반 2D도면/이미지 3D모델링 자동 변환 솔루션</v>
          </cell>
          <cell r="F135" t="str">
            <v>0</v>
          </cell>
          <cell r="G135" t="str">
            <v>0</v>
          </cell>
          <cell r="H135" t="str">
            <v>예비</v>
          </cell>
          <cell r="I135" t="str">
            <v>중장년</v>
          </cell>
          <cell r="J135">
            <v>0</v>
          </cell>
          <cell r="K135">
            <v>6</v>
          </cell>
          <cell r="L135">
            <v>7</v>
          </cell>
          <cell r="M135">
            <v>15</v>
          </cell>
          <cell r="N135">
            <v>14</v>
          </cell>
          <cell r="O135">
            <v>6</v>
          </cell>
          <cell r="P135">
            <v>7</v>
          </cell>
          <cell r="Q135">
            <v>13</v>
          </cell>
          <cell r="R135">
            <v>3</v>
          </cell>
          <cell r="S135">
            <v>71</v>
          </cell>
          <cell r="T135">
            <v>0</v>
          </cell>
          <cell r="U135">
            <v>71</v>
          </cell>
          <cell r="V135">
            <v>127</v>
          </cell>
          <cell r="W135" t="str">
            <v>- 창업 동기와 사업의 방향성 작성이 이해하기 쉽게 작성됨
- 사업화 전략에 대한 사업화 논리가 다소 제한적임</v>
          </cell>
        </row>
        <row r="136">
          <cell r="B136">
            <v>20418490</v>
          </cell>
          <cell r="C136" t="str">
            <v>지역기반</v>
          </cell>
          <cell r="D136" t="str">
            <v>기계ㆍ소재</v>
          </cell>
          <cell r="E136" t="str">
            <v>초저주파 발생기능을 적용한 수면유도 침대 플랫폼 개발</v>
          </cell>
          <cell r="F136" t="str">
            <v>0</v>
          </cell>
          <cell r="G136" t="str">
            <v>0</v>
          </cell>
          <cell r="H136" t="str">
            <v>예비</v>
          </cell>
          <cell r="I136" t="str">
            <v>중장년</v>
          </cell>
          <cell r="J136">
            <v>0</v>
          </cell>
          <cell r="K136">
            <v>6</v>
          </cell>
          <cell r="L136">
            <v>6</v>
          </cell>
          <cell r="M136">
            <v>15</v>
          </cell>
          <cell r="N136">
            <v>15</v>
          </cell>
          <cell r="O136">
            <v>6</v>
          </cell>
          <cell r="P136">
            <v>7</v>
          </cell>
          <cell r="Q136">
            <v>13</v>
          </cell>
          <cell r="R136">
            <v>3</v>
          </cell>
          <cell r="S136">
            <v>71</v>
          </cell>
          <cell r="T136">
            <v>0</v>
          </cell>
          <cell r="U136">
            <v>71</v>
          </cell>
          <cell r="V136">
            <v>127</v>
          </cell>
          <cell r="W136" t="str">
            <v>- 아이템의 기술 명시가 명확하게 작성되었음
- 기존 기술과의 차별성이 잘작성됨.
- 팀 구성이 다소 미흡하며, 사업화 전략에 대한 설명이 미흡함.</v>
          </cell>
        </row>
        <row r="137">
          <cell r="B137">
            <v>20427377</v>
          </cell>
          <cell r="C137" t="str">
            <v>지역기반</v>
          </cell>
          <cell r="D137" t="str">
            <v>기계ㆍ소재</v>
          </cell>
          <cell r="E137" t="str">
            <v>AI 가속기용 Smart Lid (GPU·HBM 냉각 모듈)</v>
          </cell>
          <cell r="F137" t="str">
            <v>0</v>
          </cell>
          <cell r="G137" t="str">
            <v>0</v>
          </cell>
          <cell r="H137" t="str">
            <v>예비</v>
          </cell>
          <cell r="I137" t="str">
            <v>중장년</v>
          </cell>
          <cell r="J137">
            <v>0</v>
          </cell>
          <cell r="K137">
            <v>6</v>
          </cell>
          <cell r="L137">
            <v>6</v>
          </cell>
          <cell r="M137">
            <v>14</v>
          </cell>
          <cell r="N137">
            <v>14</v>
          </cell>
          <cell r="O137">
            <v>9</v>
          </cell>
          <cell r="P137">
            <v>6</v>
          </cell>
          <cell r="Q137">
            <v>13</v>
          </cell>
          <cell r="R137">
            <v>3</v>
          </cell>
          <cell r="S137">
            <v>71</v>
          </cell>
          <cell r="T137">
            <v>0</v>
          </cell>
          <cell r="U137">
            <v>71</v>
          </cell>
          <cell r="V137">
            <v>127</v>
          </cell>
          <cell r="W137" t="str">
            <v>- 사전 기술 개발 현황 및 목표가 구체적으로 제시되었음
- BM 및 사업화 전략의 구체적인 제시가 필요해보임</v>
          </cell>
        </row>
        <row r="138">
          <cell r="B138">
            <v>20427536</v>
          </cell>
          <cell r="C138" t="str">
            <v>지역기반</v>
          </cell>
          <cell r="D138" t="str">
            <v>기계ㆍ소재</v>
          </cell>
          <cell r="E138" t="str">
            <v>Physical AI 기반 산업 데이터 플랫폼</v>
          </cell>
          <cell r="F138" t="str">
            <v>0</v>
          </cell>
          <cell r="G138" t="str">
            <v>0</v>
          </cell>
          <cell r="H138" t="str">
            <v>예비</v>
          </cell>
          <cell r="I138" t="str">
            <v>중장년</v>
          </cell>
          <cell r="J138">
            <v>0</v>
          </cell>
          <cell r="K138">
            <v>6</v>
          </cell>
          <cell r="L138">
            <v>7</v>
          </cell>
          <cell r="M138">
            <v>17</v>
          </cell>
          <cell r="N138">
            <v>14</v>
          </cell>
          <cell r="O138">
            <v>5</v>
          </cell>
          <cell r="P138">
            <v>6</v>
          </cell>
          <cell r="Q138">
            <v>13</v>
          </cell>
          <cell r="R138">
            <v>3</v>
          </cell>
          <cell r="S138">
            <v>71</v>
          </cell>
          <cell r="T138">
            <v>0</v>
          </cell>
          <cell r="U138">
            <v>71</v>
          </cell>
          <cell r="V138">
            <v>127</v>
          </cell>
          <cell r="W138" t="str">
            <v>- 사전 기술 개발 현황 및 목표가 구체적으로 제시되었음
- BM 및 사업화 전략의 구체적인 제시가 필요해보임</v>
          </cell>
        </row>
        <row r="139">
          <cell r="B139">
            <v>20427766</v>
          </cell>
          <cell r="C139" t="str">
            <v>지역기반</v>
          </cell>
          <cell r="D139" t="str">
            <v>기계ㆍ소재</v>
          </cell>
          <cell r="E139" t="str">
            <v>“Small” Physical AI 기반 초저가 세미휴머노이드 개발</v>
          </cell>
          <cell r="F139" t="str">
            <v>0</v>
          </cell>
          <cell r="G139" t="str">
            <v>0</v>
          </cell>
          <cell r="H139" t="str">
            <v>예비</v>
          </cell>
          <cell r="I139" t="str">
            <v>청년</v>
          </cell>
          <cell r="J139">
            <v>0</v>
          </cell>
          <cell r="K139">
            <v>6</v>
          </cell>
          <cell r="L139">
            <v>5</v>
          </cell>
          <cell r="M139">
            <v>17</v>
          </cell>
          <cell r="N139">
            <v>14</v>
          </cell>
          <cell r="O139">
            <v>6</v>
          </cell>
          <cell r="P139">
            <v>7</v>
          </cell>
          <cell r="Q139">
            <v>13</v>
          </cell>
          <cell r="R139">
            <v>3</v>
          </cell>
          <cell r="S139">
            <v>71</v>
          </cell>
          <cell r="T139">
            <v>0</v>
          </cell>
          <cell r="U139">
            <v>71</v>
          </cell>
          <cell r="V139">
            <v>127</v>
          </cell>
          <cell r="W139" t="str">
            <v>- 기술이 명확하고 구체적으로 작성되었음
- 시장 분석 및 사업화 전략의 구체적인 제시가 필요함</v>
          </cell>
        </row>
        <row r="140">
          <cell r="B140">
            <v>20431752</v>
          </cell>
          <cell r="C140" t="str">
            <v>지역기반</v>
          </cell>
          <cell r="D140" t="str">
            <v>기계ㆍ소재</v>
          </cell>
          <cell r="E140" t="str">
            <v>스티로폼(EPS) 고밀도 압축처리 시스템</v>
          </cell>
          <cell r="F140" t="str">
            <v>0</v>
          </cell>
          <cell r="G140" t="str">
            <v>0</v>
          </cell>
          <cell r="H140" t="str">
            <v>예비</v>
          </cell>
          <cell r="I140" t="str">
            <v>중장년</v>
          </cell>
          <cell r="J140">
            <v>0</v>
          </cell>
          <cell r="K140">
            <v>7</v>
          </cell>
          <cell r="L140">
            <v>5</v>
          </cell>
          <cell r="M140">
            <v>15</v>
          </cell>
          <cell r="N140">
            <v>16</v>
          </cell>
          <cell r="O140">
            <v>5</v>
          </cell>
          <cell r="P140">
            <v>7</v>
          </cell>
          <cell r="Q140">
            <v>13</v>
          </cell>
          <cell r="R140">
            <v>3</v>
          </cell>
          <cell r="S140">
            <v>71</v>
          </cell>
          <cell r="T140">
            <v>0</v>
          </cell>
          <cell r="U140">
            <v>71</v>
          </cell>
          <cell r="V140">
            <v>127</v>
          </cell>
          <cell r="W140" t="str">
            <v>- 아이템 시장 분석 및 기술에 대한 장점에 대한 구체적인 제시가 됨
- 아이템의 기술에 대한 구체안이 필요하며, 사업화 전략의 보완이 필요함.</v>
          </cell>
        </row>
        <row r="141">
          <cell r="B141">
            <v>20440185</v>
          </cell>
          <cell r="C141" t="str">
            <v>지역기반</v>
          </cell>
          <cell r="D141" t="str">
            <v>기계ㆍ소재</v>
          </cell>
          <cell r="E141" t="str">
            <v>고효율 신소재 및 IoT 지능형 제어 기술이 적용된 스마트 전기가마</v>
          </cell>
          <cell r="F141" t="str">
            <v>0</v>
          </cell>
          <cell r="G141" t="str">
            <v>0</v>
          </cell>
          <cell r="H141" t="str">
            <v>예비</v>
          </cell>
          <cell r="I141" t="str">
            <v>청년</v>
          </cell>
          <cell r="J141">
            <v>0</v>
          </cell>
          <cell r="K141">
            <v>7</v>
          </cell>
          <cell r="L141">
            <v>5</v>
          </cell>
          <cell r="M141">
            <v>15</v>
          </cell>
          <cell r="N141">
            <v>14</v>
          </cell>
          <cell r="O141">
            <v>7</v>
          </cell>
          <cell r="P141">
            <v>7</v>
          </cell>
          <cell r="Q141">
            <v>13</v>
          </cell>
          <cell r="R141">
            <v>3</v>
          </cell>
          <cell r="S141">
            <v>71</v>
          </cell>
          <cell r="T141">
            <v>0</v>
          </cell>
          <cell r="U141">
            <v>71</v>
          </cell>
          <cell r="V141">
            <v>127</v>
          </cell>
          <cell r="W141" t="str">
            <v>- 창업 아이템 사전 개발에 대한 제시가 구체적으로 잘 작성됨
- 창업 아이템의 구현 가능성 및 개발 구체화 방안의 제시가 미흡함.</v>
          </cell>
        </row>
        <row r="142">
          <cell r="B142">
            <v>20413915</v>
          </cell>
          <cell r="C142" t="str">
            <v>지역기반</v>
          </cell>
          <cell r="D142" t="str">
            <v>기계ㆍ소재</v>
          </cell>
          <cell r="E142" t="str">
            <v>전자 제조 공정용 3D AOI 검사 장비 및 ML Vision Algorithm 기반 검사 솔루션, SQ3000-K</v>
          </cell>
          <cell r="F142" t="str">
            <v>2,253,944,860</v>
          </cell>
          <cell r="G142" t="str">
            <v>7</v>
          </cell>
          <cell r="H142" t="str">
            <v>초기</v>
          </cell>
          <cell r="I142" t="str">
            <v>중장년</v>
          </cell>
          <cell r="J142">
            <v>0</v>
          </cell>
          <cell r="K142">
            <v>6</v>
          </cell>
          <cell r="L142">
            <v>6</v>
          </cell>
          <cell r="M142">
            <v>16</v>
          </cell>
          <cell r="N142">
            <v>15</v>
          </cell>
          <cell r="O142">
            <v>6</v>
          </cell>
          <cell r="P142">
            <v>7</v>
          </cell>
          <cell r="Q142">
            <v>13</v>
          </cell>
          <cell r="R142">
            <v>2</v>
          </cell>
          <cell r="S142">
            <v>71</v>
          </cell>
          <cell r="T142">
            <v>0</v>
          </cell>
          <cell r="U142">
            <v>71</v>
          </cell>
          <cell r="V142">
            <v>127</v>
          </cell>
          <cell r="W142" t="str">
            <v>- 사업 아이템의 차별화 및 경쟁력의 비교가 구체적으로 제시되었음
- 사업화 전략의 내용에 다소 제한적이므로 보완이 검토됨</v>
          </cell>
        </row>
        <row r="143">
          <cell r="B143">
            <v>20417553</v>
          </cell>
          <cell r="C143" t="str">
            <v>지역기반</v>
          </cell>
          <cell r="D143" t="str">
            <v>기계ㆍ소재</v>
          </cell>
          <cell r="E143" t="str">
            <v>세면대 장착형 다기능 영유아용 아기 비데 제품의 제조 및 판매 사업화</v>
          </cell>
          <cell r="F143" t="str">
            <v>30,000,000</v>
          </cell>
          <cell r="G143" t="str">
            <v>1</v>
          </cell>
          <cell r="H143" t="str">
            <v>초기</v>
          </cell>
          <cell r="I143" t="str">
            <v>중장년</v>
          </cell>
          <cell r="J143">
            <v>0</v>
          </cell>
          <cell r="K143">
            <v>7</v>
          </cell>
          <cell r="L143">
            <v>6</v>
          </cell>
          <cell r="M143">
            <v>15</v>
          </cell>
          <cell r="N143">
            <v>14</v>
          </cell>
          <cell r="O143">
            <v>6</v>
          </cell>
          <cell r="P143">
            <v>7</v>
          </cell>
          <cell r="Q143">
            <v>13</v>
          </cell>
          <cell r="R143">
            <v>3</v>
          </cell>
          <cell r="S143">
            <v>71</v>
          </cell>
          <cell r="T143">
            <v>0</v>
          </cell>
          <cell r="U143">
            <v>71</v>
          </cell>
          <cell r="V143">
            <v>127</v>
          </cell>
          <cell r="W143" t="str">
            <v>- 아이템이 명확하며, 타사와의 비교가 잘 되었음
- 사업 매출 발생 미 자금 조달 계획이 미흡함</v>
          </cell>
        </row>
        <row r="144">
          <cell r="B144">
            <v>20423673</v>
          </cell>
          <cell r="C144" t="str">
            <v>지역기반</v>
          </cell>
          <cell r="D144" t="str">
            <v>기계ㆍ소재</v>
          </cell>
          <cell r="E144" t="str">
            <v>액추에이터 특화 Physical AI 시뮬레이션 플랫폼 개발 및 사업화</v>
          </cell>
          <cell r="F144" t="str">
            <v>501,000,000</v>
          </cell>
          <cell r="G144" t="str">
            <v>7</v>
          </cell>
          <cell r="H144" t="str">
            <v>초기</v>
          </cell>
          <cell r="I144" t="str">
            <v>청년</v>
          </cell>
          <cell r="J144">
            <v>0</v>
          </cell>
          <cell r="K144">
            <v>7</v>
          </cell>
          <cell r="L144">
            <v>7</v>
          </cell>
          <cell r="M144">
            <v>14</v>
          </cell>
          <cell r="N144">
            <v>14</v>
          </cell>
          <cell r="O144">
            <v>6</v>
          </cell>
          <cell r="P144">
            <v>7</v>
          </cell>
          <cell r="Q144">
            <v>13</v>
          </cell>
          <cell r="R144">
            <v>3</v>
          </cell>
          <cell r="S144">
            <v>71</v>
          </cell>
          <cell r="T144">
            <v>0</v>
          </cell>
          <cell r="U144">
            <v>71</v>
          </cell>
          <cell r="V144">
            <v>127</v>
          </cell>
          <cell r="W144" t="str">
            <v>- 아이템이 명확하고 목표 시장이 뚜렷함
- 사업의 기술적 배경이 미흡하고, 비즈니스 모델의 보완이 요구됨</v>
          </cell>
        </row>
        <row r="145">
          <cell r="B145">
            <v>20424210</v>
          </cell>
          <cell r="C145" t="str">
            <v>지역기반</v>
          </cell>
          <cell r="D145" t="str">
            <v>기계ㆍ소재</v>
          </cell>
          <cell r="E145" t="str">
            <v>AI·IMU 융합 기술이 적용된 데이터 기반 스크린 테니스 코칭 시스템</v>
          </cell>
          <cell r="F145" t="str">
            <v>138,916,685</v>
          </cell>
          <cell r="G145" t="str">
            <v>4</v>
          </cell>
          <cell r="H145" t="str">
            <v>초기</v>
          </cell>
          <cell r="I145" t="str">
            <v>청년</v>
          </cell>
          <cell r="J145">
            <v>0</v>
          </cell>
          <cell r="K145">
            <v>6</v>
          </cell>
          <cell r="L145">
            <v>6</v>
          </cell>
          <cell r="M145">
            <v>14</v>
          </cell>
          <cell r="N145">
            <v>14</v>
          </cell>
          <cell r="O145">
            <v>6</v>
          </cell>
          <cell r="P145">
            <v>7</v>
          </cell>
          <cell r="Q145">
            <v>13</v>
          </cell>
          <cell r="R145">
            <v>3</v>
          </cell>
          <cell r="S145">
            <v>69</v>
          </cell>
          <cell r="T145">
            <v>0</v>
          </cell>
          <cell r="U145">
            <v>69</v>
          </cell>
          <cell r="V145">
            <v>138</v>
          </cell>
          <cell r="W145" t="str">
            <v>-  사업계획서의 시장 분석은 명확하나 아이템의 상세한 기술이 부족함
- 자금 조달 계획 및 비즈니스 모델의 보완이 필요함</v>
          </cell>
        </row>
        <row r="146">
          <cell r="B146">
            <v>20429286</v>
          </cell>
          <cell r="C146" t="str">
            <v>지역기반</v>
          </cell>
          <cell r="D146" t="str">
            <v>기계ㆍ소재</v>
          </cell>
          <cell r="E146" t="str">
            <v>저당 기능성 열대건과일 기반 혈당·장건강 케어 글로벌 헬스 스낵 사업화</v>
          </cell>
          <cell r="F146" t="str">
            <v>788,000,000</v>
          </cell>
          <cell r="G146" t="str">
            <v>3</v>
          </cell>
          <cell r="H146" t="str">
            <v>초기</v>
          </cell>
          <cell r="I146" t="str">
            <v>청년</v>
          </cell>
          <cell r="J146">
            <v>0</v>
          </cell>
          <cell r="K146">
            <v>7</v>
          </cell>
          <cell r="L146">
            <v>6</v>
          </cell>
          <cell r="M146">
            <v>14</v>
          </cell>
          <cell r="N146">
            <v>14</v>
          </cell>
          <cell r="O146">
            <v>6</v>
          </cell>
          <cell r="P146">
            <v>6</v>
          </cell>
          <cell r="Q146">
            <v>13</v>
          </cell>
          <cell r="R146">
            <v>3</v>
          </cell>
          <cell r="S146">
            <v>69</v>
          </cell>
          <cell r="T146">
            <v>0</v>
          </cell>
          <cell r="U146">
            <v>69</v>
          </cell>
          <cell r="V146">
            <v>138</v>
          </cell>
          <cell r="W146" t="str">
            <v>- 아이템의 필요성 및 목적이 구체적으로 작성됨
- 창업 아이템 실현 및 구체화 방안의 검토가 필요함</v>
          </cell>
        </row>
        <row r="147">
          <cell r="B147">
            <v>20413276</v>
          </cell>
          <cell r="C147" t="str">
            <v>지역기반</v>
          </cell>
          <cell r="D147" t="str">
            <v>기계ㆍ소재</v>
          </cell>
          <cell r="E147" t="str">
            <v>기능형 템플 교체 구조 기반 모듈형 아이웨어 ‘Mood Switch Frame’ 시제품 개발 및 사업화</v>
          </cell>
          <cell r="F147" t="str">
            <v>0</v>
          </cell>
          <cell r="G147" t="str">
            <v>0</v>
          </cell>
          <cell r="H147" t="str">
            <v>예비</v>
          </cell>
          <cell r="I147" t="str">
            <v>청년</v>
          </cell>
          <cell r="J147">
            <v>0</v>
          </cell>
          <cell r="K147">
            <v>7</v>
          </cell>
          <cell r="L147">
            <v>6</v>
          </cell>
          <cell r="M147">
            <v>15</v>
          </cell>
          <cell r="N147">
            <v>14</v>
          </cell>
          <cell r="O147">
            <v>6</v>
          </cell>
          <cell r="P147">
            <v>5</v>
          </cell>
          <cell r="Q147">
            <v>13</v>
          </cell>
          <cell r="R147">
            <v>3</v>
          </cell>
          <cell r="S147">
            <v>69</v>
          </cell>
          <cell r="T147">
            <v>0</v>
          </cell>
          <cell r="U147">
            <v>69</v>
          </cell>
          <cell r="V147">
            <v>138</v>
          </cell>
          <cell r="W147" t="str">
            <v>- 기존 문제점 및 해결방안의 제시가 잘 작성되었음.
- 사업화 성과 목표가 구체적으로 작성됨
- 팀 인력 구성이 다소 부족해 보이며, 기술에 대한 구체적인 기술이 다소 미흡함.</v>
          </cell>
        </row>
        <row r="148">
          <cell r="B148">
            <v>20422551</v>
          </cell>
          <cell r="C148" t="str">
            <v>지역기반</v>
          </cell>
          <cell r="D148" t="str">
            <v>기계ㆍ소재</v>
          </cell>
          <cell r="E148" t="str">
            <v>가스스프링 기술 기반 자동 개폐 기능성 창문 SLIDEON Window</v>
          </cell>
          <cell r="F148" t="str">
            <v>0</v>
          </cell>
          <cell r="G148" t="str">
            <v>0</v>
          </cell>
          <cell r="H148" t="str">
            <v>예비</v>
          </cell>
          <cell r="I148" t="str">
            <v>청년</v>
          </cell>
          <cell r="J148">
            <v>0</v>
          </cell>
          <cell r="K148">
            <v>6</v>
          </cell>
          <cell r="L148">
            <v>6</v>
          </cell>
          <cell r="M148">
            <v>14</v>
          </cell>
          <cell r="N148">
            <v>16</v>
          </cell>
          <cell r="O148">
            <v>6</v>
          </cell>
          <cell r="P148">
            <v>6</v>
          </cell>
          <cell r="Q148">
            <v>12</v>
          </cell>
          <cell r="R148">
            <v>3</v>
          </cell>
          <cell r="S148">
            <v>69</v>
          </cell>
          <cell r="T148">
            <v>0</v>
          </cell>
          <cell r="U148">
            <v>69</v>
          </cell>
          <cell r="V148">
            <v>138</v>
          </cell>
          <cell r="W148" t="str">
            <v>- 아이템 현 개발 단계가 비교적 개발 진척이 보여 창업시 시장 진입 시점을 앞당길 수 있을 것이라 판단됨.
- 기술의 차별성 및 구체적 제시에 대한 검토가 필요함.</v>
          </cell>
        </row>
        <row r="149">
          <cell r="B149">
            <v>20417245</v>
          </cell>
          <cell r="C149" t="str">
            <v>지역기반</v>
          </cell>
          <cell r="D149" t="str">
            <v>기계ㆍ소재</v>
          </cell>
          <cell r="E149" t="str">
            <v>PHA 기반 3D 프린팅 자연장 맞춤형 메모리얼 유골함</v>
          </cell>
          <cell r="F149" t="str">
            <v>0</v>
          </cell>
          <cell r="G149" t="str">
            <v>0</v>
          </cell>
          <cell r="H149" t="str">
            <v>예비</v>
          </cell>
          <cell r="I149" t="str">
            <v>중장년</v>
          </cell>
          <cell r="J149">
            <v>0</v>
          </cell>
          <cell r="K149">
            <v>5</v>
          </cell>
          <cell r="L149">
            <v>6</v>
          </cell>
          <cell r="M149">
            <v>15</v>
          </cell>
          <cell r="N149">
            <v>13</v>
          </cell>
          <cell r="O149">
            <v>7</v>
          </cell>
          <cell r="P149">
            <v>7</v>
          </cell>
          <cell r="Q149">
            <v>13</v>
          </cell>
          <cell r="R149">
            <v>3</v>
          </cell>
          <cell r="S149">
            <v>69</v>
          </cell>
          <cell r="T149">
            <v>0</v>
          </cell>
          <cell r="U149">
            <v>69</v>
          </cell>
          <cell r="V149">
            <v>138</v>
          </cell>
          <cell r="W149" t="str">
            <v>- 목표 시장이 명확하고 시장 분석이 명확함
- 아이템 기술에 대한 제시가 미흡하며, 차별화 전략의 보완이 필요함</v>
          </cell>
        </row>
        <row r="150">
          <cell r="B150">
            <v>20417530</v>
          </cell>
          <cell r="C150" t="str">
            <v>지역기반</v>
          </cell>
          <cell r="D150" t="str">
            <v>기계ㆍ소재</v>
          </cell>
          <cell r="E150" t="str">
            <v xml:space="preserve">정밀 중량 제어 및 건습 완전 분리 구조 기반 영아 맞춤형 AI 지능형 조유 가전 </v>
          </cell>
          <cell r="F150" t="str">
            <v>0</v>
          </cell>
          <cell r="G150" t="str">
            <v>0</v>
          </cell>
          <cell r="H150" t="str">
            <v>예비</v>
          </cell>
          <cell r="I150" t="str">
            <v>청년</v>
          </cell>
          <cell r="J150">
            <v>0</v>
          </cell>
          <cell r="K150">
            <v>5</v>
          </cell>
          <cell r="L150">
            <v>5</v>
          </cell>
          <cell r="M150">
            <v>15</v>
          </cell>
          <cell r="N150">
            <v>14</v>
          </cell>
          <cell r="O150">
            <v>6</v>
          </cell>
          <cell r="P150">
            <v>6</v>
          </cell>
          <cell r="Q150">
            <v>13</v>
          </cell>
          <cell r="R150">
            <v>3</v>
          </cell>
          <cell r="S150">
            <v>67</v>
          </cell>
          <cell r="T150">
            <v>2</v>
          </cell>
          <cell r="U150">
            <v>69</v>
          </cell>
          <cell r="V150">
            <v>138</v>
          </cell>
          <cell r="W150" t="str">
            <v>- 사업 배경 및 목표 설정이 명확하고 이해하기 쉽게 작성됨
- 기존 기술과의 차별성을 및 기술 개발 수준의 구체성이 다소 부족함</v>
          </cell>
        </row>
        <row r="151">
          <cell r="B151">
            <v>20419094</v>
          </cell>
          <cell r="C151" t="str">
            <v>지역기반</v>
          </cell>
          <cell r="D151" t="str">
            <v>기계ㆍ소재</v>
          </cell>
          <cell r="E151" t="str">
            <v>중소 제조 현장 맞춤형 초저가 AI 자동화 모듈 개발 및 제조</v>
          </cell>
          <cell r="F151" t="str">
            <v>0</v>
          </cell>
          <cell r="G151" t="str">
            <v>0</v>
          </cell>
          <cell r="H151" t="str">
            <v>예비</v>
          </cell>
          <cell r="I151" t="str">
            <v>중장년</v>
          </cell>
          <cell r="J151">
            <v>0</v>
          </cell>
          <cell r="K151">
            <v>6</v>
          </cell>
          <cell r="L151">
            <v>7</v>
          </cell>
          <cell r="M151">
            <v>15</v>
          </cell>
          <cell r="N151">
            <v>14</v>
          </cell>
          <cell r="O151">
            <v>6</v>
          </cell>
          <cell r="P151">
            <v>5</v>
          </cell>
          <cell r="Q151">
            <v>13</v>
          </cell>
          <cell r="R151">
            <v>3</v>
          </cell>
          <cell r="S151">
            <v>69</v>
          </cell>
          <cell r="T151">
            <v>0</v>
          </cell>
          <cell r="U151">
            <v>69</v>
          </cell>
          <cell r="V151">
            <v>138</v>
          </cell>
          <cell r="W151" t="str">
            <v>- 시장 분석 및 아이템 기술 분석이 구체적으로 작성됨.
- 사업화 전략이 다소 미흡하며, 구체적인 기술의 설명이 부족함.</v>
          </cell>
        </row>
        <row r="152">
          <cell r="B152">
            <v>20425945</v>
          </cell>
          <cell r="C152" t="str">
            <v>지역기반</v>
          </cell>
          <cell r="D152" t="str">
            <v>기계ㆍ소재</v>
          </cell>
          <cell r="E152" t="str">
            <v>동결건조 부추 기반 슬라이스컷 채소 식재료 제품 (숨담 부추)</v>
          </cell>
          <cell r="F152" t="str">
            <v>0</v>
          </cell>
          <cell r="G152" t="str">
            <v>0</v>
          </cell>
          <cell r="H152" t="str">
            <v>예비</v>
          </cell>
          <cell r="I152" t="str">
            <v>청년</v>
          </cell>
          <cell r="J152">
            <v>0</v>
          </cell>
          <cell r="K152">
            <v>6</v>
          </cell>
          <cell r="L152">
            <v>5</v>
          </cell>
          <cell r="M152">
            <v>14</v>
          </cell>
          <cell r="N152">
            <v>15</v>
          </cell>
          <cell r="O152">
            <v>6</v>
          </cell>
          <cell r="P152">
            <v>7</v>
          </cell>
          <cell r="Q152">
            <v>13</v>
          </cell>
          <cell r="R152">
            <v>3</v>
          </cell>
          <cell r="S152">
            <v>69</v>
          </cell>
          <cell r="T152">
            <v>0</v>
          </cell>
          <cell r="U152">
            <v>69</v>
          </cell>
          <cell r="V152">
            <v>138</v>
          </cell>
          <cell r="W152" t="str">
            <v>- 시장 분석 및 필요성에 대해 근거를 들어 잘 제시하였음.
- 구현 기술에 대한 추가적인 검토와 시장 전략의 구체성을 추가해야할 것으로 판단됨.</v>
          </cell>
        </row>
        <row r="153">
          <cell r="B153">
            <v>20426256</v>
          </cell>
          <cell r="C153" t="str">
            <v>지역기반</v>
          </cell>
          <cell r="D153" t="str">
            <v>기계ㆍ소재</v>
          </cell>
          <cell r="E153" t="str">
            <v>기판·패키지 휨·평탄도·코플래너리티 검사장비</v>
          </cell>
          <cell r="F153" t="str">
            <v>0</v>
          </cell>
          <cell r="G153" t="str">
            <v>0</v>
          </cell>
          <cell r="H153" t="str">
            <v>예비</v>
          </cell>
          <cell r="I153" t="str">
            <v>청년</v>
          </cell>
          <cell r="J153">
            <v>0</v>
          </cell>
          <cell r="K153">
            <v>6</v>
          </cell>
          <cell r="L153">
            <v>6</v>
          </cell>
          <cell r="M153">
            <v>15</v>
          </cell>
          <cell r="N153">
            <v>14</v>
          </cell>
          <cell r="O153">
            <v>6</v>
          </cell>
          <cell r="P153">
            <v>6</v>
          </cell>
          <cell r="Q153">
            <v>13</v>
          </cell>
          <cell r="R153">
            <v>3</v>
          </cell>
          <cell r="S153">
            <v>69</v>
          </cell>
          <cell r="T153">
            <v>0</v>
          </cell>
          <cell r="U153">
            <v>69</v>
          </cell>
          <cell r="V153">
            <v>138</v>
          </cell>
          <cell r="W153" t="str">
            <v>- 아이템 개발 배경과 목표의 작성이 양호함.
- 시장 분석, 성장 전략에 대한 구체적 제시가 필요함</v>
          </cell>
        </row>
        <row r="154">
          <cell r="B154">
            <v>20428016</v>
          </cell>
          <cell r="C154" t="str">
            <v>지역기반</v>
          </cell>
          <cell r="D154" t="str">
            <v>기계ㆍ소재</v>
          </cell>
          <cell r="E154" t="str">
            <v>13년 경력의 가구 장인이 만드는 ESG 실현을 위한 폐의류 업사이클 모듈형 가구 솔루션</v>
          </cell>
          <cell r="F154" t="str">
            <v>0</v>
          </cell>
          <cell r="G154" t="str">
            <v>0</v>
          </cell>
          <cell r="H154" t="str">
            <v>예비</v>
          </cell>
          <cell r="I154" t="str">
            <v>청년</v>
          </cell>
          <cell r="J154">
            <v>0</v>
          </cell>
          <cell r="K154">
            <v>6</v>
          </cell>
          <cell r="L154">
            <v>6</v>
          </cell>
          <cell r="M154">
            <v>14</v>
          </cell>
          <cell r="N154">
            <v>13</v>
          </cell>
          <cell r="O154">
            <v>7</v>
          </cell>
          <cell r="P154">
            <v>7</v>
          </cell>
          <cell r="Q154">
            <v>13</v>
          </cell>
          <cell r="R154">
            <v>3</v>
          </cell>
          <cell r="S154">
            <v>69</v>
          </cell>
          <cell r="T154">
            <v>0</v>
          </cell>
          <cell r="U154">
            <v>69</v>
          </cell>
          <cell r="V154">
            <v>138</v>
          </cell>
          <cell r="W154" t="str">
            <v>- 아이템의 필요성 및 창업 동기에 대해 구체적으로 제시하였음
- 시장 규모, 고객 검증, 시장 분석에 대한 추가 검토가 필요함.</v>
          </cell>
        </row>
        <row r="155">
          <cell r="B155">
            <v>20430052</v>
          </cell>
          <cell r="C155" t="str">
            <v>지역기반</v>
          </cell>
          <cell r="D155" t="str">
            <v>기계ㆍ소재</v>
          </cell>
          <cell r="E155" t="str">
            <v>중대재해 제로화를 위한 iot 감지 센서 내장형   스마트 차량 고임목 장치  [ 고이미 Goimi ]</v>
          </cell>
          <cell r="F155" t="str">
            <v>0</v>
          </cell>
          <cell r="G155" t="str">
            <v>0</v>
          </cell>
          <cell r="H155" t="str">
            <v>예비</v>
          </cell>
          <cell r="I155" t="str">
            <v>중장년</v>
          </cell>
          <cell r="J155">
            <v>0</v>
          </cell>
          <cell r="K155">
            <v>7</v>
          </cell>
          <cell r="L155">
            <v>5</v>
          </cell>
          <cell r="M155">
            <v>14</v>
          </cell>
          <cell r="N155">
            <v>14</v>
          </cell>
          <cell r="O155">
            <v>6</v>
          </cell>
          <cell r="P155">
            <v>7</v>
          </cell>
          <cell r="Q155">
            <v>13</v>
          </cell>
          <cell r="R155">
            <v>3</v>
          </cell>
          <cell r="S155">
            <v>69</v>
          </cell>
          <cell r="T155">
            <v>0</v>
          </cell>
          <cell r="U155">
            <v>69</v>
          </cell>
          <cell r="V155">
            <v>138</v>
          </cell>
          <cell r="W155" t="str">
            <v>- 선행 기술에 대한 제시가 구체적이며, 개발의 목표가 명확함
- 시장 분석에 대한 구체적인 제시가 필요하며, 핵심 인력 구성의 보완이 필요함</v>
          </cell>
        </row>
        <row r="156">
          <cell r="B156">
            <v>20430998</v>
          </cell>
          <cell r="C156" t="str">
            <v>지역기반</v>
          </cell>
          <cell r="D156" t="str">
            <v>기계ㆍ소재</v>
          </cell>
          <cell r="E156" t="str">
            <v>윤활 열화 데이터 기반 Physical AI 기술이 적용된 회전체 설비 이상 조기 탐지,조치 권고 기능의 다운타임 저감형 상태진단 서비스</v>
          </cell>
          <cell r="F156" t="str">
            <v>0</v>
          </cell>
          <cell r="G156" t="str">
            <v>0</v>
          </cell>
          <cell r="H156" t="str">
            <v>예비</v>
          </cell>
          <cell r="I156" t="str">
            <v>중장년</v>
          </cell>
          <cell r="J156">
            <v>0</v>
          </cell>
          <cell r="K156">
            <v>6</v>
          </cell>
          <cell r="L156">
            <v>6</v>
          </cell>
          <cell r="M156">
            <v>15</v>
          </cell>
          <cell r="N156">
            <v>14</v>
          </cell>
          <cell r="O156">
            <v>5</v>
          </cell>
          <cell r="P156">
            <v>7</v>
          </cell>
          <cell r="Q156">
            <v>13</v>
          </cell>
          <cell r="R156">
            <v>3</v>
          </cell>
          <cell r="S156">
            <v>69</v>
          </cell>
          <cell r="T156">
            <v>0</v>
          </cell>
          <cell r="U156">
            <v>69</v>
          </cell>
          <cell r="V156">
            <v>138</v>
          </cell>
          <cell r="W156" t="str">
            <v>- 아이템 목표는 명확하나, 전략 및 사업화 구체화 제시가 미흡함.
- 아이템 기술과 성장 전략에 대한 구체적인 제시가 필요함</v>
          </cell>
        </row>
        <row r="157">
          <cell r="B157">
            <v>20411586</v>
          </cell>
          <cell r="C157" t="str">
            <v>지역기반</v>
          </cell>
          <cell r="D157" t="str">
            <v>기계ㆍ소재</v>
          </cell>
          <cell r="E157" t="str">
            <v>사용자 인증 기반 스마트 엔터테인먼트용 다기능 컨트롤러 개발</v>
          </cell>
          <cell r="F157" t="str">
            <v>0</v>
          </cell>
          <cell r="G157" t="str">
            <v>0</v>
          </cell>
          <cell r="H157" t="str">
            <v>초기</v>
          </cell>
          <cell r="I157" t="str">
            <v>중장년</v>
          </cell>
          <cell r="J157">
            <v>0</v>
          </cell>
          <cell r="K157">
            <v>6</v>
          </cell>
          <cell r="L157">
            <v>5</v>
          </cell>
          <cell r="M157">
            <v>15</v>
          </cell>
          <cell r="N157">
            <v>14</v>
          </cell>
          <cell r="O157">
            <v>6</v>
          </cell>
          <cell r="P157">
            <v>7</v>
          </cell>
          <cell r="Q157">
            <v>13</v>
          </cell>
          <cell r="R157">
            <v>3</v>
          </cell>
          <cell r="S157">
            <v>69</v>
          </cell>
          <cell r="T157">
            <v>0</v>
          </cell>
          <cell r="U157">
            <v>69</v>
          </cell>
          <cell r="V157">
            <v>138</v>
          </cell>
          <cell r="W157" t="str">
            <v>- 창업 아이템 목표 설정이 구체적으로 작성됨
- 시장 전략 분석 및 시장 니즈에 대한 내용이 미흡함.</v>
          </cell>
        </row>
        <row r="158">
          <cell r="B158">
            <v>20416754</v>
          </cell>
          <cell r="C158" t="str">
            <v>지역기반</v>
          </cell>
          <cell r="D158" t="str">
            <v>기계ㆍ소재</v>
          </cell>
          <cell r="E158" t="str">
            <v>플라즈마 활성수(PAW) 및 나노버블 기술이 적용된 무세제 세척 솔루션</v>
          </cell>
          <cell r="F158" t="str">
            <v>1,305,628,941</v>
          </cell>
          <cell r="G158" t="str">
            <v>9</v>
          </cell>
          <cell r="H158" t="str">
            <v>초기</v>
          </cell>
          <cell r="I158" t="str">
            <v>청년</v>
          </cell>
          <cell r="J158">
            <v>0</v>
          </cell>
          <cell r="K158">
            <v>7</v>
          </cell>
          <cell r="L158">
            <v>7</v>
          </cell>
          <cell r="M158">
            <v>14</v>
          </cell>
          <cell r="N158">
            <v>13</v>
          </cell>
          <cell r="O158">
            <v>6</v>
          </cell>
          <cell r="P158">
            <v>6</v>
          </cell>
          <cell r="Q158">
            <v>13</v>
          </cell>
          <cell r="R158">
            <v>3</v>
          </cell>
          <cell r="S158">
            <v>69</v>
          </cell>
          <cell r="T158">
            <v>0</v>
          </cell>
          <cell r="U158">
            <v>69</v>
          </cell>
          <cell r="V158">
            <v>138</v>
          </cell>
          <cell r="W158" t="str">
            <v>- 시장 분석 및 전략이 비교적 잘 작성되었음
- 아이템의 구체화된 제시가 미흡하며, 팀 구성의 검토가 필요해 보임</v>
          </cell>
        </row>
        <row r="159">
          <cell r="B159">
            <v>20438453</v>
          </cell>
          <cell r="C159" t="str">
            <v>대학발</v>
          </cell>
          <cell r="D159" t="str">
            <v>기계ㆍ소재</v>
          </cell>
          <cell r="E159" t="str">
            <v>시니어/펫 돌봄 노동 강도 혁신을 위한 무전력 제트 스프레이 폼·수분 박리 캡슐 통합 솔루션</v>
          </cell>
          <cell r="F159" t="str">
            <v>0</v>
          </cell>
          <cell r="G159" t="str">
            <v>0</v>
          </cell>
          <cell r="H159" t="str">
            <v>예비</v>
          </cell>
          <cell r="I159" t="str">
            <v>중장년</v>
          </cell>
          <cell r="J159">
            <v>0</v>
          </cell>
          <cell r="K159">
            <v>6</v>
          </cell>
          <cell r="L159">
            <v>6</v>
          </cell>
          <cell r="M159">
            <v>15</v>
          </cell>
          <cell r="N159">
            <v>14</v>
          </cell>
          <cell r="O159">
            <v>5</v>
          </cell>
          <cell r="P159">
            <v>7</v>
          </cell>
          <cell r="Q159">
            <v>13</v>
          </cell>
          <cell r="R159">
            <v>3</v>
          </cell>
          <cell r="S159">
            <v>69</v>
          </cell>
          <cell r="T159">
            <v>0</v>
          </cell>
          <cell r="U159">
            <v>69</v>
          </cell>
          <cell r="V159">
            <v>138</v>
          </cell>
          <cell r="W159" t="str">
            <v>- 창업 아이템의 배경및 필요성에 대한 제시가 잘 되었음
- 기술의 구체적 제시가 미흡하며,  비즈니스 전략에 대한 명확힌 제시가 필요함</v>
          </cell>
          <cell r="X159" t="str">
            <v>불일치</v>
          </cell>
          <cell r="Y159" t="str">
            <v>위생케어 제품 개발로 불일치</v>
          </cell>
        </row>
        <row r="160">
          <cell r="B160">
            <v>20417597</v>
          </cell>
          <cell r="C160" t="str">
            <v>지역기반</v>
          </cell>
          <cell r="D160" t="str">
            <v>기계ㆍ소재</v>
          </cell>
          <cell r="E160" t="str">
            <v>올인원 계단식 고양이 배변통</v>
          </cell>
          <cell r="F160" t="str">
            <v>0</v>
          </cell>
          <cell r="G160" t="str">
            <v>0</v>
          </cell>
          <cell r="H160" t="str">
            <v>초기</v>
          </cell>
          <cell r="I160" t="str">
            <v>청년</v>
          </cell>
          <cell r="J160">
            <v>0</v>
          </cell>
          <cell r="K160">
            <v>6</v>
          </cell>
          <cell r="L160">
            <v>6</v>
          </cell>
          <cell r="M160">
            <v>14</v>
          </cell>
          <cell r="N160">
            <v>14</v>
          </cell>
          <cell r="O160">
            <v>6</v>
          </cell>
          <cell r="P160">
            <v>7</v>
          </cell>
          <cell r="Q160">
            <v>13</v>
          </cell>
          <cell r="R160">
            <v>3</v>
          </cell>
          <cell r="S160">
            <v>69</v>
          </cell>
          <cell r="T160">
            <v>0</v>
          </cell>
          <cell r="U160">
            <v>69</v>
          </cell>
          <cell r="V160">
            <v>138</v>
          </cell>
          <cell r="W160" t="str">
            <v>- 아이템의 경쟁사 분석 비교 및 시장의 니즈가 명확함
- 사업 전체 로드맵이 다소 제한적으로 작성되었으며, 자금 조달 계획이 미흡함</v>
          </cell>
        </row>
        <row r="161">
          <cell r="B161">
            <v>20417721</v>
          </cell>
          <cell r="C161" t="str">
            <v>지역기반</v>
          </cell>
          <cell r="D161" t="str">
            <v>기계ㆍ소재</v>
          </cell>
          <cell r="E161" t="str">
            <v>AI 협동로봇 기술이 적용된 부품가공 자동가공·품질검사 기능의 스마트셀 솔루션</v>
          </cell>
          <cell r="F161" t="str">
            <v>1,570,602,908</v>
          </cell>
          <cell r="G161" t="str">
            <v>1</v>
          </cell>
          <cell r="H161" t="str">
            <v>초기</v>
          </cell>
          <cell r="I161" t="str">
            <v>청년</v>
          </cell>
          <cell r="J161">
            <v>0</v>
          </cell>
          <cell r="K161">
            <v>6</v>
          </cell>
          <cell r="L161">
            <v>5</v>
          </cell>
          <cell r="M161">
            <v>15</v>
          </cell>
          <cell r="N161">
            <v>14</v>
          </cell>
          <cell r="O161">
            <v>6</v>
          </cell>
          <cell r="P161">
            <v>7</v>
          </cell>
          <cell r="Q161">
            <v>13</v>
          </cell>
          <cell r="R161">
            <v>3</v>
          </cell>
          <cell r="S161">
            <v>69</v>
          </cell>
          <cell r="T161">
            <v>0</v>
          </cell>
          <cell r="U161">
            <v>69</v>
          </cell>
          <cell r="V161">
            <v>138</v>
          </cell>
          <cell r="W161" t="str">
            <v>- 사업비 집행 계획이 구체적이고, 창업 아이템이 명확함
- 창업 아이템 비즈니스 모델의 구체화가 필요함.</v>
          </cell>
        </row>
        <row r="162">
          <cell r="B162">
            <v>20422200</v>
          </cell>
          <cell r="C162" t="str">
            <v>지역기반</v>
          </cell>
          <cell r="D162" t="str">
            <v>기계ㆍ소재</v>
          </cell>
          <cell r="E162" t="str">
            <v>AI 뎁스 추정 기반 2.5D 입체 부조 및 NFC 연동 추모 굿즈 솔루션</v>
          </cell>
          <cell r="F162" t="str">
            <v>7,312,019</v>
          </cell>
          <cell r="G162" t="str">
            <v>0</v>
          </cell>
          <cell r="H162" t="str">
            <v>초기</v>
          </cell>
          <cell r="I162" t="str">
            <v>중장년</v>
          </cell>
          <cell r="J162">
            <v>0</v>
          </cell>
          <cell r="K162">
            <v>6</v>
          </cell>
          <cell r="L162">
            <v>5</v>
          </cell>
          <cell r="M162">
            <v>15</v>
          </cell>
          <cell r="N162">
            <v>15</v>
          </cell>
          <cell r="O162">
            <v>5</v>
          </cell>
          <cell r="P162">
            <v>7</v>
          </cell>
          <cell r="Q162">
            <v>13</v>
          </cell>
          <cell r="R162">
            <v>3</v>
          </cell>
          <cell r="S162">
            <v>69</v>
          </cell>
          <cell r="T162">
            <v>0</v>
          </cell>
          <cell r="U162">
            <v>69</v>
          </cell>
          <cell r="V162">
            <v>138</v>
          </cell>
          <cell r="W162" t="str">
            <v>- 사업 아이템 및 목표 시장등이 명확하게 작성되었음
- 아이템의 상세 기술이 미흡하며, 비즈니스 모델의 보완이 필요함</v>
          </cell>
        </row>
        <row r="163">
          <cell r="B163">
            <v>20425564</v>
          </cell>
          <cell r="C163" t="str">
            <v>지역기반</v>
          </cell>
          <cell r="D163" t="str">
            <v>기계ㆍ소재</v>
          </cell>
          <cell r="E163" t="str">
            <v>3D 프린팅 기반 맞춤형 금속유기골격체 제조 플랫폼</v>
          </cell>
          <cell r="F163" t="str">
            <v>25,000,000</v>
          </cell>
          <cell r="G163" t="str">
            <v>0</v>
          </cell>
          <cell r="H163" t="str">
            <v>초기</v>
          </cell>
          <cell r="I163" t="str">
            <v>중장년</v>
          </cell>
          <cell r="J163">
            <v>0</v>
          </cell>
          <cell r="K163">
            <v>7</v>
          </cell>
          <cell r="L163">
            <v>6</v>
          </cell>
          <cell r="M163">
            <v>14</v>
          </cell>
          <cell r="N163">
            <v>13</v>
          </cell>
          <cell r="O163">
            <v>6</v>
          </cell>
          <cell r="P163">
            <v>7</v>
          </cell>
          <cell r="Q163">
            <v>13</v>
          </cell>
          <cell r="R163">
            <v>3</v>
          </cell>
          <cell r="S163">
            <v>69</v>
          </cell>
          <cell r="T163">
            <v>0</v>
          </cell>
          <cell r="U163">
            <v>69</v>
          </cell>
          <cell r="V163">
            <v>138</v>
          </cell>
          <cell r="W163" t="str">
            <v>- 사업 시장의 분석, 목표 시장의 현황등이 구체적으로 작성됨
- 창업 아이템의 기술적, 실현 가능성 부분의 보완이 필요함</v>
          </cell>
        </row>
        <row r="164">
          <cell r="B164">
            <v>20427368</v>
          </cell>
          <cell r="C164" t="str">
            <v>지역기반</v>
          </cell>
          <cell r="D164" t="str">
            <v>기계ㆍ소재</v>
          </cell>
          <cell r="E164" t="str">
            <v>자동 양액 도킹 및 수직 순환 제어 기술이 적용된 고밀도 생육 및 공간 최적화 기능의 (관리 노동력 50% 절감 및 생육 편차 해소를 제공하는)  회전식 스마트팜(식물재배기)</v>
          </cell>
          <cell r="F164" t="str">
            <v>70,000,000</v>
          </cell>
          <cell r="G164" t="str">
            <v>2</v>
          </cell>
          <cell r="H164" t="str">
            <v>초기</v>
          </cell>
          <cell r="I164" t="str">
            <v>청년</v>
          </cell>
          <cell r="J164">
            <v>0</v>
          </cell>
          <cell r="K164">
            <v>6</v>
          </cell>
          <cell r="L164">
            <v>6</v>
          </cell>
          <cell r="M164">
            <v>15</v>
          </cell>
          <cell r="N164">
            <v>14</v>
          </cell>
          <cell r="O164">
            <v>6</v>
          </cell>
          <cell r="P164">
            <v>6</v>
          </cell>
          <cell r="Q164">
            <v>13</v>
          </cell>
          <cell r="R164">
            <v>3</v>
          </cell>
          <cell r="S164">
            <v>69</v>
          </cell>
          <cell r="T164">
            <v>0</v>
          </cell>
          <cell r="U164">
            <v>69</v>
          </cell>
          <cell r="V164">
            <v>138</v>
          </cell>
          <cell r="W164" t="str">
            <v>- 사업 아이템의 최종 산물을 명확하게 제시하였음.
- 기존 방식과의 비교를 통해 아이템의 차별성을 잘 설명함
- 자금 조달 계획 및 매출 관련 내용이 미흡하여 보완이 필요함</v>
          </cell>
        </row>
        <row r="165">
          <cell r="B165">
            <v>20428663</v>
          </cell>
          <cell r="C165" t="str">
            <v>지역기반</v>
          </cell>
          <cell r="D165" t="str">
            <v>기계ㆍ소재</v>
          </cell>
          <cell r="E165" t="str">
            <v>AI 자가진단 센서 적용 고압&amp;내부식 스마트 복합소재 용기</v>
          </cell>
          <cell r="F165" t="str">
            <v>285,000,000</v>
          </cell>
          <cell r="G165" t="str">
            <v>2</v>
          </cell>
          <cell r="H165" t="str">
            <v>초기</v>
          </cell>
          <cell r="I165" t="str">
            <v>중장년</v>
          </cell>
          <cell r="J165">
            <v>0</v>
          </cell>
          <cell r="K165">
            <v>6</v>
          </cell>
          <cell r="L165">
            <v>6</v>
          </cell>
          <cell r="M165">
            <v>15</v>
          </cell>
          <cell r="N165">
            <v>14</v>
          </cell>
          <cell r="O165">
            <v>6</v>
          </cell>
          <cell r="P165">
            <v>6</v>
          </cell>
          <cell r="Q165">
            <v>13</v>
          </cell>
          <cell r="R165">
            <v>3</v>
          </cell>
          <cell r="S165">
            <v>69</v>
          </cell>
          <cell r="T165">
            <v>0</v>
          </cell>
          <cell r="U165">
            <v>69</v>
          </cell>
          <cell r="V165">
            <v>138</v>
          </cell>
          <cell r="W165" t="str">
            <v>- 창업 아이템이 명확하고 시장 분석을 통한 목표 시장이 구체적임
- 창업 아이템의 시장 진입 및 사업화 전략이 미흡함
- 자금 조달계획 및 발생 매출에 대한 내용이 미흡함</v>
          </cell>
        </row>
        <row r="166">
          <cell r="B166">
            <v>20429040</v>
          </cell>
          <cell r="C166" t="str">
            <v>지역기반</v>
          </cell>
          <cell r="D166" t="str">
            <v>기계ㆍ소재</v>
          </cell>
          <cell r="E166" t="str">
            <v>그래핀 강화 초경합금 기반 고정밀·고내구성 절삭/금형 부품</v>
          </cell>
          <cell r="F166" t="str">
            <v>80,000,000</v>
          </cell>
          <cell r="G166" t="str">
            <v>2</v>
          </cell>
          <cell r="H166" t="str">
            <v>초기</v>
          </cell>
          <cell r="I166" t="str">
            <v>청년</v>
          </cell>
          <cell r="J166">
            <v>0</v>
          </cell>
          <cell r="K166">
            <v>6</v>
          </cell>
          <cell r="L166">
            <v>6</v>
          </cell>
          <cell r="M166">
            <v>16</v>
          </cell>
          <cell r="N166">
            <v>14</v>
          </cell>
          <cell r="O166">
            <v>6</v>
          </cell>
          <cell r="P166">
            <v>6</v>
          </cell>
          <cell r="Q166">
            <v>13</v>
          </cell>
          <cell r="R166">
            <v>2</v>
          </cell>
          <cell r="S166">
            <v>69</v>
          </cell>
          <cell r="T166">
            <v>0</v>
          </cell>
          <cell r="U166">
            <v>69</v>
          </cell>
          <cell r="V166">
            <v>138</v>
          </cell>
          <cell r="W166" t="str">
            <v>- 아이템의 시장 분석 및 필요성에 대한 내용이 구체적으로 기술됨
- 사업화 전략 및 기술 분석 내용이 미흡하여 보완이 필요함</v>
          </cell>
        </row>
        <row r="167">
          <cell r="B167">
            <v>20403852</v>
          </cell>
          <cell r="C167" t="str">
            <v>지역기반</v>
          </cell>
          <cell r="D167" t="str">
            <v>기계ㆍ소재</v>
          </cell>
          <cell r="E167" t="str">
            <v>고압 송풍 기술 기반 우산 표면 수분 제거 기능의 친환경 “ 우산 건조기 “</v>
          </cell>
          <cell r="F167" t="str">
            <v>69,000,000</v>
          </cell>
          <cell r="G167" t="str">
            <v>0</v>
          </cell>
          <cell r="H167" t="str">
            <v>도약</v>
          </cell>
          <cell r="I167" t="str">
            <v>중장년</v>
          </cell>
          <cell r="J167">
            <v>0</v>
          </cell>
          <cell r="K167">
            <v>5</v>
          </cell>
          <cell r="L167">
            <v>6</v>
          </cell>
          <cell r="M167">
            <v>15</v>
          </cell>
          <cell r="N167">
            <v>14</v>
          </cell>
          <cell r="O167">
            <v>6</v>
          </cell>
          <cell r="P167">
            <v>7</v>
          </cell>
          <cell r="Q167">
            <v>13</v>
          </cell>
          <cell r="R167">
            <v>3</v>
          </cell>
          <cell r="S167">
            <v>69</v>
          </cell>
          <cell r="T167">
            <v>0</v>
          </cell>
          <cell r="U167">
            <v>69</v>
          </cell>
          <cell r="V167">
            <v>138</v>
          </cell>
          <cell r="W167" t="str">
            <v>- 창업 아이템의 목표가 명확하게 작성되었음
- 시장 분석 및 고객의 니즈에 대한 조사가 다소 미흡함
- 아이템의 구체화된 기술의 설명이 보완되어야함</v>
          </cell>
        </row>
        <row r="168">
          <cell r="B168">
            <v>20419623</v>
          </cell>
          <cell r="C168" t="str">
            <v>지역기반</v>
          </cell>
          <cell r="D168" t="str">
            <v>기계ㆍ소재</v>
          </cell>
          <cell r="E168" t="str">
            <v>반도체 정전척(ESC : Electrostatic Chuck) 제조에 필요한 고온에서 높은 비저항을 가지는 세라믹 소재</v>
          </cell>
          <cell r="F168" t="str">
            <v>309,000,000</v>
          </cell>
          <cell r="G168" t="str">
            <v>3</v>
          </cell>
          <cell r="H168" t="str">
            <v>도약</v>
          </cell>
          <cell r="I168" t="str">
            <v>중장년</v>
          </cell>
          <cell r="J168">
            <v>0</v>
          </cell>
          <cell r="K168">
            <v>5</v>
          </cell>
          <cell r="L168">
            <v>6</v>
          </cell>
          <cell r="M168">
            <v>15</v>
          </cell>
          <cell r="N168">
            <v>15</v>
          </cell>
          <cell r="O168">
            <v>6</v>
          </cell>
          <cell r="P168">
            <v>6</v>
          </cell>
          <cell r="Q168">
            <v>13</v>
          </cell>
          <cell r="R168">
            <v>3</v>
          </cell>
          <cell r="S168">
            <v>69</v>
          </cell>
          <cell r="T168">
            <v>0</v>
          </cell>
          <cell r="U168">
            <v>69</v>
          </cell>
          <cell r="V168">
            <v>138</v>
          </cell>
          <cell r="W168" t="str">
            <v>-  사업의 배경 및 아이템 필요성이 잘 기술되어었음
- 사업화 로드맵, 시장진입 전략에 대한 기술이 다소 미흡함.</v>
          </cell>
        </row>
        <row r="169">
          <cell r="B169">
            <v>20427636</v>
          </cell>
          <cell r="C169" t="str">
            <v>지역기반</v>
          </cell>
          <cell r="D169" t="str">
            <v>기계ㆍ소재</v>
          </cell>
          <cell r="E169" t="str">
            <v>다층 코팅 기술을 적용한 색상형 친환경 코르크 바닥재 상용화 개발</v>
          </cell>
          <cell r="F169" t="str">
            <v>1,700,000,000</v>
          </cell>
          <cell r="G169" t="str">
            <v>2</v>
          </cell>
          <cell r="H169" t="str">
            <v>도약</v>
          </cell>
          <cell r="I169" t="str">
            <v>청년</v>
          </cell>
          <cell r="J169">
            <v>0</v>
          </cell>
          <cell r="K169">
            <v>6</v>
          </cell>
          <cell r="L169">
            <v>5</v>
          </cell>
          <cell r="M169">
            <v>15</v>
          </cell>
          <cell r="N169">
            <v>13</v>
          </cell>
          <cell r="O169">
            <v>7</v>
          </cell>
          <cell r="P169">
            <v>7</v>
          </cell>
          <cell r="Q169">
            <v>13</v>
          </cell>
          <cell r="R169">
            <v>3</v>
          </cell>
          <cell r="S169">
            <v>69</v>
          </cell>
          <cell r="T169">
            <v>0</v>
          </cell>
          <cell r="U169">
            <v>69</v>
          </cell>
          <cell r="V169">
            <v>138</v>
          </cell>
          <cell r="W169" t="str">
            <v>- 타켓 사징 및 아이템이 명확함
- 사업화 전략 및 상세 기술안에 대한 구체화기 필요함</v>
          </cell>
        </row>
        <row r="170">
          <cell r="B170">
            <v>20422808</v>
          </cell>
          <cell r="C170" t="str">
            <v>지역기반</v>
          </cell>
          <cell r="D170" t="str">
            <v>기계ㆍ소재</v>
          </cell>
          <cell r="E170" t="str">
            <v>휠체어 브레이크 미체결 감지 스마트 안전 경보장치</v>
          </cell>
          <cell r="F170" t="str">
            <v>0</v>
          </cell>
          <cell r="G170" t="str">
            <v>0</v>
          </cell>
          <cell r="H170" t="str">
            <v>예비</v>
          </cell>
          <cell r="I170" t="str">
            <v>청년</v>
          </cell>
          <cell r="J170">
            <v>0</v>
          </cell>
          <cell r="K170">
            <v>6</v>
          </cell>
          <cell r="L170">
            <v>6</v>
          </cell>
          <cell r="M170">
            <v>14</v>
          </cell>
          <cell r="N170">
            <v>14</v>
          </cell>
          <cell r="O170">
            <v>6</v>
          </cell>
          <cell r="P170">
            <v>6</v>
          </cell>
          <cell r="Q170">
            <v>13</v>
          </cell>
          <cell r="R170">
            <v>3</v>
          </cell>
          <cell r="S170">
            <v>68</v>
          </cell>
          <cell r="T170">
            <v>0</v>
          </cell>
          <cell r="U170">
            <v>68</v>
          </cell>
          <cell r="V170">
            <v>163</v>
          </cell>
          <cell r="W170" t="str">
            <v>- 아이템의 목표 시장에 대한 명확한 제시를 하였음
- 아이템의 장단점 분석을 통한 단점을 제시하고 비교 분석이 잘 이루어짐.
- 성장 전략에 대한 구체적인 제시가 필요해 보임.</v>
          </cell>
        </row>
        <row r="171">
          <cell r="B171">
            <v>20429010</v>
          </cell>
          <cell r="C171" t="str">
            <v>지역기반</v>
          </cell>
          <cell r="D171" t="str">
            <v>기계ㆍ소재</v>
          </cell>
          <cell r="E171" t="str">
            <v xml:space="preserve">친환경 화장품 전용 디스펜서, 퓨어드랍 (기초스킨케어 제품 전용) </v>
          </cell>
          <cell r="F171" t="str">
            <v>0</v>
          </cell>
          <cell r="G171" t="str">
            <v>0</v>
          </cell>
          <cell r="H171" t="str">
            <v>예비</v>
          </cell>
          <cell r="I171" t="str">
            <v>청년</v>
          </cell>
          <cell r="J171">
            <v>0</v>
          </cell>
          <cell r="K171">
            <v>6</v>
          </cell>
          <cell r="L171">
            <v>6</v>
          </cell>
          <cell r="M171">
            <v>14</v>
          </cell>
          <cell r="N171">
            <v>13</v>
          </cell>
          <cell r="O171">
            <v>6</v>
          </cell>
          <cell r="P171">
            <v>7</v>
          </cell>
          <cell r="Q171">
            <v>13</v>
          </cell>
          <cell r="R171">
            <v>3</v>
          </cell>
          <cell r="S171">
            <v>68</v>
          </cell>
          <cell r="T171">
            <v>0</v>
          </cell>
          <cell r="U171">
            <v>68</v>
          </cell>
          <cell r="V171">
            <v>163</v>
          </cell>
          <cell r="W171" t="str">
            <v>- 선행 기술에 대한 제시가 구체적이며, 개발의 목표가 명확함
- 시장 성장 정략 및 시장 분석에 대한 구체적인 제시가 필요함</v>
          </cell>
        </row>
        <row r="172">
          <cell r="B172">
            <v>20416870</v>
          </cell>
          <cell r="C172" t="str">
            <v>지역기반</v>
          </cell>
          <cell r="D172" t="str">
            <v>기계ㆍ소재</v>
          </cell>
          <cell r="E172" t="str">
            <v>온라인 제조 플랫폼 ‘ NEGO ’</v>
          </cell>
          <cell r="F172" t="str">
            <v>2,300</v>
          </cell>
          <cell r="G172" t="str">
            <v>1</v>
          </cell>
          <cell r="H172" t="str">
            <v>초기</v>
          </cell>
          <cell r="I172" t="str">
            <v>중장년</v>
          </cell>
          <cell r="J172">
            <v>0</v>
          </cell>
          <cell r="K172">
            <v>6</v>
          </cell>
          <cell r="L172">
            <v>6</v>
          </cell>
          <cell r="M172">
            <v>13</v>
          </cell>
          <cell r="N172">
            <v>14</v>
          </cell>
          <cell r="O172">
            <v>6</v>
          </cell>
          <cell r="P172">
            <v>7</v>
          </cell>
          <cell r="Q172">
            <v>13</v>
          </cell>
          <cell r="R172">
            <v>3</v>
          </cell>
          <cell r="S172">
            <v>68</v>
          </cell>
          <cell r="T172">
            <v>0</v>
          </cell>
          <cell r="U172">
            <v>68</v>
          </cell>
          <cell r="V172">
            <v>163</v>
          </cell>
          <cell r="W172" t="str">
            <v>- 아이템의 필요성 및 시장의 니즈 분석이 명확함
- 창업 아이템 비즈니스 모델 및 사업화 전략이 미흡하게 작성됨</v>
          </cell>
        </row>
        <row r="173">
          <cell r="B173">
            <v>20402243</v>
          </cell>
          <cell r="C173" t="str">
            <v>지역기반</v>
          </cell>
          <cell r="D173" t="str">
            <v>기계ㆍ소재</v>
          </cell>
          <cell r="E173" t="str">
            <v>FIRE-ZERO 무화염 전기 가열식 금속 배관 접합 솔루션 (히트리 + 히트링)</v>
          </cell>
          <cell r="F173" t="str">
            <v>0</v>
          </cell>
          <cell r="G173" t="str">
            <v>0</v>
          </cell>
          <cell r="H173" t="str">
            <v>예비</v>
          </cell>
          <cell r="I173" t="str">
            <v>중장년</v>
          </cell>
          <cell r="J173">
            <v>0</v>
          </cell>
          <cell r="K173">
            <v>6</v>
          </cell>
          <cell r="L173">
            <v>5</v>
          </cell>
          <cell r="M173">
            <v>15</v>
          </cell>
          <cell r="N173">
            <v>13</v>
          </cell>
          <cell r="O173">
            <v>7</v>
          </cell>
          <cell r="P173">
            <v>6</v>
          </cell>
          <cell r="Q173">
            <v>13</v>
          </cell>
          <cell r="R173">
            <v>3</v>
          </cell>
          <cell r="S173">
            <v>68</v>
          </cell>
          <cell r="T173">
            <v>0</v>
          </cell>
          <cell r="U173">
            <v>68</v>
          </cell>
          <cell r="V173">
            <v>163</v>
          </cell>
          <cell r="W173" t="str">
            <v>- 기술의 배경 및 필요성, 기술의 차별성이 이해하기 쉽게 작성되어있음
- 목표시장 분석 및 시장 진입 전략의 구체성에 대한 보완이 필요함</v>
          </cell>
        </row>
        <row r="174">
          <cell r="B174">
            <v>20406478</v>
          </cell>
          <cell r="C174" t="str">
            <v>지역기반</v>
          </cell>
          <cell r="D174" t="str">
            <v>기계ㆍ소재</v>
          </cell>
          <cell r="E174" t="str">
            <v xml:space="preserve">딥러닝 비전 인식 기반 재활용 양품 자동 선별 로봇 </v>
          </cell>
          <cell r="F174" t="str">
            <v>0</v>
          </cell>
          <cell r="G174" t="str">
            <v>0</v>
          </cell>
          <cell r="H174" t="str">
            <v>예비</v>
          </cell>
          <cell r="I174" t="str">
            <v>청년</v>
          </cell>
          <cell r="J174">
            <v>0</v>
          </cell>
          <cell r="K174">
            <v>6</v>
          </cell>
          <cell r="L174">
            <v>5</v>
          </cell>
          <cell r="M174">
            <v>15</v>
          </cell>
          <cell r="N174">
            <v>12</v>
          </cell>
          <cell r="O174">
            <v>6</v>
          </cell>
          <cell r="P174">
            <v>6</v>
          </cell>
          <cell r="Q174">
            <v>13</v>
          </cell>
          <cell r="R174">
            <v>3</v>
          </cell>
          <cell r="S174">
            <v>66</v>
          </cell>
          <cell r="T174">
            <v>2</v>
          </cell>
          <cell r="U174">
            <v>68</v>
          </cell>
          <cell r="V174">
            <v>163</v>
          </cell>
          <cell r="W174" t="str">
            <v>- 기술의 배경 및 필요성, 기술의 차별성이 이해하기 쉽게 작성되어있음
- 구현 기술의 명확성, 목표시장에 대한 전략에 대한 설명이 다소 미흡함</v>
          </cell>
        </row>
        <row r="175">
          <cell r="B175">
            <v>20416718</v>
          </cell>
          <cell r="C175" t="str">
            <v>지역기반</v>
          </cell>
          <cell r="D175" t="str">
            <v>기계ㆍ소재</v>
          </cell>
          <cell r="E175" t="str">
            <v>정밀 감시 로봇 시스템</v>
          </cell>
          <cell r="F175" t="str">
            <v>0</v>
          </cell>
          <cell r="G175" t="str">
            <v>0</v>
          </cell>
          <cell r="H175" t="str">
            <v>예비</v>
          </cell>
          <cell r="I175" t="str">
            <v>중장년</v>
          </cell>
          <cell r="J175">
            <v>0</v>
          </cell>
          <cell r="K175">
            <v>7</v>
          </cell>
          <cell r="L175">
            <v>6</v>
          </cell>
          <cell r="M175">
            <v>15</v>
          </cell>
          <cell r="N175">
            <v>13</v>
          </cell>
          <cell r="O175">
            <v>6</v>
          </cell>
          <cell r="P175">
            <v>5</v>
          </cell>
          <cell r="Q175">
            <v>13</v>
          </cell>
          <cell r="R175">
            <v>3</v>
          </cell>
          <cell r="S175">
            <v>68</v>
          </cell>
          <cell r="T175">
            <v>0</v>
          </cell>
          <cell r="U175">
            <v>68</v>
          </cell>
          <cell r="V175">
            <v>163</v>
          </cell>
          <cell r="W175" t="str">
            <v>- 아이템 기술 개요 및 개발 방향에 대한 제시가 명확하게 작성되었음
- 아이템 기술에 대한 시장 전략이 다소 미흡하며, 팀 구성원의 역량이 미흡함.</v>
          </cell>
        </row>
        <row r="176">
          <cell r="B176">
            <v>20417722</v>
          </cell>
          <cell r="C176" t="str">
            <v>지역기반</v>
          </cell>
          <cell r="D176" t="str">
            <v>기계ㆍ소재</v>
          </cell>
          <cell r="E176" t="str">
            <v>무전원 자동 초기화 구조의 기계식 사물함 도어락 시스템</v>
          </cell>
          <cell r="F176" t="str">
            <v>0</v>
          </cell>
          <cell r="G176" t="str">
            <v>0</v>
          </cell>
          <cell r="H176" t="str">
            <v>예비</v>
          </cell>
          <cell r="I176" t="str">
            <v>중장년</v>
          </cell>
          <cell r="J176">
            <v>0</v>
          </cell>
          <cell r="K176">
            <v>6</v>
          </cell>
          <cell r="L176">
            <v>5</v>
          </cell>
          <cell r="M176">
            <v>14</v>
          </cell>
          <cell r="N176">
            <v>14</v>
          </cell>
          <cell r="O176">
            <v>6</v>
          </cell>
          <cell r="P176">
            <v>7</v>
          </cell>
          <cell r="Q176">
            <v>13</v>
          </cell>
          <cell r="R176">
            <v>3</v>
          </cell>
          <cell r="S176">
            <v>68</v>
          </cell>
          <cell r="T176">
            <v>0</v>
          </cell>
          <cell r="U176">
            <v>68</v>
          </cell>
          <cell r="V176">
            <v>163</v>
          </cell>
          <cell r="W176" t="str">
            <v>- 창업 동기와 사업의 방향성 작성이 이해하기 쉽게 작성됨
- 기존 기술과의 차별성 및 사업화 전략에 대한 설명이 미흡함.</v>
          </cell>
        </row>
        <row r="177">
          <cell r="B177">
            <v>20427057</v>
          </cell>
          <cell r="C177" t="str">
            <v>지역기반</v>
          </cell>
          <cell r="D177" t="str">
            <v>기계ㆍ소재</v>
          </cell>
          <cell r="E177" t="str">
            <v>검증된 도예 레시피 큐레이션 기반 맞춤형 소분 제조·판매 플랫폼 ‘클레이레시피(ClayRecipe)’</v>
          </cell>
          <cell r="F177" t="str">
            <v>0</v>
          </cell>
          <cell r="G177" t="str">
            <v>0</v>
          </cell>
          <cell r="H177" t="str">
            <v>예비</v>
          </cell>
          <cell r="I177" t="str">
            <v>중장년</v>
          </cell>
          <cell r="J177">
            <v>0</v>
          </cell>
          <cell r="K177">
            <v>5</v>
          </cell>
          <cell r="L177">
            <v>6</v>
          </cell>
          <cell r="M177">
            <v>14</v>
          </cell>
          <cell r="N177">
            <v>14</v>
          </cell>
          <cell r="O177">
            <v>6</v>
          </cell>
          <cell r="P177">
            <v>7</v>
          </cell>
          <cell r="Q177">
            <v>13</v>
          </cell>
          <cell r="R177">
            <v>3</v>
          </cell>
          <cell r="S177">
            <v>68</v>
          </cell>
          <cell r="T177">
            <v>0</v>
          </cell>
          <cell r="U177">
            <v>68</v>
          </cell>
          <cell r="V177">
            <v>163</v>
          </cell>
          <cell r="W177" t="str">
            <v>- 사업 목표 및 구체적인 예시가 잘 작성되었음
- 사업화 기술의 구체적인 제시가 필요하며, 목표와 구현 기술간의 매칭의 보완이 필요함</v>
          </cell>
        </row>
        <row r="178">
          <cell r="B178">
            <v>20430983</v>
          </cell>
          <cell r="C178" t="str">
            <v>지역기반</v>
          </cell>
          <cell r="D178" t="str">
            <v>기계ㆍ소재</v>
          </cell>
          <cell r="E178" t="str">
            <v xml:space="preserve">특허 기술을 적용한 AI 피부인식 기반의  국소 부위 리프팅·탄력 디바이스 </v>
          </cell>
          <cell r="F178" t="str">
            <v>0</v>
          </cell>
          <cell r="G178" t="str">
            <v>0</v>
          </cell>
          <cell r="H178" t="str">
            <v>예비</v>
          </cell>
          <cell r="I178" t="str">
            <v>중장년</v>
          </cell>
          <cell r="J178">
            <v>0</v>
          </cell>
          <cell r="K178">
            <v>5</v>
          </cell>
          <cell r="L178">
            <v>5</v>
          </cell>
          <cell r="M178">
            <v>14</v>
          </cell>
          <cell r="N178">
            <v>14</v>
          </cell>
          <cell r="O178">
            <v>7</v>
          </cell>
          <cell r="P178">
            <v>7</v>
          </cell>
          <cell r="Q178">
            <v>13</v>
          </cell>
          <cell r="R178">
            <v>3</v>
          </cell>
          <cell r="S178">
            <v>68</v>
          </cell>
          <cell r="T178">
            <v>0</v>
          </cell>
          <cell r="U178">
            <v>68</v>
          </cell>
          <cell r="V178">
            <v>163</v>
          </cell>
          <cell r="W178" t="str">
            <v>- 아이템 목표는 명확하나, 전략 및 사업화 구체화 제시가 미흡함.
- 아이템 기술과 성장 전략에 대한 구체적인 제시가 필요함</v>
          </cell>
        </row>
        <row r="179">
          <cell r="B179">
            <v>20431230</v>
          </cell>
          <cell r="C179" t="str">
            <v>지역기반</v>
          </cell>
          <cell r="D179" t="str">
            <v>기계ㆍ소재</v>
          </cell>
          <cell r="E179" t="str">
            <v>캐리어에 수납형 2단 분리형 파크골프채 개발 및 사업화</v>
          </cell>
          <cell r="F179" t="str">
            <v>0</v>
          </cell>
          <cell r="G179" t="str">
            <v>0</v>
          </cell>
          <cell r="H179" t="str">
            <v>예비</v>
          </cell>
          <cell r="I179" t="str">
            <v>중장년</v>
          </cell>
          <cell r="J179">
            <v>0</v>
          </cell>
          <cell r="K179">
            <v>6</v>
          </cell>
          <cell r="L179">
            <v>6</v>
          </cell>
          <cell r="M179">
            <v>15</v>
          </cell>
          <cell r="N179">
            <v>14</v>
          </cell>
          <cell r="O179">
            <v>6</v>
          </cell>
          <cell r="P179">
            <v>5</v>
          </cell>
          <cell r="Q179">
            <v>13</v>
          </cell>
          <cell r="R179">
            <v>3</v>
          </cell>
          <cell r="S179">
            <v>68</v>
          </cell>
          <cell r="T179">
            <v>0</v>
          </cell>
          <cell r="U179">
            <v>68</v>
          </cell>
          <cell r="V179">
            <v>163</v>
          </cell>
          <cell r="W179" t="str">
            <v>- 아이템의 기술 목표가 명확함
- 시장 전략 및 BM 모델의 구체적인 제시가 필요함</v>
          </cell>
        </row>
        <row r="180">
          <cell r="B180">
            <v>20432157</v>
          </cell>
          <cell r="C180" t="str">
            <v>지역기반</v>
          </cell>
          <cell r="D180" t="str">
            <v>기계ㆍ소재</v>
          </cell>
          <cell r="E180" t="str">
            <v>시공 품질 표준화를 위한 수평 가이드 레일 기반 테라코타 내외장 시스템 (친환경 건설 기술 외장자재 시스템)</v>
          </cell>
          <cell r="F180" t="str">
            <v>0</v>
          </cell>
          <cell r="G180" t="str">
            <v>0</v>
          </cell>
          <cell r="H180" t="str">
            <v>예비</v>
          </cell>
          <cell r="I180" t="str">
            <v>청년</v>
          </cell>
          <cell r="J180">
            <v>0</v>
          </cell>
          <cell r="K180">
            <v>5</v>
          </cell>
          <cell r="L180">
            <v>5</v>
          </cell>
          <cell r="M180">
            <v>14</v>
          </cell>
          <cell r="N180">
            <v>13</v>
          </cell>
          <cell r="O180">
            <v>6</v>
          </cell>
          <cell r="P180">
            <v>7</v>
          </cell>
          <cell r="Q180">
            <v>13</v>
          </cell>
          <cell r="R180">
            <v>3</v>
          </cell>
          <cell r="S180">
            <v>66</v>
          </cell>
          <cell r="T180">
            <v>2</v>
          </cell>
          <cell r="U180">
            <v>68</v>
          </cell>
          <cell r="V180">
            <v>163</v>
          </cell>
          <cell r="W180" t="str">
            <v>- 아이템이 명확하며 필요성이 잘 정리됨
- 기존 기술과의 차별성, 시장 분석에 대한 구체적인 제시가 필요함</v>
          </cell>
        </row>
        <row r="181">
          <cell r="B181">
            <v>20438421</v>
          </cell>
          <cell r="C181" t="str">
            <v>지역기반</v>
          </cell>
          <cell r="D181" t="str">
            <v>기계ㆍ소재</v>
          </cell>
          <cell r="E181" t="str">
            <v>360도 진동 파운데이션</v>
          </cell>
          <cell r="F181" t="str">
            <v>0</v>
          </cell>
          <cell r="G181" t="str">
            <v>0</v>
          </cell>
          <cell r="H181" t="str">
            <v>예비</v>
          </cell>
          <cell r="I181" t="str">
            <v>청년</v>
          </cell>
          <cell r="J181">
            <v>0</v>
          </cell>
          <cell r="K181">
            <v>6</v>
          </cell>
          <cell r="L181">
            <v>6</v>
          </cell>
          <cell r="M181">
            <v>14</v>
          </cell>
          <cell r="N181">
            <v>15</v>
          </cell>
          <cell r="O181">
            <v>6</v>
          </cell>
          <cell r="P181">
            <v>5</v>
          </cell>
          <cell r="Q181">
            <v>13</v>
          </cell>
          <cell r="R181">
            <v>3</v>
          </cell>
          <cell r="S181">
            <v>68</v>
          </cell>
          <cell r="T181">
            <v>0</v>
          </cell>
          <cell r="U181">
            <v>68</v>
          </cell>
          <cell r="V181">
            <v>163</v>
          </cell>
          <cell r="W181" t="str">
            <v>- 창업 아이템의 배경및 필요성에 대한 제시가 잘 되었음
- 기술의 구체적 제시가 미흡하며,  비즈니스 전략에 대한 명확힌 제시가 필요함</v>
          </cell>
        </row>
        <row r="182">
          <cell r="B182">
            <v>20420591</v>
          </cell>
          <cell r="C182" t="str">
            <v>지역기반</v>
          </cell>
          <cell r="D182" t="str">
            <v>기계ㆍ소재</v>
          </cell>
          <cell r="E182" t="str">
            <v>아시안 체형 최적화 아이스하키 보호장비·스틱 D2C 브랜드</v>
          </cell>
          <cell r="F182" t="str">
            <v>140,000,000</v>
          </cell>
          <cell r="G182" t="str">
            <v>0</v>
          </cell>
          <cell r="H182" t="str">
            <v>초기</v>
          </cell>
          <cell r="I182" t="str">
            <v>청년</v>
          </cell>
          <cell r="J182">
            <v>0</v>
          </cell>
          <cell r="K182">
            <v>5</v>
          </cell>
          <cell r="L182">
            <v>6</v>
          </cell>
          <cell r="M182">
            <v>14</v>
          </cell>
          <cell r="N182">
            <v>13</v>
          </cell>
          <cell r="O182">
            <v>7</v>
          </cell>
          <cell r="P182">
            <v>7</v>
          </cell>
          <cell r="Q182">
            <v>13</v>
          </cell>
          <cell r="R182">
            <v>3</v>
          </cell>
          <cell r="S182">
            <v>68</v>
          </cell>
          <cell r="T182">
            <v>0</v>
          </cell>
          <cell r="U182">
            <v>68</v>
          </cell>
          <cell r="V182">
            <v>163</v>
          </cell>
          <cell r="W182" t="str">
            <v>- 창업 아이템의 비즈니스 모델이 구체적으로 잘 작성됨
- 아이템의 타사 경쟁성을 작성하였으나, 기술적 차별성 및 기술에 대한 상세 설명이 미흡함</v>
          </cell>
        </row>
        <row r="183">
          <cell r="B183">
            <v>20427463</v>
          </cell>
          <cell r="C183" t="str">
            <v>지역기반</v>
          </cell>
          <cell r="D183" t="str">
            <v>기계ㆍ소재</v>
          </cell>
          <cell r="E183" t="str">
            <v>고유수용감각 기반 AI 실시간 개인 자세·균형 측정 스마트 웨이트 트레이닝 바 ‘밸스캔(BALSCAN)’</v>
          </cell>
          <cell r="F183" t="str">
            <v>500,000,000</v>
          </cell>
          <cell r="G183" t="str">
            <v>1</v>
          </cell>
          <cell r="H183" t="str">
            <v>초기</v>
          </cell>
          <cell r="I183" t="str">
            <v>청년</v>
          </cell>
          <cell r="J183">
            <v>0</v>
          </cell>
          <cell r="K183">
            <v>6</v>
          </cell>
          <cell r="L183">
            <v>6</v>
          </cell>
          <cell r="M183">
            <v>14</v>
          </cell>
          <cell r="N183">
            <v>14</v>
          </cell>
          <cell r="O183">
            <v>6</v>
          </cell>
          <cell r="P183">
            <v>6</v>
          </cell>
          <cell r="Q183">
            <v>13</v>
          </cell>
          <cell r="R183">
            <v>3</v>
          </cell>
          <cell r="S183">
            <v>68</v>
          </cell>
          <cell r="T183">
            <v>0</v>
          </cell>
          <cell r="U183">
            <v>68</v>
          </cell>
          <cell r="V183">
            <v>163</v>
          </cell>
          <cell r="W183" t="str">
            <v>- 사업 아이템 및 시장이 명확함
- 사업 제품의 차별성, 우수성에 대한 기술이 미흡함
- 사업 로드맵 및 자금 조달 계획의 보완이 필요함</v>
          </cell>
        </row>
        <row r="184">
          <cell r="B184">
            <v>20428118</v>
          </cell>
          <cell r="C184" t="str">
            <v>지역기반</v>
          </cell>
          <cell r="D184" t="str">
            <v>기계ㆍ소재</v>
          </cell>
          <cell r="E184" t="str">
            <v>AIO² Studio</v>
          </cell>
          <cell r="F184" t="str">
            <v>27,000,000</v>
          </cell>
          <cell r="G184" t="str">
            <v>2</v>
          </cell>
          <cell r="H184" t="str">
            <v>초기</v>
          </cell>
          <cell r="I184" t="str">
            <v>청년</v>
          </cell>
          <cell r="J184">
            <v>0</v>
          </cell>
          <cell r="K184">
            <v>6</v>
          </cell>
          <cell r="L184">
            <v>6</v>
          </cell>
          <cell r="M184">
            <v>14</v>
          </cell>
          <cell r="N184">
            <v>13</v>
          </cell>
          <cell r="O184">
            <v>6</v>
          </cell>
          <cell r="P184">
            <v>7</v>
          </cell>
          <cell r="Q184">
            <v>13</v>
          </cell>
          <cell r="R184">
            <v>3</v>
          </cell>
          <cell r="S184">
            <v>68</v>
          </cell>
          <cell r="T184">
            <v>0</v>
          </cell>
          <cell r="U184">
            <v>68</v>
          </cell>
          <cell r="V184">
            <v>163</v>
          </cell>
          <cell r="W184" t="str">
            <v>- 사업 아이템의 배경 및 필요성이 준수하게 작성되었음
- 사업아이템의 차별성의 구체화가 필요하며, 사업 전략에 대한 보완이 필요함</v>
          </cell>
        </row>
        <row r="185">
          <cell r="B185">
            <v>20429740</v>
          </cell>
          <cell r="C185" t="str">
            <v>지역기반</v>
          </cell>
          <cell r="D185" t="str">
            <v>기계ㆍ소재</v>
          </cell>
          <cell r="E185" t="str">
            <v>벽체 홈 가공용 그라인더 집진장치 및 안전커버</v>
          </cell>
          <cell r="F185" t="str">
            <v>110,000,000</v>
          </cell>
          <cell r="G185" t="str">
            <v>2</v>
          </cell>
          <cell r="H185" t="str">
            <v>초기</v>
          </cell>
          <cell r="I185" t="str">
            <v>중장년</v>
          </cell>
          <cell r="J185">
            <v>0</v>
          </cell>
          <cell r="K185">
            <v>6</v>
          </cell>
          <cell r="L185">
            <v>6</v>
          </cell>
          <cell r="M185">
            <v>14</v>
          </cell>
          <cell r="N185">
            <v>14</v>
          </cell>
          <cell r="O185">
            <v>5</v>
          </cell>
          <cell r="P185">
            <v>7</v>
          </cell>
          <cell r="Q185">
            <v>13</v>
          </cell>
          <cell r="R185">
            <v>3</v>
          </cell>
          <cell r="S185">
            <v>68</v>
          </cell>
          <cell r="T185">
            <v>0</v>
          </cell>
          <cell r="U185">
            <v>68</v>
          </cell>
          <cell r="V185">
            <v>163</v>
          </cell>
          <cell r="W185" t="str">
            <v>- 아이템 기술이 이해하기 쉽게 작성되었으며, 개발 준비 현황이 상세히 기술됨
- 사업화 로드맵의 구체성이 필요하며, 아이템의 기술적 차별성이 미흡함</v>
          </cell>
        </row>
        <row r="186">
          <cell r="B186">
            <v>20430457</v>
          </cell>
          <cell r="C186" t="str">
            <v>지역기반</v>
          </cell>
          <cell r="D186" t="str">
            <v>기계ㆍ소재</v>
          </cell>
          <cell r="E186" t="str">
            <v>1인 가구의 라이프스타일을 반영한 공간 혁신 친환경 쿡웨어, 일체형 폴딩 핸들 '폴드팬 페어(FoldPan Pair)' 개발</v>
          </cell>
          <cell r="F186" t="str">
            <v>317,757,000</v>
          </cell>
          <cell r="G186" t="str">
            <v>0</v>
          </cell>
          <cell r="H186" t="str">
            <v>초기</v>
          </cell>
          <cell r="I186" t="str">
            <v>청년</v>
          </cell>
          <cell r="J186">
            <v>0</v>
          </cell>
          <cell r="K186">
            <v>6</v>
          </cell>
          <cell r="L186">
            <v>6</v>
          </cell>
          <cell r="M186">
            <v>14</v>
          </cell>
          <cell r="N186">
            <v>13</v>
          </cell>
          <cell r="O186">
            <v>5</v>
          </cell>
          <cell r="P186">
            <v>6</v>
          </cell>
          <cell r="Q186">
            <v>13</v>
          </cell>
          <cell r="R186">
            <v>3</v>
          </cell>
          <cell r="S186">
            <v>66</v>
          </cell>
          <cell r="T186">
            <v>2</v>
          </cell>
          <cell r="U186">
            <v>68</v>
          </cell>
          <cell r="V186">
            <v>163</v>
          </cell>
          <cell r="W186" t="str">
            <v>- 아이템 개발 목적이 분명하고, 사업화 전략이 비교적 구체적으로 작성됨
- 아이템의 기술적 차별화에 대한 상세한 기술이 필요함
- 자금  조달 계획, 매출 발생 계획 등에 대한 내용이 미흡함</v>
          </cell>
        </row>
        <row r="187">
          <cell r="B187">
            <v>20420849</v>
          </cell>
          <cell r="C187" t="str">
            <v>지역기반</v>
          </cell>
          <cell r="D187" t="str">
            <v>기계ㆍ소재</v>
          </cell>
          <cell r="E187" t="str">
            <v>창업중심대학 지역기반 (예비)창업기업 모집</v>
          </cell>
          <cell r="F187" t="str">
            <v>843,181,000</v>
          </cell>
          <cell r="G187" t="str">
            <v>4</v>
          </cell>
          <cell r="H187" t="str">
            <v>도약</v>
          </cell>
          <cell r="I187" t="str">
            <v>청년</v>
          </cell>
          <cell r="J187">
            <v>0</v>
          </cell>
          <cell r="K187">
            <v>6</v>
          </cell>
          <cell r="L187">
            <v>6</v>
          </cell>
          <cell r="M187">
            <v>15</v>
          </cell>
          <cell r="N187">
            <v>14</v>
          </cell>
          <cell r="O187">
            <v>5</v>
          </cell>
          <cell r="P187">
            <v>6</v>
          </cell>
          <cell r="Q187">
            <v>13</v>
          </cell>
          <cell r="R187">
            <v>3</v>
          </cell>
          <cell r="S187">
            <v>68</v>
          </cell>
          <cell r="T187">
            <v>0</v>
          </cell>
          <cell r="U187">
            <v>68</v>
          </cell>
          <cell r="V187">
            <v>163</v>
          </cell>
          <cell r="W187" t="str">
            <v>- 아이템의 타겟 시장 및 고객의 니즈에 대한 분석이 잘 되어었음
- 사업화 기술의 구체적인 내용 및 사업화 로드맵이 미흡함.</v>
          </cell>
        </row>
        <row r="188">
          <cell r="B188">
            <v>20430168</v>
          </cell>
          <cell r="C188" t="str">
            <v>지역기반</v>
          </cell>
          <cell r="D188" t="str">
            <v>기계ㆍ소재</v>
          </cell>
          <cell r="E188" t="str">
            <v>범용 지그 시스템 기술 적용으로 복잡한 형상물 고정이 가능한  자동화 수직형 범용 지그 개발</v>
          </cell>
          <cell r="F188" t="str">
            <v>1,200,000,000</v>
          </cell>
          <cell r="G188" t="str">
            <v>5</v>
          </cell>
          <cell r="H188" t="str">
            <v>도약</v>
          </cell>
          <cell r="I188" t="str">
            <v>중장년</v>
          </cell>
          <cell r="J188">
            <v>0</v>
          </cell>
          <cell r="K188">
            <v>5</v>
          </cell>
          <cell r="L188">
            <v>7</v>
          </cell>
          <cell r="M188">
            <v>15</v>
          </cell>
          <cell r="N188">
            <v>14</v>
          </cell>
          <cell r="O188">
            <v>6</v>
          </cell>
          <cell r="P188">
            <v>5</v>
          </cell>
          <cell r="Q188">
            <v>13</v>
          </cell>
          <cell r="R188">
            <v>3</v>
          </cell>
          <cell r="S188">
            <v>68</v>
          </cell>
          <cell r="T188">
            <v>0</v>
          </cell>
          <cell r="U188">
            <v>68</v>
          </cell>
          <cell r="V188">
            <v>163</v>
          </cell>
          <cell r="W188" t="str">
            <v>- 아이템의 도식화가 제시되었으며, 해당 시장이 명확히 제시됨.
- 사업화 전략 및 시장 진입 전략에 대한 기술이 미흡함</v>
          </cell>
        </row>
        <row r="189">
          <cell r="B189">
            <v>20406529</v>
          </cell>
          <cell r="C189" t="str">
            <v>지역기반</v>
          </cell>
          <cell r="D189" t="str">
            <v>기계ㆍ소재</v>
          </cell>
          <cell r="E189" t="str">
            <v>착석 피로도 자동 완화 지능형 워크스테이션 ‘티라노 데스크’</v>
          </cell>
          <cell r="F189" t="str">
            <v>0</v>
          </cell>
          <cell r="G189" t="str">
            <v>0</v>
          </cell>
          <cell r="H189" t="str">
            <v>예비</v>
          </cell>
          <cell r="I189" t="str">
            <v>청년</v>
          </cell>
          <cell r="J189">
            <v>0</v>
          </cell>
          <cell r="K189">
            <v>5</v>
          </cell>
          <cell r="L189">
            <v>6</v>
          </cell>
          <cell r="M189">
            <v>16</v>
          </cell>
          <cell r="N189">
            <v>13</v>
          </cell>
          <cell r="O189">
            <v>6</v>
          </cell>
          <cell r="P189">
            <v>6</v>
          </cell>
          <cell r="Q189">
            <v>13</v>
          </cell>
          <cell r="R189">
            <v>2</v>
          </cell>
          <cell r="S189">
            <v>67</v>
          </cell>
          <cell r="T189">
            <v>0</v>
          </cell>
          <cell r="U189">
            <v>67</v>
          </cell>
          <cell r="V189">
            <v>182</v>
          </cell>
          <cell r="W189" t="str">
            <v>- 배경 및 필요성에 대한 설명이 이해하기 쉽게 기술되어있음
- 기술 목표 시장 분석에 대한 설명이 다소 미흡함.</v>
          </cell>
        </row>
        <row r="190">
          <cell r="B190">
            <v>20425034</v>
          </cell>
          <cell r="C190" t="str">
            <v>지역기반</v>
          </cell>
          <cell r="D190" t="str">
            <v>기계ㆍ소재</v>
          </cell>
          <cell r="E190" t="str">
            <v>베이블</v>
          </cell>
          <cell r="F190" t="str">
            <v>0</v>
          </cell>
          <cell r="G190" t="str">
            <v>0</v>
          </cell>
          <cell r="H190" t="str">
            <v>예비</v>
          </cell>
          <cell r="I190" t="str">
            <v>청년</v>
          </cell>
          <cell r="J190">
            <v>0</v>
          </cell>
          <cell r="K190">
            <v>5</v>
          </cell>
          <cell r="L190">
            <v>6</v>
          </cell>
          <cell r="M190">
            <v>15</v>
          </cell>
          <cell r="N190">
            <v>13</v>
          </cell>
          <cell r="O190">
            <v>5</v>
          </cell>
          <cell r="P190">
            <v>7</v>
          </cell>
          <cell r="Q190">
            <v>13</v>
          </cell>
          <cell r="R190">
            <v>3</v>
          </cell>
          <cell r="S190">
            <v>67</v>
          </cell>
          <cell r="T190">
            <v>0</v>
          </cell>
          <cell r="U190">
            <v>67</v>
          </cell>
          <cell r="V190">
            <v>182</v>
          </cell>
          <cell r="W190" t="str">
            <v>- 아이템 목표는 명확하나, 전략 및 사업화 구체화 제시가 미흡함.</v>
          </cell>
        </row>
        <row r="191">
          <cell r="B191">
            <v>20428725</v>
          </cell>
          <cell r="C191" t="str">
            <v>대학발</v>
          </cell>
          <cell r="D191" t="str">
            <v>기계ㆍ소재</v>
          </cell>
          <cell r="E191" t="str">
            <v>K-POP 입체 아크릴 포토카드 자판기</v>
          </cell>
          <cell r="F191" t="str">
            <v>0</v>
          </cell>
          <cell r="G191" t="str">
            <v>0</v>
          </cell>
          <cell r="H191" t="str">
            <v>초기</v>
          </cell>
          <cell r="I191" t="str">
            <v>중장년</v>
          </cell>
          <cell r="J191">
            <v>0</v>
          </cell>
          <cell r="K191">
            <v>6</v>
          </cell>
          <cell r="L191">
            <v>6</v>
          </cell>
          <cell r="M191">
            <v>14</v>
          </cell>
          <cell r="N191">
            <v>13</v>
          </cell>
          <cell r="O191">
            <v>6</v>
          </cell>
          <cell r="P191">
            <v>6</v>
          </cell>
          <cell r="Q191">
            <v>13</v>
          </cell>
          <cell r="R191">
            <v>3</v>
          </cell>
          <cell r="S191">
            <v>67</v>
          </cell>
          <cell r="T191">
            <v>0</v>
          </cell>
          <cell r="U191">
            <v>67</v>
          </cell>
          <cell r="V191">
            <v>182</v>
          </cell>
          <cell r="W191" t="str">
            <v>- 사업화의 목적 및 필요성이 비교적 잘 작성됨
- 기존 기술과의 차별성 및 우수성에 대한 보완이 필요함
- 자금 조달 계획이 보완되어야함</v>
          </cell>
          <cell r="X191" t="str">
            <v>불일치</v>
          </cell>
          <cell r="Y191" t="str">
            <v>아크릴 포토 카드 자판기로 불일치</v>
          </cell>
        </row>
        <row r="192">
          <cell r="B192">
            <v>20411335</v>
          </cell>
          <cell r="C192" t="str">
            <v>지역기반</v>
          </cell>
          <cell r="D192" t="str">
            <v>기계ㆍ소재</v>
          </cell>
          <cell r="E192" t="str">
            <v>EV 아이스링크 정빙기 개발</v>
          </cell>
          <cell r="F192" t="str">
            <v>100,000,000</v>
          </cell>
          <cell r="G192" t="str">
            <v>1</v>
          </cell>
          <cell r="H192" t="str">
            <v>도약</v>
          </cell>
          <cell r="I192" t="str">
            <v>청년</v>
          </cell>
          <cell r="J192">
            <v>0</v>
          </cell>
          <cell r="K192">
            <v>5</v>
          </cell>
          <cell r="L192">
            <v>5</v>
          </cell>
          <cell r="M192">
            <v>15</v>
          </cell>
          <cell r="N192">
            <v>15</v>
          </cell>
          <cell r="O192">
            <v>5</v>
          </cell>
          <cell r="P192">
            <v>6</v>
          </cell>
          <cell r="Q192">
            <v>13</v>
          </cell>
          <cell r="R192">
            <v>3</v>
          </cell>
          <cell r="S192">
            <v>67</v>
          </cell>
          <cell r="T192">
            <v>0</v>
          </cell>
          <cell r="U192">
            <v>67</v>
          </cell>
          <cell r="V192">
            <v>182</v>
          </cell>
          <cell r="W192" t="str">
            <v>- 아이템의 기술 개발의 필요성, 목표를 명확히 기재하였음
- 사업화 전략 및 로드맥에 대한 작성이 미흡함.</v>
          </cell>
        </row>
        <row r="193">
          <cell r="B193">
            <v>20410083</v>
          </cell>
          <cell r="C193" t="str">
            <v>지역기반</v>
          </cell>
          <cell r="D193" t="str">
            <v>기계ㆍ소재</v>
          </cell>
          <cell r="E193" t="str">
            <v>출수 직전 수질 개선을 위한 물놀이시설용 정화 노즐 필터</v>
          </cell>
          <cell r="F193" t="str">
            <v>0</v>
          </cell>
          <cell r="G193" t="str">
            <v>0</v>
          </cell>
          <cell r="H193" t="str">
            <v>예비</v>
          </cell>
          <cell r="I193" t="str">
            <v>청년</v>
          </cell>
          <cell r="J193">
            <v>0</v>
          </cell>
          <cell r="K193">
            <v>5</v>
          </cell>
          <cell r="L193">
            <v>5</v>
          </cell>
          <cell r="M193">
            <v>14</v>
          </cell>
          <cell r="N193">
            <v>13</v>
          </cell>
          <cell r="O193">
            <v>6</v>
          </cell>
          <cell r="P193">
            <v>6</v>
          </cell>
          <cell r="Q193">
            <v>13</v>
          </cell>
          <cell r="R193">
            <v>3</v>
          </cell>
          <cell r="S193">
            <v>65</v>
          </cell>
          <cell r="T193">
            <v>0</v>
          </cell>
          <cell r="U193">
            <v>65</v>
          </cell>
          <cell r="V193">
            <v>186</v>
          </cell>
          <cell r="W193" t="str">
            <v>- 아이템의 기술적 내용이 이해하기 쉽고 명확하게 작성되었음
- 목표 시장 분석 및 사업화 전략이 다소 제한적으로 작성되었음</v>
          </cell>
        </row>
        <row r="194">
          <cell r="B194">
            <v>20413909</v>
          </cell>
          <cell r="C194" t="str">
            <v>지역기반</v>
          </cell>
          <cell r="D194" t="str">
            <v>기계ㆍ소재</v>
          </cell>
          <cell r="E194" t="str">
            <v>AI 피부 상태 분석 기반 맞춤 성분 추천 앱(SKNZ) + NINEZ 클린 포뮬러 스킨케어</v>
          </cell>
          <cell r="F194" t="str">
            <v>0</v>
          </cell>
          <cell r="G194" t="str">
            <v>1</v>
          </cell>
          <cell r="H194" t="str">
            <v>초기</v>
          </cell>
          <cell r="I194" t="str">
            <v>청년</v>
          </cell>
          <cell r="J194">
            <v>0</v>
          </cell>
          <cell r="K194">
            <v>5</v>
          </cell>
          <cell r="L194">
            <v>4</v>
          </cell>
          <cell r="M194">
            <v>14</v>
          </cell>
          <cell r="N194">
            <v>13</v>
          </cell>
          <cell r="O194">
            <v>6</v>
          </cell>
          <cell r="P194">
            <v>7</v>
          </cell>
          <cell r="Q194">
            <v>13</v>
          </cell>
          <cell r="R194">
            <v>3</v>
          </cell>
          <cell r="S194">
            <v>65</v>
          </cell>
          <cell r="T194">
            <v>0</v>
          </cell>
          <cell r="U194">
            <v>65</v>
          </cell>
          <cell r="V194">
            <v>186</v>
          </cell>
          <cell r="W194" t="str">
            <v>- 창업 아이템 및 목표 시장이 명확함
- 전체적인 사업계획서 내용이 보완되어야하며, 특히 비즈니스 모델 및 사업화 전략이 보완이 필요함</v>
          </cell>
        </row>
        <row r="195">
          <cell r="B195">
            <v>20431444</v>
          </cell>
          <cell r="C195" t="str">
            <v>지역기반</v>
          </cell>
          <cell r="D195" t="str">
            <v>기계ㆍ소재</v>
          </cell>
          <cell r="E195" t="str">
            <v>무독성 프린팅 기술이 적용된 스테인리스 유아/어린이 수저 제품</v>
          </cell>
          <cell r="F195" t="str">
            <v>0</v>
          </cell>
          <cell r="G195" t="str">
            <v>0</v>
          </cell>
          <cell r="H195" t="str">
            <v>예비</v>
          </cell>
          <cell r="I195" t="str">
            <v>청년</v>
          </cell>
          <cell r="J195">
            <v>0</v>
          </cell>
          <cell r="K195">
            <v>5</v>
          </cell>
          <cell r="L195">
            <v>5</v>
          </cell>
          <cell r="M195">
            <v>13</v>
          </cell>
          <cell r="N195">
            <v>14</v>
          </cell>
          <cell r="O195">
            <v>6</v>
          </cell>
          <cell r="P195">
            <v>5</v>
          </cell>
          <cell r="Q195">
            <v>13</v>
          </cell>
          <cell r="R195">
            <v>3</v>
          </cell>
          <cell r="S195">
            <v>64</v>
          </cell>
          <cell r="T195">
            <v>0</v>
          </cell>
          <cell r="U195">
            <v>64</v>
          </cell>
          <cell r="V195">
            <v>188</v>
          </cell>
          <cell r="W195" t="str">
            <v>- 아이템의 기술 목표가 명확함
- 시장 전략 및 시장 진입을위한 타사 제품과의 비교가 필요해 보임
- 기술의 구체적인 제시가 미흡함.</v>
          </cell>
        </row>
        <row r="196">
          <cell r="B196">
            <v>20438304</v>
          </cell>
          <cell r="C196" t="str">
            <v>지역기반</v>
          </cell>
          <cell r="D196" t="str">
            <v>기계ㆍ소재</v>
          </cell>
          <cell r="E196" t="str">
            <v>국내산 찹쌀과 대체당을 활용한 냉동 유통형 저당 개성주악</v>
          </cell>
          <cell r="F196" t="str">
            <v>0</v>
          </cell>
          <cell r="G196" t="str">
            <v>0</v>
          </cell>
          <cell r="H196" t="str">
            <v>예비</v>
          </cell>
          <cell r="I196" t="str">
            <v>청년</v>
          </cell>
          <cell r="J196">
            <v>0</v>
          </cell>
          <cell r="K196">
            <v>5</v>
          </cell>
          <cell r="L196">
            <v>5</v>
          </cell>
          <cell r="M196">
            <v>13</v>
          </cell>
          <cell r="N196">
            <v>14</v>
          </cell>
          <cell r="O196">
            <v>6</v>
          </cell>
          <cell r="P196">
            <v>5</v>
          </cell>
          <cell r="Q196">
            <v>13</v>
          </cell>
          <cell r="R196">
            <v>3</v>
          </cell>
          <cell r="S196">
            <v>64</v>
          </cell>
          <cell r="T196">
            <v>0</v>
          </cell>
          <cell r="U196">
            <v>64</v>
          </cell>
          <cell r="V196">
            <v>188</v>
          </cell>
          <cell r="W196" t="str">
            <v>- 기술의 목표가 명확하게 작성되었음
- 비즈니스 모델의 구체적인 제시가 필요함</v>
          </cell>
        </row>
        <row r="197">
          <cell r="B197">
            <v>20429483</v>
          </cell>
          <cell r="C197" t="str">
            <v>지역기반</v>
          </cell>
          <cell r="D197" t="str">
            <v>기계ㆍ소재</v>
          </cell>
          <cell r="E197" t="str">
            <v>2차전지 공정 통합제어 기반 스마트 플랫폼</v>
          </cell>
          <cell r="F197" t="str">
            <v>2,914,341,091</v>
          </cell>
          <cell r="G197" t="str">
            <v>6</v>
          </cell>
          <cell r="H197" t="str">
            <v>초기</v>
          </cell>
          <cell r="I197" t="str">
            <v>청년</v>
          </cell>
          <cell r="J197">
            <v>0</v>
          </cell>
          <cell r="K197">
            <v>5</v>
          </cell>
          <cell r="L197">
            <v>4</v>
          </cell>
          <cell r="M197">
            <v>14</v>
          </cell>
          <cell r="N197">
            <v>13</v>
          </cell>
          <cell r="O197">
            <v>6</v>
          </cell>
          <cell r="P197">
            <v>6</v>
          </cell>
          <cell r="Q197">
            <v>13</v>
          </cell>
          <cell r="R197">
            <v>3</v>
          </cell>
          <cell r="S197">
            <v>64</v>
          </cell>
          <cell r="T197">
            <v>0</v>
          </cell>
          <cell r="U197">
            <v>64</v>
          </cell>
          <cell r="V197">
            <v>188</v>
          </cell>
          <cell r="W197" t="str">
            <v>- 아이템의 필요성이 비교적 잘 작성됨
- 추가 자금 조달 계획의 보완이 필요함
- 창업 아이템이 사업화 추진 전략이 미흡하게 작성됨</v>
          </cell>
        </row>
        <row r="198">
          <cell r="B198">
            <v>20411932</v>
          </cell>
          <cell r="C198" t="str">
            <v>지역기반</v>
          </cell>
          <cell r="D198" t="str">
            <v>기계ㆍ소재</v>
          </cell>
          <cell r="E198" t="str">
            <v>AI 마케팅 기술이 적용된 한식레스토랑 오프라인 서비스</v>
          </cell>
          <cell r="F198" t="str">
            <v>0</v>
          </cell>
          <cell r="G198" t="str">
            <v>0</v>
          </cell>
          <cell r="H198" t="str">
            <v>예비</v>
          </cell>
          <cell r="I198" t="str">
            <v>청년</v>
          </cell>
          <cell r="J198">
            <v>0</v>
          </cell>
          <cell r="K198">
            <v>6</v>
          </cell>
          <cell r="L198">
            <v>5</v>
          </cell>
          <cell r="M198">
            <v>13</v>
          </cell>
          <cell r="N198">
            <v>13</v>
          </cell>
          <cell r="O198">
            <v>5</v>
          </cell>
          <cell r="P198">
            <v>6</v>
          </cell>
          <cell r="Q198">
            <v>13</v>
          </cell>
          <cell r="R198">
            <v>2</v>
          </cell>
          <cell r="S198">
            <v>63</v>
          </cell>
          <cell r="T198">
            <v>0</v>
          </cell>
          <cell r="U198">
            <v>63</v>
          </cell>
          <cell r="V198">
            <v>191</v>
          </cell>
          <cell r="W198" t="str">
            <v>- 창업 동기와 사업의 방향성 작성이 이해하기 쉽게 작성됨
- 아이템의 기술에 대한 명확한 제시가 다소 부족하며, 기술 목표 시장 분석에 대한 설명이 부족함.</v>
          </cell>
        </row>
        <row r="199">
          <cell r="B199">
            <v>20430377</v>
          </cell>
          <cell r="C199" t="str">
            <v>지역기반</v>
          </cell>
          <cell r="D199" t="str">
            <v>기계ㆍ소재</v>
          </cell>
          <cell r="E199" t="str">
            <v>스포츠 사격훈련의 디지털 전환을 위한 빅데이터 + AI 기반 스마트 사격훈련 시스템</v>
          </cell>
          <cell r="F199" t="str">
            <v>250,000,000</v>
          </cell>
          <cell r="G199" t="str">
            <v>2</v>
          </cell>
          <cell r="H199" t="str">
            <v>초기</v>
          </cell>
          <cell r="I199" t="str">
            <v>중장년</v>
          </cell>
          <cell r="J199">
            <v>0</v>
          </cell>
          <cell r="K199">
            <v>5</v>
          </cell>
          <cell r="L199">
            <v>6</v>
          </cell>
          <cell r="M199">
            <v>14</v>
          </cell>
          <cell r="N199">
            <v>13</v>
          </cell>
          <cell r="O199">
            <v>6</v>
          </cell>
          <cell r="P199">
            <v>4</v>
          </cell>
          <cell r="Q199">
            <v>13</v>
          </cell>
          <cell r="R199">
            <v>2</v>
          </cell>
          <cell r="S199">
            <v>63</v>
          </cell>
          <cell r="T199">
            <v>0</v>
          </cell>
          <cell r="U199">
            <v>63</v>
          </cell>
          <cell r="V199">
            <v>191</v>
          </cell>
          <cell r="W199" t="str">
            <v>- 아이템의 기술 및 목표 시장이 명확함
- 자금 필요성 및 조달 계획이 다소 제한적으로 작성되어 보완이 필요함</v>
          </cell>
        </row>
        <row r="200">
          <cell r="B200">
            <v>20426627</v>
          </cell>
          <cell r="C200" t="str">
            <v>지역기반</v>
          </cell>
          <cell r="D200" t="str">
            <v>기계ㆍ소재</v>
          </cell>
          <cell r="E200" t="str">
            <v>스마트 운영 결제 기술이 적용된 B2B 맞춤형 24시간 무인 건자재 유통 플랫폼</v>
          </cell>
          <cell r="F200" t="str">
            <v>0</v>
          </cell>
          <cell r="G200" t="str">
            <v>0</v>
          </cell>
          <cell r="H200" t="str">
            <v>예비</v>
          </cell>
          <cell r="I200" t="str">
            <v>청년</v>
          </cell>
          <cell r="J200">
            <v>0</v>
          </cell>
          <cell r="K200">
            <v>5</v>
          </cell>
          <cell r="L200">
            <v>5</v>
          </cell>
          <cell r="M200">
            <v>14</v>
          </cell>
          <cell r="N200">
            <v>12</v>
          </cell>
          <cell r="O200">
            <v>5</v>
          </cell>
          <cell r="P200">
            <v>5</v>
          </cell>
          <cell r="Q200">
            <v>12</v>
          </cell>
          <cell r="R200">
            <v>3</v>
          </cell>
          <cell r="S200">
            <v>61</v>
          </cell>
          <cell r="T200">
            <v>0</v>
          </cell>
          <cell r="U200">
            <v>61</v>
          </cell>
          <cell r="V200">
            <v>193</v>
          </cell>
          <cell r="W200" t="str">
            <v>- 아이템 선행기술, 시장 분석등 구체적인 제시가 필요해 보이며, 아이템의 명확한 목표및 기술제시가 필요함</v>
          </cell>
        </row>
        <row r="201">
          <cell r="B201">
            <v>20424842</v>
          </cell>
          <cell r="C201" t="str">
            <v>지역기반</v>
          </cell>
          <cell r="D201" t="str">
            <v>기계ㆍ소재</v>
          </cell>
          <cell r="E201" t="str">
            <v>사용자 경험 데이터 기반의 AI 지능형 디자인 오브제 플랫폼</v>
          </cell>
          <cell r="F201" t="str">
            <v>0</v>
          </cell>
          <cell r="G201" t="str">
            <v>0</v>
          </cell>
          <cell r="H201" t="str">
            <v>예비</v>
          </cell>
          <cell r="I201" t="str">
            <v>중장년</v>
          </cell>
          <cell r="J201" t="str">
            <v>요건탈락</v>
          </cell>
          <cell r="S201" t="str">
            <v/>
          </cell>
          <cell r="T201">
            <v>0</v>
          </cell>
          <cell r="U201" t="str">
            <v/>
          </cell>
          <cell r="V201" t="str">
            <v/>
          </cell>
        </row>
        <row r="202">
          <cell r="B202">
            <v>20427563</v>
          </cell>
          <cell r="C202" t="str">
            <v>지역기반</v>
          </cell>
          <cell r="D202" t="str">
            <v>기계ㆍ소재</v>
          </cell>
          <cell r="E202" t="str">
            <v>기후위기 재해예방 대응형 지하주차장 침수예방 무동력 배수 필터</v>
          </cell>
          <cell r="F202" t="str">
            <v>349,617,950</v>
          </cell>
          <cell r="G202" t="str">
            <v>2</v>
          </cell>
          <cell r="H202" t="str">
            <v>초기</v>
          </cell>
          <cell r="I202" t="str">
            <v>중장년</v>
          </cell>
          <cell r="J202" t="str">
            <v>면제</v>
          </cell>
          <cell r="S202" t="str">
            <v/>
          </cell>
          <cell r="T202">
            <v>0</v>
          </cell>
          <cell r="U202">
            <v>100</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W209" t="str">
            <v xml:space="preserve">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56.25</v>
          </cell>
          <cell r="H2">
            <v>78</v>
          </cell>
          <cell r="I2">
            <v>48.75</v>
          </cell>
          <cell r="J2">
            <v>12</v>
          </cell>
          <cell r="K2">
            <v>1</v>
          </cell>
          <cell r="L2">
            <v>13</v>
          </cell>
          <cell r="M2">
            <v>195</v>
          </cell>
          <cell r="N2" t="str">
            <v>90점 이상 합격
*예비 87~89점 1~2명</v>
          </cell>
          <cell r="Q2" t="str">
            <v>지역기반</v>
          </cell>
          <cell r="R2">
            <v>7</v>
          </cell>
          <cell r="S2">
            <v>34</v>
          </cell>
          <cell r="T2">
            <v>6</v>
          </cell>
          <cell r="U2">
            <v>1</v>
          </cell>
          <cell r="V2">
            <v>7</v>
          </cell>
        </row>
        <row r="3">
          <cell r="E3" t="str">
            <v>평가
현황</v>
          </cell>
          <cell r="F3">
            <v>1</v>
          </cell>
          <cell r="G3">
            <v>56</v>
          </cell>
          <cell r="H3">
            <v>76</v>
          </cell>
          <cell r="I3">
            <v>49</v>
          </cell>
          <cell r="J3">
            <v>12</v>
          </cell>
          <cell r="K3">
            <v>1</v>
          </cell>
          <cell r="L3">
            <v>13</v>
          </cell>
          <cell r="M3">
            <v>195</v>
          </cell>
          <cell r="Q3" t="str">
            <v>대학발</v>
          </cell>
          <cell r="R3">
            <v>5</v>
          </cell>
          <cell r="S3">
            <v>2</v>
          </cell>
          <cell r="T3">
            <v>5</v>
          </cell>
          <cell r="U3">
            <v>0</v>
          </cell>
          <cell r="V3">
            <v>5</v>
          </cell>
        </row>
        <row r="4">
          <cell r="E4" t="str">
            <v>청년</v>
          </cell>
          <cell r="F4" t="str">
            <v>*지역기반만 집계</v>
          </cell>
          <cell r="J4">
            <v>6</v>
          </cell>
          <cell r="K4">
            <v>0</v>
          </cell>
          <cell r="L4">
            <v>6</v>
          </cell>
          <cell r="M4">
            <v>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20422710</v>
          </cell>
          <cell r="C8" t="str">
            <v>지역기반</v>
          </cell>
          <cell r="D8" t="str">
            <v>기계ㆍ소재</v>
          </cell>
          <cell r="E8" t="str">
            <v>고화질 OLED 폴더블 디스플레이용 그라파이트 고열전도, 고탄성 방열소재 개발</v>
          </cell>
          <cell r="F8" t="str">
            <v>7,400,000</v>
          </cell>
          <cell r="G8" t="str">
            <v>5</v>
          </cell>
          <cell r="H8" t="str">
            <v>초기</v>
          </cell>
          <cell r="I8" t="str">
            <v>중장년</v>
          </cell>
          <cell r="J8">
            <v>0</v>
          </cell>
          <cell r="K8">
            <v>10</v>
          </cell>
          <cell r="L8">
            <v>9</v>
          </cell>
          <cell r="M8">
            <v>18</v>
          </cell>
          <cell r="N8">
            <v>19</v>
          </cell>
          <cell r="O8">
            <v>9</v>
          </cell>
          <cell r="P8">
            <v>9</v>
          </cell>
          <cell r="Q8">
            <v>15</v>
          </cell>
          <cell r="R8">
            <v>5</v>
          </cell>
          <cell r="S8">
            <v>94</v>
          </cell>
          <cell r="T8">
            <v>0</v>
          </cell>
          <cell r="U8">
            <v>94</v>
          </cell>
          <cell r="V8">
            <v>2</v>
          </cell>
          <cell r="W8" t="str">
            <v xml:space="preserve">성장하는 시장에서의 주요 문제를 해결하려는 시도가 우수함. 외부 네트워킹 기반이 우수하고, 제품 개발 역량 및 사업화 역량이 우수함. </v>
          </cell>
        </row>
        <row r="9">
          <cell r="B9">
            <v>20428661</v>
          </cell>
          <cell r="C9" t="str">
            <v>지역기반</v>
          </cell>
          <cell r="D9" t="str">
            <v>기계ㆍ소재</v>
          </cell>
          <cell r="E9" t="str">
            <v>AI LMS 디지털 트윈 시뮬레이션 솔루션</v>
          </cell>
          <cell r="F9" t="str">
            <v>7,000,000,000</v>
          </cell>
          <cell r="G9" t="str">
            <v>9</v>
          </cell>
          <cell r="H9" t="str">
            <v>초기</v>
          </cell>
          <cell r="I9" t="str">
            <v>중장년</v>
          </cell>
          <cell r="J9">
            <v>0</v>
          </cell>
          <cell r="K9">
            <v>9</v>
          </cell>
          <cell r="L9">
            <v>9</v>
          </cell>
          <cell r="M9">
            <v>18</v>
          </cell>
          <cell r="N9">
            <v>18</v>
          </cell>
          <cell r="O9">
            <v>9</v>
          </cell>
          <cell r="P9">
            <v>9</v>
          </cell>
          <cell r="Q9">
            <v>15</v>
          </cell>
          <cell r="R9">
            <v>5</v>
          </cell>
          <cell r="S9">
            <v>92</v>
          </cell>
          <cell r="T9">
            <v>0</v>
          </cell>
          <cell r="U9">
            <v>92</v>
          </cell>
          <cell r="V9">
            <v>4</v>
          </cell>
          <cell r="W9" t="str">
            <v xml:space="preserve">기존 제품 판매에서 이어지는 아이템 도출 과정이 합리적임. 사업 성장을 위한 지원 필요성과 계획이 상세함. </v>
          </cell>
        </row>
        <row r="10">
          <cell r="B10">
            <v>20428674</v>
          </cell>
          <cell r="C10" t="str">
            <v>대학발</v>
          </cell>
          <cell r="D10" t="str">
            <v>기계ㆍ소재</v>
          </cell>
          <cell r="E10" t="str">
            <v>AI 데이터센터 고발열 대응을 위한 액체냉각용 고방열 냉각유체 개발 및 사업화</v>
          </cell>
          <cell r="F10" t="str">
            <v>182,017,095</v>
          </cell>
          <cell r="G10" t="str">
            <v>4</v>
          </cell>
          <cell r="H10" t="str">
            <v>도약</v>
          </cell>
          <cell r="I10" t="str">
            <v>중장년</v>
          </cell>
          <cell r="J10">
            <v>0</v>
          </cell>
          <cell r="K10">
            <v>10</v>
          </cell>
          <cell r="L10">
            <v>9</v>
          </cell>
          <cell r="M10">
            <v>20</v>
          </cell>
          <cell r="N10">
            <v>19</v>
          </cell>
          <cell r="O10">
            <v>9</v>
          </cell>
          <cell r="P10">
            <v>10</v>
          </cell>
          <cell r="Q10">
            <v>15</v>
          </cell>
          <cell r="R10">
            <v>5</v>
          </cell>
          <cell r="S10">
            <v>97</v>
          </cell>
          <cell r="T10">
            <v>0</v>
          </cell>
          <cell r="U10">
            <v>97</v>
          </cell>
          <cell r="V10">
            <v>1</v>
          </cell>
          <cell r="W10" t="str">
            <v xml:space="preserve">사업 영역에 대한 문제 인식 및 관련된 대표자 역량이 우수함. 현재 제품 개발 상황에 따른 계획이 설정되어있음. </v>
          </cell>
          <cell r="X10" t="str">
            <v>일치</v>
          </cell>
          <cell r="Y10" t="str">
            <v>반도체 소재 기술에 관한 것으로, 지역주력산업 일치함</v>
          </cell>
        </row>
        <row r="11">
          <cell r="B11">
            <v>20408877</v>
          </cell>
          <cell r="C11" t="str">
            <v>지역기반</v>
          </cell>
          <cell r="D11" t="str">
            <v>기계ㆍ소재</v>
          </cell>
          <cell r="E11" t="str">
            <v>CFRP 기반 전기차 배터리 하우징 구조 건전성 자가진단 시스템</v>
          </cell>
          <cell r="F11" t="str">
            <v>0</v>
          </cell>
          <cell r="G11" t="str">
            <v>0</v>
          </cell>
          <cell r="H11" t="str">
            <v>예비</v>
          </cell>
          <cell r="I11" t="str">
            <v>청년</v>
          </cell>
          <cell r="J11">
            <v>0</v>
          </cell>
          <cell r="K11">
            <v>10</v>
          </cell>
          <cell r="L11">
            <v>9</v>
          </cell>
          <cell r="M11">
            <v>18</v>
          </cell>
          <cell r="N11">
            <v>18</v>
          </cell>
          <cell r="O11">
            <v>9</v>
          </cell>
          <cell r="P11">
            <v>9</v>
          </cell>
          <cell r="Q11">
            <v>14</v>
          </cell>
          <cell r="R11">
            <v>4</v>
          </cell>
          <cell r="S11">
            <v>91</v>
          </cell>
          <cell r="T11">
            <v>0</v>
          </cell>
          <cell r="U11">
            <v>91</v>
          </cell>
          <cell r="V11">
            <v>6</v>
          </cell>
          <cell r="W11" t="str">
            <v>창업 아이템에 대한 배경 설정과 내부적 동기의 결합에 따른 솔루션 도출 과정이 합리적임. 제품 고도화 방안에 대한 구체적인 계획이 다소 미흡함.</v>
          </cell>
        </row>
        <row r="12">
          <cell r="B12">
            <v>20417596</v>
          </cell>
          <cell r="C12" t="str">
            <v>대학발</v>
          </cell>
          <cell r="D12" t="str">
            <v>기계ㆍ소재</v>
          </cell>
          <cell r="E12" t="str">
            <v>차세대 600W급 반도체 EUV 노광 공정용 고투과 친환경 펠리클</v>
          </cell>
          <cell r="F12" t="str">
            <v>231,000,000</v>
          </cell>
          <cell r="G12" t="str">
            <v>2</v>
          </cell>
          <cell r="H12" t="str">
            <v>초기</v>
          </cell>
          <cell r="I12" t="str">
            <v>중장년</v>
          </cell>
          <cell r="J12">
            <v>0</v>
          </cell>
          <cell r="K12">
            <v>9</v>
          </cell>
          <cell r="L12">
            <v>9</v>
          </cell>
          <cell r="M12">
            <v>18</v>
          </cell>
          <cell r="N12">
            <v>19</v>
          </cell>
          <cell r="O12">
            <v>9</v>
          </cell>
          <cell r="P12">
            <v>10</v>
          </cell>
          <cell r="Q12">
            <v>15</v>
          </cell>
          <cell r="R12">
            <v>5</v>
          </cell>
          <cell r="S12">
            <v>94</v>
          </cell>
          <cell r="T12">
            <v>0</v>
          </cell>
          <cell r="U12">
            <v>94</v>
          </cell>
          <cell r="V12">
            <v>2</v>
          </cell>
          <cell r="W12" t="str">
            <v>솔루션 구현 계획이 구체적임. 성장하는 기술 분야에서의 밸류체인 침투 방안을 구체적으로 제시함.</v>
          </cell>
          <cell r="X12" t="str">
            <v>일치</v>
          </cell>
          <cell r="Y12" t="str">
            <v>시스템반도체 부품 기술로, 지역주력산업 일치함</v>
          </cell>
        </row>
        <row r="13">
          <cell r="B13">
            <v>20431761</v>
          </cell>
          <cell r="C13" t="str">
            <v>지역기반</v>
          </cell>
          <cell r="D13" t="str">
            <v>기계ㆍ소재</v>
          </cell>
          <cell r="E13" t="str">
            <v>저비용 및 소형화를 구현한 상지 재활 로봇</v>
          </cell>
          <cell r="F13" t="str">
            <v>91,000,000</v>
          </cell>
          <cell r="G13" t="str">
            <v>0</v>
          </cell>
          <cell r="H13" t="str">
            <v>초기</v>
          </cell>
          <cell r="I13" t="str">
            <v>중장년</v>
          </cell>
          <cell r="J13">
            <v>0</v>
          </cell>
          <cell r="K13">
            <v>9</v>
          </cell>
          <cell r="L13">
            <v>9</v>
          </cell>
          <cell r="M13">
            <v>18</v>
          </cell>
          <cell r="N13">
            <v>17</v>
          </cell>
          <cell r="O13">
            <v>9</v>
          </cell>
          <cell r="P13">
            <v>9</v>
          </cell>
          <cell r="Q13">
            <v>15</v>
          </cell>
          <cell r="R13">
            <v>5</v>
          </cell>
          <cell r="S13">
            <v>91</v>
          </cell>
          <cell r="T13">
            <v>0</v>
          </cell>
          <cell r="U13">
            <v>91</v>
          </cell>
          <cell r="V13">
            <v>6</v>
          </cell>
          <cell r="W13" t="str">
            <v>사업 영역에 대한 이해도가 높고 외부 네트워킹이 잘 구축되어있음.  해외 제품 대비 경쟁력에 대한 설명이 부족하고, 매출 산정 근거와 사업화 전략이 다소 부족함.</v>
          </cell>
        </row>
        <row r="14">
          <cell r="B14">
            <v>20413111</v>
          </cell>
          <cell r="C14" t="str">
            <v>지역기반</v>
          </cell>
          <cell r="D14" t="str">
            <v>기계ㆍ소재</v>
          </cell>
          <cell r="E14" t="str">
            <v>건설현장 컨테이너용 ‘재사용 가능한 모듈 칸막이 Easy-Wall’ 제품화 및 사업화</v>
          </cell>
          <cell r="F14" t="str">
            <v>142,784,901</v>
          </cell>
          <cell r="G14" t="str">
            <v>2</v>
          </cell>
          <cell r="H14" t="str">
            <v>초기</v>
          </cell>
          <cell r="I14" t="str">
            <v>청년</v>
          </cell>
          <cell r="J14">
            <v>0</v>
          </cell>
          <cell r="K14">
            <v>9</v>
          </cell>
          <cell r="L14">
            <v>9</v>
          </cell>
          <cell r="M14">
            <v>17</v>
          </cell>
          <cell r="N14">
            <v>18</v>
          </cell>
          <cell r="O14">
            <v>9</v>
          </cell>
          <cell r="P14">
            <v>9</v>
          </cell>
          <cell r="Q14">
            <v>14</v>
          </cell>
          <cell r="R14">
            <v>4</v>
          </cell>
          <cell r="S14">
            <v>89</v>
          </cell>
          <cell r="T14">
            <v>2</v>
          </cell>
          <cell r="U14">
            <v>91</v>
          </cell>
          <cell r="V14">
            <v>6</v>
          </cell>
          <cell r="W14" t="str">
            <v>현장에서 발생가능한 문제를 타겟한 솔루션을 제안함. 현장의 니즈와 침투 방안에 대한 더 면밀한 사전 조사가 다소 부족함.</v>
          </cell>
        </row>
        <row r="15">
          <cell r="B15">
            <v>20413444</v>
          </cell>
          <cell r="C15" t="str">
            <v>지역기반</v>
          </cell>
          <cell r="D15" t="str">
            <v>기계ㆍ소재</v>
          </cell>
          <cell r="E15" t="str">
            <v>반영구 항균/항바이러스 세라믹 복합소재의 제품화를 통한 폐기물 저감 사업화</v>
          </cell>
          <cell r="F15" t="str">
            <v>105,000,000</v>
          </cell>
          <cell r="G15" t="str">
            <v>5</v>
          </cell>
          <cell r="H15" t="str">
            <v>초기</v>
          </cell>
          <cell r="I15" t="str">
            <v>청년</v>
          </cell>
          <cell r="J15">
            <v>0</v>
          </cell>
          <cell r="K15">
            <v>9</v>
          </cell>
          <cell r="L15">
            <v>9</v>
          </cell>
          <cell r="M15">
            <v>18</v>
          </cell>
          <cell r="N15">
            <v>19</v>
          </cell>
          <cell r="O15">
            <v>9</v>
          </cell>
          <cell r="P15">
            <v>9</v>
          </cell>
          <cell r="Q15">
            <v>14</v>
          </cell>
          <cell r="R15">
            <v>4</v>
          </cell>
          <cell r="S15">
            <v>91</v>
          </cell>
          <cell r="T15">
            <v>0</v>
          </cell>
          <cell r="U15">
            <v>91</v>
          </cell>
          <cell r="V15">
            <v>6</v>
          </cell>
          <cell r="W15" t="str">
            <v xml:space="preserve">문제 인식 및 솔루션 개발 진행도가 높음. 지원에 따른 사업 확장 및 성장 전략이 다소 부족함. </v>
          </cell>
        </row>
        <row r="16">
          <cell r="B16">
            <v>20416208</v>
          </cell>
          <cell r="C16" t="str">
            <v>대학발</v>
          </cell>
          <cell r="D16" t="str">
            <v>기계ㆍ소재</v>
          </cell>
          <cell r="E16" t="str">
            <v>파우더 도금 기술을 활용한 시스템 반도체 테스트 소켓용 고내구성 팔라듐 표면처리 기술 및 저가 파우더 개발</v>
          </cell>
          <cell r="F16" t="str">
            <v>542,000,000</v>
          </cell>
          <cell r="G16" t="str">
            <v>4</v>
          </cell>
          <cell r="H16" t="str">
            <v>도약</v>
          </cell>
          <cell r="I16" t="str">
            <v>청년</v>
          </cell>
          <cell r="J16">
            <v>0</v>
          </cell>
          <cell r="K16">
            <v>9</v>
          </cell>
          <cell r="L16">
            <v>9</v>
          </cell>
          <cell r="M16">
            <v>18</v>
          </cell>
          <cell r="N16">
            <v>19</v>
          </cell>
          <cell r="O16">
            <v>9</v>
          </cell>
          <cell r="P16">
            <v>9</v>
          </cell>
          <cell r="Q16">
            <v>15</v>
          </cell>
          <cell r="R16">
            <v>4</v>
          </cell>
          <cell r="S16">
            <v>92</v>
          </cell>
          <cell r="T16">
            <v>0</v>
          </cell>
          <cell r="U16">
            <v>92</v>
          </cell>
          <cell r="V16">
            <v>4</v>
          </cell>
          <cell r="W16" t="str">
            <v>사업 추진 전략이 구체적으로 설정됨. 제품 구체화를 위한 세부적인 전략이 다소 미흡함.</v>
          </cell>
          <cell r="X16" t="str">
            <v>일치</v>
          </cell>
          <cell r="Y16" t="str">
            <v>반도체 후공정 소재 기술에 관한 것으로, 지역주력산업 일치함</v>
          </cell>
        </row>
        <row r="17">
          <cell r="B17">
            <v>20415322</v>
          </cell>
          <cell r="C17" t="str">
            <v>대학발</v>
          </cell>
          <cell r="D17" t="str">
            <v>기계ㆍ소재</v>
          </cell>
          <cell r="E17" t="str">
            <v>차세대 하이브리드 본딩용 초저온 유기박막 솔루션을 통한 AI 반도체(HBM) 고단 적층 한계 극복 및 공정 수율 극대화 기술</v>
          </cell>
          <cell r="F17" t="str">
            <v>0</v>
          </cell>
          <cell r="G17" t="str">
            <v>0</v>
          </cell>
          <cell r="H17" t="str">
            <v>예비</v>
          </cell>
          <cell r="I17" t="str">
            <v>청년</v>
          </cell>
          <cell r="J17">
            <v>0</v>
          </cell>
          <cell r="K17">
            <v>9</v>
          </cell>
          <cell r="L17">
            <v>9</v>
          </cell>
          <cell r="M17">
            <v>18</v>
          </cell>
          <cell r="N17">
            <v>19</v>
          </cell>
          <cell r="O17">
            <v>8</v>
          </cell>
          <cell r="P17">
            <v>8</v>
          </cell>
          <cell r="Q17">
            <v>15</v>
          </cell>
          <cell r="R17">
            <v>5</v>
          </cell>
          <cell r="S17">
            <v>91</v>
          </cell>
          <cell r="T17">
            <v>0</v>
          </cell>
          <cell r="U17">
            <v>91</v>
          </cell>
          <cell r="V17">
            <v>6</v>
          </cell>
          <cell r="W17" t="str">
            <v xml:space="preserve">수율 향상을 위한 핵심 기술의 구현 역량이 우수함. 전략이 대부분 상세하게 서술되어 있음. 시장 진입 전략의 중요도가 높으므로, 단순 줄글이 아닌 좀 더 강조된 형태의 표현이 필요함. </v>
          </cell>
          <cell r="X17" t="str">
            <v>일치</v>
          </cell>
          <cell r="Y17" t="str">
            <v xml:space="preserve">반도체 공정 핵심 기술 </v>
          </cell>
        </row>
        <row r="18">
          <cell r="B18">
            <v>20427490</v>
          </cell>
          <cell r="C18" t="str">
            <v>대학발</v>
          </cell>
          <cell r="D18" t="str">
            <v>기계ㆍ소재</v>
          </cell>
          <cell r="E18" t="str">
            <v>열화상 기반 통합 감지 기술이 적용된 전기차 화재 자율 초기진압 기능의 지하주차장 스마트 안전로봇 시스템</v>
          </cell>
          <cell r="F18" t="str">
            <v>98,000,000</v>
          </cell>
          <cell r="G18" t="str">
            <v>4</v>
          </cell>
          <cell r="H18" t="str">
            <v>초기</v>
          </cell>
          <cell r="I18" t="str">
            <v>청년</v>
          </cell>
          <cell r="J18">
            <v>0</v>
          </cell>
          <cell r="K18">
            <v>9</v>
          </cell>
          <cell r="L18">
            <v>9</v>
          </cell>
          <cell r="M18">
            <v>18</v>
          </cell>
          <cell r="N18">
            <v>17</v>
          </cell>
          <cell r="O18">
            <v>9</v>
          </cell>
          <cell r="P18">
            <v>9</v>
          </cell>
          <cell r="Q18">
            <v>14</v>
          </cell>
          <cell r="R18">
            <v>5</v>
          </cell>
          <cell r="S18">
            <v>90</v>
          </cell>
          <cell r="T18">
            <v>0</v>
          </cell>
          <cell r="U18">
            <v>90</v>
          </cell>
          <cell r="V18">
            <v>11</v>
          </cell>
          <cell r="W18" t="str">
            <v>솔루션 구현 계획이 구체적임. 모빌리티 분야에서 명확한 타겟 시장을 제시하였고, 사업 확장성이 있음.</v>
          </cell>
          <cell r="X18" t="str">
            <v>일치</v>
          </cell>
          <cell r="Y18" t="str">
            <v>주차장 스마트 안전을 위한 지능형 로봇 기술로, 지역 주력산업 일치</v>
          </cell>
        </row>
        <row r="19">
          <cell r="B19">
            <v>20417238</v>
          </cell>
          <cell r="C19" t="str">
            <v>실험실</v>
          </cell>
          <cell r="D19" t="str">
            <v>기계ㆍ소재</v>
          </cell>
          <cell r="E19" t="str">
            <v>고내구성 스트레인 센서를 이용한 자동차 타이어 및 방진고무의 실시간 이상징후 AI 탐지 시스템</v>
          </cell>
          <cell r="F19" t="str">
            <v>0</v>
          </cell>
          <cell r="G19" t="str">
            <v>1</v>
          </cell>
          <cell r="H19" t="str">
            <v>초기</v>
          </cell>
          <cell r="I19" t="str">
            <v>중장년</v>
          </cell>
          <cell r="J19" t="str">
            <v/>
          </cell>
          <cell r="K19">
            <v>9</v>
          </cell>
          <cell r="L19">
            <v>9</v>
          </cell>
          <cell r="M19">
            <v>17</v>
          </cell>
          <cell r="N19">
            <v>18</v>
          </cell>
          <cell r="O19">
            <v>9</v>
          </cell>
          <cell r="P19">
            <v>9</v>
          </cell>
          <cell r="Q19">
            <v>14</v>
          </cell>
          <cell r="R19">
            <v>5</v>
          </cell>
          <cell r="S19">
            <v>90</v>
          </cell>
          <cell r="T19">
            <v>0</v>
          </cell>
          <cell r="U19">
            <v>90</v>
          </cell>
          <cell r="V19">
            <v>11</v>
          </cell>
          <cell r="W19" t="str">
            <v>산업에서 풀리지 않는 문제에 대한 솔루션 구현 방안이 합리적임. 복합 기술의 융합되므로, R&amp;D 역량이 중요성이 높고, 이에 대한 역량이우수함.</v>
          </cell>
        </row>
        <row r="20">
          <cell r="B20">
            <v>20417530</v>
          </cell>
          <cell r="C20" t="str">
            <v>지역기반</v>
          </cell>
          <cell r="D20" t="str">
            <v>기계ㆍ소재</v>
          </cell>
          <cell r="E20" t="str">
            <v xml:space="preserve">정밀 중량 제어 및 건습 완전 분리 구조 기반 영아 맞춤형 AI 지능형 조유 가전 </v>
          </cell>
          <cell r="F20" t="str">
            <v>0</v>
          </cell>
          <cell r="G20" t="str">
            <v>0</v>
          </cell>
          <cell r="H20" t="str">
            <v>예비</v>
          </cell>
          <cell r="I20" t="str">
            <v>청년</v>
          </cell>
          <cell r="J20">
            <v>0</v>
          </cell>
          <cell r="K20">
            <v>9</v>
          </cell>
          <cell r="L20">
            <v>8</v>
          </cell>
          <cell r="M20">
            <v>17</v>
          </cell>
          <cell r="N20">
            <v>17</v>
          </cell>
          <cell r="O20">
            <v>8</v>
          </cell>
          <cell r="P20">
            <v>9</v>
          </cell>
          <cell r="Q20">
            <v>15</v>
          </cell>
          <cell r="R20">
            <v>4</v>
          </cell>
          <cell r="S20">
            <v>87</v>
          </cell>
          <cell r="T20">
            <v>2</v>
          </cell>
          <cell r="U20">
            <v>89</v>
          </cell>
          <cell r="V20">
            <v>13</v>
          </cell>
          <cell r="W20" t="str">
            <v>목표 시장과 타겟 설정이 명확함. 제품 민감성이 높은 타겟 시장에서의 세부적인 전략이 필요하고, 제품 개발 시점을 최대한 당기는 전략이 필요함.</v>
          </cell>
        </row>
        <row r="21">
          <cell r="B21">
            <v>20426856</v>
          </cell>
          <cell r="C21" t="str">
            <v>지역기반</v>
          </cell>
          <cell r="D21" t="str">
            <v>기계ㆍ소재</v>
          </cell>
          <cell r="E21" t="str">
            <v>재난, 난민, 개발도상국 대량 보급을 위한 DIY 조립형 ‘웨이비룸 쉘터’ 개발</v>
          </cell>
          <cell r="F21" t="str">
            <v>3,700,725,236</v>
          </cell>
          <cell r="G21" t="str">
            <v>20</v>
          </cell>
          <cell r="H21" t="str">
            <v>도약</v>
          </cell>
          <cell r="I21" t="str">
            <v>청년</v>
          </cell>
          <cell r="J21">
            <v>0</v>
          </cell>
          <cell r="K21">
            <v>9</v>
          </cell>
          <cell r="L21">
            <v>9</v>
          </cell>
          <cell r="M21">
            <v>17</v>
          </cell>
          <cell r="N21">
            <v>17</v>
          </cell>
          <cell r="O21">
            <v>9</v>
          </cell>
          <cell r="P21">
            <v>9</v>
          </cell>
          <cell r="Q21">
            <v>14</v>
          </cell>
          <cell r="R21">
            <v>5</v>
          </cell>
          <cell r="S21">
            <v>89</v>
          </cell>
          <cell r="T21">
            <v>0</v>
          </cell>
          <cell r="U21">
            <v>89</v>
          </cell>
          <cell r="V21">
            <v>13</v>
          </cell>
          <cell r="W21" t="str">
            <v>솔루션 구현 계획이 구체적임. 성장하는 사업 분야에서의 타겟 고객 선정 전략이 구체적이나, 고도화 전략이 다소 미흡함.</v>
          </cell>
        </row>
        <row r="22">
          <cell r="B22">
            <v>20416168</v>
          </cell>
          <cell r="C22" t="str">
            <v>지역기반</v>
          </cell>
          <cell r="D22" t="str">
            <v>기계ㆍ소재</v>
          </cell>
          <cell r="E22" t="str">
            <v>광학·선글라스용 편광필름 성형품 계면 박리 저감을 위한 자체 개발 코팅형 접착제 적용 및 LOT 품질증빙 체계 구축</v>
          </cell>
          <cell r="F22" t="str">
            <v>134,588,807</v>
          </cell>
          <cell r="G22" t="str">
            <v>4</v>
          </cell>
          <cell r="H22" t="str">
            <v>초기</v>
          </cell>
          <cell r="I22" t="str">
            <v>중장년</v>
          </cell>
          <cell r="J22">
            <v>0</v>
          </cell>
          <cell r="K22">
            <v>9</v>
          </cell>
          <cell r="L22">
            <v>9</v>
          </cell>
          <cell r="M22">
            <v>18</v>
          </cell>
          <cell r="N22">
            <v>17</v>
          </cell>
          <cell r="O22">
            <v>8</v>
          </cell>
          <cell r="P22">
            <v>9</v>
          </cell>
          <cell r="Q22">
            <v>14</v>
          </cell>
          <cell r="R22">
            <v>5</v>
          </cell>
          <cell r="S22">
            <v>89</v>
          </cell>
          <cell r="T22">
            <v>0</v>
          </cell>
          <cell r="U22">
            <v>89</v>
          </cell>
          <cell r="V22">
            <v>13</v>
          </cell>
          <cell r="W22" t="str">
            <v>솔루션 실현 가능성과 사업화 계획이 우수함. 자금 조달에 따른 사업 성장 계획이 구체적이나, 성장 계획이 다소 미흡함.</v>
          </cell>
        </row>
        <row r="23">
          <cell r="B23">
            <v>20423673</v>
          </cell>
          <cell r="C23" t="str">
            <v>지역기반</v>
          </cell>
          <cell r="D23" t="str">
            <v>기계ㆍ소재</v>
          </cell>
          <cell r="E23" t="str">
            <v>액추에이터 특화 Physical AI 시뮬레이션 플랫폼 개발 및 사업화</v>
          </cell>
          <cell r="F23" t="str">
            <v>501,000,000</v>
          </cell>
          <cell r="G23" t="str">
            <v>7</v>
          </cell>
          <cell r="H23" t="str">
            <v>초기</v>
          </cell>
          <cell r="I23" t="str">
            <v>청년</v>
          </cell>
          <cell r="J23">
            <v>0</v>
          </cell>
          <cell r="K23">
            <v>9</v>
          </cell>
          <cell r="L23">
            <v>9</v>
          </cell>
          <cell r="M23">
            <v>18</v>
          </cell>
          <cell r="N23">
            <v>17</v>
          </cell>
          <cell r="O23">
            <v>9</v>
          </cell>
          <cell r="P23">
            <v>9</v>
          </cell>
          <cell r="Q23">
            <v>14</v>
          </cell>
          <cell r="R23">
            <v>4</v>
          </cell>
          <cell r="S23">
            <v>89</v>
          </cell>
          <cell r="T23">
            <v>0</v>
          </cell>
          <cell r="U23">
            <v>89</v>
          </cell>
          <cell r="V23">
            <v>13</v>
          </cell>
          <cell r="W23" t="str">
            <v>사업화 전략이 체계적이고 구체적임. 실현 가능성이 높고, 성장하는 시장에서의 포지션이 적절함. 확장 전략에 대한 계획이 다소 미흡함.</v>
          </cell>
        </row>
        <row r="24">
          <cell r="B24">
            <v>20418315</v>
          </cell>
          <cell r="C24" t="str">
            <v>지역기반</v>
          </cell>
          <cell r="D24" t="str">
            <v>기계ㆍ소재</v>
          </cell>
          <cell r="E24" t="str">
            <v>하이브리드 코팅 알루미늄 외장패널</v>
          </cell>
          <cell r="F24" t="str">
            <v>9,718,913,449</v>
          </cell>
          <cell r="G24" t="str">
            <v>32</v>
          </cell>
          <cell r="H24" t="str">
            <v>초기</v>
          </cell>
          <cell r="I24" t="str">
            <v>중장년</v>
          </cell>
          <cell r="J24">
            <v>0</v>
          </cell>
          <cell r="K24">
            <v>9</v>
          </cell>
          <cell r="L24">
            <v>9</v>
          </cell>
          <cell r="M24">
            <v>17</v>
          </cell>
          <cell r="N24">
            <v>18</v>
          </cell>
          <cell r="O24">
            <v>9</v>
          </cell>
          <cell r="P24">
            <v>9</v>
          </cell>
          <cell r="Q24">
            <v>14</v>
          </cell>
          <cell r="R24">
            <v>4</v>
          </cell>
          <cell r="S24">
            <v>89</v>
          </cell>
          <cell r="T24">
            <v>0</v>
          </cell>
          <cell r="U24">
            <v>89</v>
          </cell>
          <cell r="V24">
            <v>13</v>
          </cell>
          <cell r="W24" t="str">
            <v>사업 계획과 제품 개발 계획이 체계적임. 사업비 활용 계획이 구체적이고, 구성원의 역량이 훌륭함</v>
          </cell>
        </row>
        <row r="25">
          <cell r="B25">
            <v>20416845</v>
          </cell>
          <cell r="C25" t="str">
            <v>지역기반</v>
          </cell>
          <cell r="D25" t="str">
            <v>기계ㆍ소재</v>
          </cell>
          <cell r="E25" t="str">
            <v>저주파·초음파 듀얼포레이션 기반 메디컬급 안티에이징 디바이스</v>
          </cell>
          <cell r="F25" t="str">
            <v>3,825,341,933</v>
          </cell>
          <cell r="G25" t="str">
            <v>12</v>
          </cell>
          <cell r="H25" t="str">
            <v>도약</v>
          </cell>
          <cell r="I25" t="str">
            <v>중장년</v>
          </cell>
          <cell r="J25">
            <v>0</v>
          </cell>
          <cell r="K25">
            <v>9</v>
          </cell>
          <cell r="L25">
            <v>9</v>
          </cell>
          <cell r="M25">
            <v>17</v>
          </cell>
          <cell r="N25">
            <v>17</v>
          </cell>
          <cell r="O25">
            <v>9</v>
          </cell>
          <cell r="P25">
            <v>9</v>
          </cell>
          <cell r="Q25">
            <v>14</v>
          </cell>
          <cell r="R25">
            <v>5</v>
          </cell>
          <cell r="S25">
            <v>89</v>
          </cell>
          <cell r="T25">
            <v>0</v>
          </cell>
          <cell r="U25">
            <v>89</v>
          </cell>
          <cell r="V25">
            <v>13</v>
          </cell>
          <cell r="W25" t="str">
            <v>솔루션 구현 계획이 구체적임. 성장하는 사업 분야에서의 타겟 고객 선정 전략이 구체적이며, 성장 계획이 명확함.</v>
          </cell>
        </row>
        <row r="26">
          <cell r="B26">
            <v>20425031</v>
          </cell>
          <cell r="C26" t="str">
            <v>지역기반</v>
          </cell>
          <cell r="D26" t="str">
            <v>기계ㆍ소재</v>
          </cell>
          <cell r="E26" t="str">
            <v>냉각형 적외선 검출기용 콜드쉴드에 적용될 저반사 블랙 Painting  기술개발</v>
          </cell>
          <cell r="F26" t="str">
            <v>82,287,500</v>
          </cell>
          <cell r="G26" t="str">
            <v>2</v>
          </cell>
          <cell r="H26" t="str">
            <v>초기</v>
          </cell>
          <cell r="I26" t="str">
            <v>중장년</v>
          </cell>
          <cell r="J26">
            <v>0</v>
          </cell>
          <cell r="K26">
            <v>9</v>
          </cell>
          <cell r="L26">
            <v>9</v>
          </cell>
          <cell r="M26">
            <v>17</v>
          </cell>
          <cell r="N26">
            <v>17</v>
          </cell>
          <cell r="O26">
            <v>9</v>
          </cell>
          <cell r="P26">
            <v>9</v>
          </cell>
          <cell r="Q26">
            <v>14</v>
          </cell>
          <cell r="R26">
            <v>5</v>
          </cell>
          <cell r="S26">
            <v>89</v>
          </cell>
          <cell r="T26">
            <v>0</v>
          </cell>
          <cell r="U26">
            <v>89</v>
          </cell>
          <cell r="V26">
            <v>13</v>
          </cell>
          <cell r="W26" t="str">
            <v>솔루션 구현 계획이 구체적임. 사업비 활용 계획이 구체적이고, 지원 필요성이 잘 설명됨. 사업 성장 전략이 다소 미흡함.</v>
          </cell>
        </row>
        <row r="27">
          <cell r="B27">
            <v>20430425</v>
          </cell>
          <cell r="C27" t="str">
            <v>지역기반</v>
          </cell>
          <cell r="D27" t="str">
            <v>기계ㆍ소재</v>
          </cell>
          <cell r="E27" t="str">
            <v>다채널 영상처리 기술이 적용된 통합 비전검사 기능의 (중소 자동화 업체 맞춤형) 머신비전 검사 소프트웨어</v>
          </cell>
          <cell r="F27" t="str">
            <v>1,890,000,000</v>
          </cell>
          <cell r="G27" t="str">
            <v>1</v>
          </cell>
          <cell r="H27" t="str">
            <v>초기</v>
          </cell>
          <cell r="I27" t="str">
            <v>중장년</v>
          </cell>
          <cell r="J27">
            <v>0</v>
          </cell>
          <cell r="K27">
            <v>9</v>
          </cell>
          <cell r="L27">
            <v>9</v>
          </cell>
          <cell r="M27">
            <v>17</v>
          </cell>
          <cell r="N27">
            <v>17</v>
          </cell>
          <cell r="O27">
            <v>9</v>
          </cell>
          <cell r="P27">
            <v>9</v>
          </cell>
          <cell r="Q27">
            <v>14</v>
          </cell>
          <cell r="R27">
            <v>5</v>
          </cell>
          <cell r="S27">
            <v>89</v>
          </cell>
          <cell r="T27">
            <v>0</v>
          </cell>
          <cell r="U27">
            <v>89</v>
          </cell>
          <cell r="V27">
            <v>13</v>
          </cell>
          <cell r="W27" t="str">
            <v>솔루션 구현 계획이 구체적임. 검증된 해외 제품에 대한 경쟁력 확보 방안을 구체적으로 제시함.</v>
          </cell>
        </row>
        <row r="28">
          <cell r="B28">
            <v>20405857</v>
          </cell>
          <cell r="C28" t="str">
            <v>지역기반</v>
          </cell>
          <cell r="D28" t="str">
            <v>기계ㆍ소재</v>
          </cell>
          <cell r="E28" t="str">
            <v>유해인자 정밀 감지 및 능동형 배기 제어 알고리즘이 탑재된 스마트 IoT 도장부스</v>
          </cell>
          <cell r="F28" t="str">
            <v>3,745,797,404</v>
          </cell>
          <cell r="G28" t="str">
            <v>17</v>
          </cell>
          <cell r="H28" t="str">
            <v>도약</v>
          </cell>
          <cell r="I28" t="str">
            <v>청년</v>
          </cell>
          <cell r="J28">
            <v>0</v>
          </cell>
          <cell r="K28">
            <v>9</v>
          </cell>
          <cell r="L28">
            <v>9</v>
          </cell>
          <cell r="M28">
            <v>17</v>
          </cell>
          <cell r="N28">
            <v>17</v>
          </cell>
          <cell r="O28">
            <v>10</v>
          </cell>
          <cell r="P28">
            <v>9</v>
          </cell>
          <cell r="Q28">
            <v>14</v>
          </cell>
          <cell r="R28">
            <v>4</v>
          </cell>
          <cell r="S28">
            <v>89</v>
          </cell>
          <cell r="T28">
            <v>0</v>
          </cell>
          <cell r="U28">
            <v>89</v>
          </cell>
          <cell r="V28">
            <v>13</v>
          </cell>
          <cell r="W28" t="str">
            <v>솔루션 구현 계획이 구체적임. 사업화 전략이 구체적이며, 매출 산출 근거가 명확함.</v>
          </cell>
        </row>
        <row r="29">
          <cell r="B29">
            <v>20415547</v>
          </cell>
          <cell r="C29" t="str">
            <v>지역기반</v>
          </cell>
          <cell r="D29" t="str">
            <v>기계ㆍ소재</v>
          </cell>
          <cell r="E29" t="str">
            <v>혈당 관리 및 다이어트 식단을 위한 일반 밀가루 대비 순탄수 1/5 수준의 범용 저당 밀가루 프리믹스 개발</v>
          </cell>
          <cell r="F29" t="str">
            <v>0</v>
          </cell>
          <cell r="G29" t="str">
            <v>0</v>
          </cell>
          <cell r="H29" t="str">
            <v>예비</v>
          </cell>
          <cell r="I29" t="str">
            <v>청년</v>
          </cell>
          <cell r="J29">
            <v>0</v>
          </cell>
          <cell r="K29">
            <v>9</v>
          </cell>
          <cell r="L29">
            <v>9</v>
          </cell>
          <cell r="M29">
            <v>17</v>
          </cell>
          <cell r="N29">
            <v>16</v>
          </cell>
          <cell r="O29">
            <v>9</v>
          </cell>
          <cell r="P29">
            <v>9</v>
          </cell>
          <cell r="Q29">
            <v>14</v>
          </cell>
          <cell r="R29">
            <v>4</v>
          </cell>
          <cell r="S29">
            <v>87</v>
          </cell>
          <cell r="T29">
            <v>2</v>
          </cell>
          <cell r="U29">
            <v>89</v>
          </cell>
          <cell r="V29">
            <v>13</v>
          </cell>
          <cell r="W29" t="str">
            <v xml:space="preserve">문제 인식과 시장의 필요성이 확실하고, 시장 반응의 사전 검증을 통해 불확실성을 최소화하였음. 다만, 식품군의 신뢰성 및 안정성을 높일 수 있는 전략이 필요함.  </v>
          </cell>
        </row>
        <row r="30">
          <cell r="B30">
            <v>20418354</v>
          </cell>
          <cell r="C30" t="str">
            <v>지역기반</v>
          </cell>
          <cell r="D30" t="str">
            <v>기계ㆍ소재</v>
          </cell>
          <cell r="E30" t="str">
            <v>AI 기반 자동 자원 채취 장비 및 데이터 플랫폼</v>
          </cell>
          <cell r="F30" t="str">
            <v>0</v>
          </cell>
          <cell r="G30" t="str">
            <v>0</v>
          </cell>
          <cell r="H30" t="str">
            <v>예비</v>
          </cell>
          <cell r="I30" t="str">
            <v>중장년</v>
          </cell>
          <cell r="J30">
            <v>0</v>
          </cell>
          <cell r="K30">
            <v>9</v>
          </cell>
          <cell r="L30">
            <v>9</v>
          </cell>
          <cell r="M30">
            <v>17</v>
          </cell>
          <cell r="N30">
            <v>17</v>
          </cell>
          <cell r="O30">
            <v>9</v>
          </cell>
          <cell r="P30">
            <v>9</v>
          </cell>
          <cell r="Q30">
            <v>14</v>
          </cell>
          <cell r="R30">
            <v>5</v>
          </cell>
          <cell r="S30">
            <v>89</v>
          </cell>
          <cell r="T30">
            <v>0</v>
          </cell>
          <cell r="U30">
            <v>89</v>
          </cell>
          <cell r="V30">
            <v>13</v>
          </cell>
          <cell r="W30" t="str">
            <v xml:space="preserve">시장에 대한 이해와 사전 준비가 잘 되어있음. 제품의 구현 방법 및 고도화 전략에 대한 세부적인 계획이 미흡함. </v>
          </cell>
        </row>
        <row r="31">
          <cell r="B31">
            <v>20418490</v>
          </cell>
          <cell r="C31" t="str">
            <v>지역기반</v>
          </cell>
          <cell r="D31" t="str">
            <v>기계ㆍ소재</v>
          </cell>
          <cell r="E31" t="str">
            <v>초저주파 발생기능을 적용한 수면유도 침대 플랫폼 개발</v>
          </cell>
          <cell r="F31" t="str">
            <v>0</v>
          </cell>
          <cell r="G31" t="str">
            <v>0</v>
          </cell>
          <cell r="H31" t="str">
            <v>예비</v>
          </cell>
          <cell r="I31" t="str">
            <v>중장년</v>
          </cell>
          <cell r="J31">
            <v>0</v>
          </cell>
          <cell r="K31">
            <v>9</v>
          </cell>
          <cell r="L31">
            <v>9</v>
          </cell>
          <cell r="M31">
            <v>17</v>
          </cell>
          <cell r="N31">
            <v>17</v>
          </cell>
          <cell r="O31">
            <v>9</v>
          </cell>
          <cell r="P31">
            <v>9</v>
          </cell>
          <cell r="Q31">
            <v>15</v>
          </cell>
          <cell r="R31">
            <v>4</v>
          </cell>
          <cell r="S31">
            <v>89</v>
          </cell>
          <cell r="T31">
            <v>0</v>
          </cell>
          <cell r="U31">
            <v>89</v>
          </cell>
          <cell r="V31">
            <v>13</v>
          </cell>
          <cell r="W31" t="str">
            <v xml:space="preserve">사업 영역에 대한 팀 역량이 우수함. 기술적 구현과 사업화 계획이 세부적으로 잘 구성되어있음. </v>
          </cell>
        </row>
        <row r="32">
          <cell r="B32">
            <v>20420955</v>
          </cell>
          <cell r="C32" t="str">
            <v>지역기반</v>
          </cell>
          <cell r="D32" t="str">
            <v>기계ㆍ소재</v>
          </cell>
          <cell r="E32" t="str">
            <v>Aeromechanics Wafer Chuck</v>
          </cell>
          <cell r="F32" t="str">
            <v>0</v>
          </cell>
          <cell r="G32" t="str">
            <v>0</v>
          </cell>
          <cell r="H32" t="str">
            <v>예비</v>
          </cell>
          <cell r="I32" t="str">
            <v>청년</v>
          </cell>
          <cell r="J32">
            <v>0</v>
          </cell>
          <cell r="K32">
            <v>9</v>
          </cell>
          <cell r="L32">
            <v>9</v>
          </cell>
          <cell r="M32">
            <v>18</v>
          </cell>
          <cell r="N32">
            <v>17</v>
          </cell>
          <cell r="O32">
            <v>9</v>
          </cell>
          <cell r="P32">
            <v>9</v>
          </cell>
          <cell r="Q32">
            <v>14</v>
          </cell>
          <cell r="R32">
            <v>4</v>
          </cell>
          <cell r="S32">
            <v>89</v>
          </cell>
          <cell r="T32">
            <v>0</v>
          </cell>
          <cell r="U32">
            <v>89</v>
          </cell>
          <cell r="V32">
            <v>13</v>
          </cell>
          <cell r="W32" t="str">
            <v xml:space="preserve">해당 산업 분야에서 전문성을 가진 대표자. 기술 개발에 대한 시간 및 비용의 투자가 수반되어야 하는 분야이지만, 시장 진입과 사업화에 대해서도 동일 비중으로 고민이 필요함. </v>
          </cell>
        </row>
        <row r="33">
          <cell r="B33">
            <v>20422551</v>
          </cell>
          <cell r="C33" t="str">
            <v>지역기반</v>
          </cell>
          <cell r="D33" t="str">
            <v>기계ㆍ소재</v>
          </cell>
          <cell r="E33" t="str">
            <v>가스스프링 기술 기반 자동 개폐 기능성 창문 SLIDEON Window</v>
          </cell>
          <cell r="F33" t="str">
            <v>0</v>
          </cell>
          <cell r="G33" t="str">
            <v>0</v>
          </cell>
          <cell r="H33" t="str">
            <v>예비</v>
          </cell>
          <cell r="I33" t="str">
            <v>청년</v>
          </cell>
          <cell r="J33">
            <v>0</v>
          </cell>
          <cell r="K33">
            <v>9</v>
          </cell>
          <cell r="L33">
            <v>9</v>
          </cell>
          <cell r="M33">
            <v>17</v>
          </cell>
          <cell r="N33">
            <v>18</v>
          </cell>
          <cell r="O33">
            <v>8</v>
          </cell>
          <cell r="P33">
            <v>9</v>
          </cell>
          <cell r="Q33">
            <v>14</v>
          </cell>
          <cell r="R33">
            <v>5</v>
          </cell>
          <cell r="S33">
            <v>89</v>
          </cell>
          <cell r="T33">
            <v>0</v>
          </cell>
          <cell r="U33">
            <v>89</v>
          </cell>
          <cell r="V33">
            <v>13</v>
          </cell>
          <cell r="W33" t="str">
            <v xml:space="preserve">사업성과 대표자 역량이 훌륭함. 기술적 실현 가능성과 경쟁 제품 대비 경쟁력있는 사항이 잘 준비되어 있음. 시장의 크기나 BM 설정에 대해서는 구체적인 계획이 부족함. </v>
          </cell>
        </row>
        <row r="34">
          <cell r="B34">
            <v>20424029</v>
          </cell>
          <cell r="C34" t="str">
            <v>지역기반</v>
          </cell>
          <cell r="D34" t="str">
            <v>기계ㆍ소재</v>
          </cell>
          <cell r="E34" t="str">
            <v>첨단제조 (반도체·디스플레이·2차전지 등)  맞춤형 장비 개발 엔지니어링 공정혁신 솔루션</v>
          </cell>
          <cell r="F34" t="str">
            <v>0</v>
          </cell>
          <cell r="G34" t="str">
            <v>0</v>
          </cell>
          <cell r="H34" t="str">
            <v>예비</v>
          </cell>
          <cell r="I34" t="str">
            <v>청년</v>
          </cell>
          <cell r="J34">
            <v>0</v>
          </cell>
          <cell r="K34">
            <v>9</v>
          </cell>
          <cell r="L34">
            <v>9</v>
          </cell>
          <cell r="M34">
            <v>17</v>
          </cell>
          <cell r="N34">
            <v>18</v>
          </cell>
          <cell r="O34">
            <v>8</v>
          </cell>
          <cell r="P34">
            <v>9</v>
          </cell>
          <cell r="Q34">
            <v>14</v>
          </cell>
          <cell r="R34">
            <v>5</v>
          </cell>
          <cell r="S34">
            <v>89</v>
          </cell>
          <cell r="T34">
            <v>0</v>
          </cell>
          <cell r="U34">
            <v>89</v>
          </cell>
          <cell r="V34">
            <v>13</v>
          </cell>
          <cell r="W34" t="str">
            <v>사업 준비가 잘 되어있고, 구체적인 진행 계획이 확립되었음. 사업 지원에 따른 제품의 고도화 및 구체화 방안이 다소 미흡함.</v>
          </cell>
        </row>
        <row r="35">
          <cell r="B35">
            <v>20427377</v>
          </cell>
          <cell r="C35" t="str">
            <v>지역기반</v>
          </cell>
          <cell r="D35" t="str">
            <v>기계ㆍ소재</v>
          </cell>
          <cell r="E35" t="str">
            <v>AI 가속기용 Smart Lid (GPU·HBM 냉각 모듈)</v>
          </cell>
          <cell r="F35" t="str">
            <v>0</v>
          </cell>
          <cell r="G35" t="str">
            <v>0</v>
          </cell>
          <cell r="H35" t="str">
            <v>예비</v>
          </cell>
          <cell r="I35" t="str">
            <v>중장년</v>
          </cell>
          <cell r="J35">
            <v>0</v>
          </cell>
          <cell r="K35">
            <v>9</v>
          </cell>
          <cell r="L35">
            <v>8</v>
          </cell>
          <cell r="M35">
            <v>17</v>
          </cell>
          <cell r="N35">
            <v>18</v>
          </cell>
          <cell r="O35">
            <v>9</v>
          </cell>
          <cell r="P35">
            <v>9</v>
          </cell>
          <cell r="Q35">
            <v>15</v>
          </cell>
          <cell r="R35">
            <v>4</v>
          </cell>
          <cell r="S35">
            <v>89</v>
          </cell>
          <cell r="T35">
            <v>0</v>
          </cell>
          <cell r="U35">
            <v>89</v>
          </cell>
          <cell r="V35">
            <v>13</v>
          </cell>
          <cell r="W35" t="str">
            <v>반도체 시장의 병목을 기술적으로 해결하려는 시도가 돋보임. 경쟁이 치열한 분야인만큼 기술력 입증 및 사업 전략이 매우 중요함. 기술개발과 잠재 고객/파트너 확보를 병행할 필요가 있고, 이를 위한 조직 구성이 필요함.</v>
          </cell>
        </row>
        <row r="36">
          <cell r="B36">
            <v>20427766</v>
          </cell>
          <cell r="C36" t="str">
            <v>지역기반</v>
          </cell>
          <cell r="D36" t="str">
            <v>기계ㆍ소재</v>
          </cell>
          <cell r="E36" t="str">
            <v>“Small” Physical AI 기반 초저가 세미휴머노이드 개발</v>
          </cell>
          <cell r="F36" t="str">
            <v>0</v>
          </cell>
          <cell r="G36" t="str">
            <v>0</v>
          </cell>
          <cell r="H36" t="str">
            <v>예비</v>
          </cell>
          <cell r="I36" t="str">
            <v>청년</v>
          </cell>
          <cell r="J36">
            <v>0</v>
          </cell>
          <cell r="K36">
            <v>9</v>
          </cell>
          <cell r="L36">
            <v>9</v>
          </cell>
          <cell r="M36">
            <v>17</v>
          </cell>
          <cell r="N36">
            <v>18</v>
          </cell>
          <cell r="O36">
            <v>9</v>
          </cell>
          <cell r="P36">
            <v>8</v>
          </cell>
          <cell r="Q36">
            <v>15</v>
          </cell>
          <cell r="R36">
            <v>4</v>
          </cell>
          <cell r="S36">
            <v>89</v>
          </cell>
          <cell r="T36">
            <v>0</v>
          </cell>
          <cell r="U36">
            <v>89</v>
          </cell>
          <cell r="V36">
            <v>13</v>
          </cell>
          <cell r="W36" t="str">
            <v>대표자의 사업 추진 역량이 높다고 판단됨. 솔루션의 필요성과 구현 계획의 구체성이 다소 부족함. 사업 전략 전개를 위한 구체적인 파트너 분석이 잘 되어있음.</v>
          </cell>
        </row>
        <row r="37">
          <cell r="B37">
            <v>20430998</v>
          </cell>
          <cell r="C37" t="str">
            <v>지역기반</v>
          </cell>
          <cell r="D37" t="str">
            <v>기계ㆍ소재</v>
          </cell>
          <cell r="E37" t="str">
            <v>윤활 열화 데이터 기반 Physical AI 기술이 적용된 회전체 설비 이상 조기 탐지,조치 권고 기능의 다운타임 저감형 상태진단 서비스</v>
          </cell>
          <cell r="F37" t="str">
            <v>0</v>
          </cell>
          <cell r="G37" t="str">
            <v>0</v>
          </cell>
          <cell r="H37" t="str">
            <v>예비</v>
          </cell>
          <cell r="I37" t="str">
            <v>중장년</v>
          </cell>
          <cell r="J37">
            <v>0</v>
          </cell>
          <cell r="K37">
            <v>8</v>
          </cell>
          <cell r="L37">
            <v>9</v>
          </cell>
          <cell r="M37">
            <v>17</v>
          </cell>
          <cell r="N37">
            <v>18</v>
          </cell>
          <cell r="O37">
            <v>9</v>
          </cell>
          <cell r="P37">
            <v>9</v>
          </cell>
          <cell r="Q37">
            <v>15</v>
          </cell>
          <cell r="R37">
            <v>4</v>
          </cell>
          <cell r="S37">
            <v>89</v>
          </cell>
          <cell r="T37">
            <v>0</v>
          </cell>
          <cell r="U37">
            <v>89</v>
          </cell>
          <cell r="V37">
            <v>13</v>
          </cell>
          <cell r="W37" t="str">
            <v>아이템의 차별성 및 실현 가능성에 대한 구체적 계획이 설립됨. 지원 사업을 활용한 아이템의 기술적 고도화 방안에 대한 계획이 다소 미흡함.</v>
          </cell>
        </row>
        <row r="38">
          <cell r="B38">
            <v>20432449</v>
          </cell>
          <cell r="C38" t="str">
            <v>지역기반</v>
          </cell>
          <cell r="D38" t="str">
            <v>기계ㆍ소재</v>
          </cell>
          <cell r="E38" t="str">
            <v>Ovi (Vital Orbit) : 디지털 소외 계층의 따뜻한 기술 수용을 위한 AI 애착 반려체</v>
          </cell>
          <cell r="F38" t="str">
            <v>0</v>
          </cell>
          <cell r="G38" t="str">
            <v>0</v>
          </cell>
          <cell r="H38" t="str">
            <v>예비</v>
          </cell>
          <cell r="I38" t="str">
            <v>청년</v>
          </cell>
          <cell r="J38">
            <v>0</v>
          </cell>
          <cell r="K38">
            <v>9</v>
          </cell>
          <cell r="L38">
            <v>9</v>
          </cell>
          <cell r="M38">
            <v>16</v>
          </cell>
          <cell r="N38">
            <v>17</v>
          </cell>
          <cell r="O38">
            <v>9</v>
          </cell>
          <cell r="P38">
            <v>9</v>
          </cell>
          <cell r="Q38">
            <v>15</v>
          </cell>
          <cell r="R38">
            <v>5</v>
          </cell>
          <cell r="S38">
            <v>89</v>
          </cell>
          <cell r="T38">
            <v>0</v>
          </cell>
          <cell r="U38">
            <v>89</v>
          </cell>
          <cell r="V38">
            <v>13</v>
          </cell>
          <cell r="W38" t="str">
            <v xml:space="preserve">제품 기획 배경 및 솔루션의 완성도가 높음. 경쟁사의 유사 제품 모방 가능성에 대한 전략 마련이 필요함. 자체 IP 구축과 함께 기존 IP와의 협업을 통한 시장 파이 조기 선점 등의 사업/마케팅 전략이 중요함. </v>
          </cell>
        </row>
        <row r="39">
          <cell r="B39">
            <v>20413915</v>
          </cell>
          <cell r="C39" t="str">
            <v>지역기반</v>
          </cell>
          <cell r="D39" t="str">
            <v>기계ㆍ소재</v>
          </cell>
          <cell r="E39" t="str">
            <v>전자 제조 공정용 3D AOI 검사 장비 및 ML Vision Algorithm 기반 검사 솔루션, SQ3000-K</v>
          </cell>
          <cell r="F39" t="str">
            <v>2,253,944,860</v>
          </cell>
          <cell r="G39" t="str">
            <v>7</v>
          </cell>
          <cell r="H39" t="str">
            <v>초기</v>
          </cell>
          <cell r="I39" t="str">
            <v>중장년</v>
          </cell>
          <cell r="J39">
            <v>0</v>
          </cell>
          <cell r="K39">
            <v>8</v>
          </cell>
          <cell r="L39">
            <v>9</v>
          </cell>
          <cell r="M39">
            <v>19</v>
          </cell>
          <cell r="N39">
            <v>16</v>
          </cell>
          <cell r="O39">
            <v>9</v>
          </cell>
          <cell r="P39">
            <v>10</v>
          </cell>
          <cell r="Q39">
            <v>15</v>
          </cell>
          <cell r="R39">
            <v>3</v>
          </cell>
          <cell r="S39">
            <v>89</v>
          </cell>
          <cell r="T39">
            <v>0</v>
          </cell>
          <cell r="U39">
            <v>89</v>
          </cell>
          <cell r="V39">
            <v>13</v>
          </cell>
          <cell r="W39" t="str">
            <v>기술 역량이 높고 조직 구성이 탄탄함. 외부 네트워크를 활용한 사업 확장 계획에 대한 구체성이 다소 부족함</v>
          </cell>
        </row>
        <row r="40">
          <cell r="B40">
            <v>20416870</v>
          </cell>
          <cell r="C40" t="str">
            <v>지역기반</v>
          </cell>
          <cell r="D40" t="str">
            <v>기계ㆍ소재</v>
          </cell>
          <cell r="E40" t="str">
            <v>온라인 제조 플랫폼 ‘ NEGO ’</v>
          </cell>
          <cell r="F40" t="str">
            <v>2,300</v>
          </cell>
          <cell r="G40" t="str">
            <v>1</v>
          </cell>
          <cell r="H40" t="str">
            <v>초기</v>
          </cell>
          <cell r="I40" t="str">
            <v>중장년</v>
          </cell>
          <cell r="J40">
            <v>0</v>
          </cell>
          <cell r="K40">
            <v>9</v>
          </cell>
          <cell r="L40">
            <v>9</v>
          </cell>
          <cell r="M40">
            <v>18</v>
          </cell>
          <cell r="N40">
            <v>18</v>
          </cell>
          <cell r="O40">
            <v>8</v>
          </cell>
          <cell r="P40">
            <v>8</v>
          </cell>
          <cell r="Q40">
            <v>14</v>
          </cell>
          <cell r="R40">
            <v>5</v>
          </cell>
          <cell r="S40">
            <v>89</v>
          </cell>
          <cell r="T40">
            <v>0</v>
          </cell>
          <cell r="U40">
            <v>89</v>
          </cell>
          <cell r="V40">
            <v>13</v>
          </cell>
          <cell r="W40" t="str">
            <v>사업 추진력과 타겟 및 벤치마킹 대상이 구체적임. 플랫폼 사업 특성상 많은 초기 투자와 자금 조달이 필요할 것으로 판단되는데, 이에 대한 구체적인 추진 계획이 다소 모호함.</v>
          </cell>
        </row>
        <row r="41">
          <cell r="B41">
            <v>20417454</v>
          </cell>
          <cell r="C41" t="str">
            <v>지역기반</v>
          </cell>
          <cell r="D41" t="str">
            <v>기계ㆍ소재</v>
          </cell>
          <cell r="E41" t="str">
            <v>전력 사용 가시화 기반 전력 안전 관리형 멀티탭 ‘릴라이블(Reliable)’</v>
          </cell>
          <cell r="F41" t="str">
            <v>8,000,000,000</v>
          </cell>
          <cell r="G41" t="str">
            <v>7</v>
          </cell>
          <cell r="H41" t="str">
            <v>초기</v>
          </cell>
          <cell r="I41" t="str">
            <v>중장년</v>
          </cell>
          <cell r="J41">
            <v>0</v>
          </cell>
          <cell r="K41">
            <v>9</v>
          </cell>
          <cell r="L41">
            <v>8</v>
          </cell>
          <cell r="M41">
            <v>17</v>
          </cell>
          <cell r="N41">
            <v>16</v>
          </cell>
          <cell r="O41">
            <v>10</v>
          </cell>
          <cell r="P41">
            <v>10</v>
          </cell>
          <cell r="Q41">
            <v>15</v>
          </cell>
          <cell r="R41">
            <v>4</v>
          </cell>
          <cell r="S41">
            <v>89</v>
          </cell>
          <cell r="T41">
            <v>0</v>
          </cell>
          <cell r="U41">
            <v>89</v>
          </cell>
          <cell r="V41">
            <v>13</v>
          </cell>
          <cell r="W41" t="str">
            <v>경쟁 제품 특징 비교를 통한 구체적인 사업 전략이 우수함. 멀티탭 제품 자체에 대한 시장의 인식 개선 사례나 고가 제품의 시장 침투력에 대하여 추가적인 근거가 필요함.</v>
          </cell>
        </row>
        <row r="42">
          <cell r="B42">
            <v>20424985</v>
          </cell>
          <cell r="C42" t="str">
            <v>지역기반</v>
          </cell>
          <cell r="D42" t="str">
            <v>기계ㆍ소재</v>
          </cell>
          <cell r="E42" t="str">
            <v>액상 플라즈마 기반 반려견 지간염 예방용 메디컬 세정 솔루션 개발</v>
          </cell>
          <cell r="F42" t="str">
            <v>5,846,548</v>
          </cell>
          <cell r="G42" t="str">
            <v>0</v>
          </cell>
          <cell r="H42" t="str">
            <v>초기</v>
          </cell>
          <cell r="I42" t="str">
            <v>청년</v>
          </cell>
          <cell r="J42">
            <v>0</v>
          </cell>
          <cell r="K42">
            <v>9</v>
          </cell>
          <cell r="L42">
            <v>9</v>
          </cell>
          <cell r="M42">
            <v>17</v>
          </cell>
          <cell r="N42">
            <v>15</v>
          </cell>
          <cell r="O42">
            <v>9</v>
          </cell>
          <cell r="P42">
            <v>9</v>
          </cell>
          <cell r="Q42">
            <v>15</v>
          </cell>
          <cell r="R42">
            <v>4</v>
          </cell>
          <cell r="S42">
            <v>87</v>
          </cell>
          <cell r="T42">
            <v>2</v>
          </cell>
          <cell r="U42">
            <v>89</v>
          </cell>
          <cell r="V42">
            <v>13</v>
          </cell>
          <cell r="W42" t="str">
            <v>사업 분야에 대한 이해도가 높고, 문제 인식이 우수함. 사업비를 활용한 인증 계획이 구체적임. 사업 확장성 및 경쟁 제품 대응 방안이 다소 부족함.</v>
          </cell>
        </row>
        <row r="43">
          <cell r="B43">
            <v>20428648</v>
          </cell>
          <cell r="C43" t="str">
            <v>지역기반</v>
          </cell>
          <cell r="D43" t="str">
            <v>기계ㆍ소재</v>
          </cell>
          <cell r="E43" t="str">
            <v>코코넛·키틴을 활용한 친환경 제품 고도화 및 AI 기반 친환경 소재 예측·큐레이션 플랫폼 개발</v>
          </cell>
          <cell r="F43" t="str">
            <v>156,062,596</v>
          </cell>
          <cell r="G43" t="str">
            <v>3</v>
          </cell>
          <cell r="H43" t="str">
            <v>초기</v>
          </cell>
          <cell r="I43" t="str">
            <v>청년</v>
          </cell>
          <cell r="J43">
            <v>0</v>
          </cell>
          <cell r="K43">
            <v>9</v>
          </cell>
          <cell r="L43">
            <v>9</v>
          </cell>
          <cell r="M43">
            <v>16</v>
          </cell>
          <cell r="N43">
            <v>15</v>
          </cell>
          <cell r="O43">
            <v>9</v>
          </cell>
          <cell r="P43">
            <v>9</v>
          </cell>
          <cell r="Q43">
            <v>15</v>
          </cell>
          <cell r="R43">
            <v>5</v>
          </cell>
          <cell r="S43">
            <v>87</v>
          </cell>
          <cell r="T43">
            <v>2</v>
          </cell>
          <cell r="U43">
            <v>89</v>
          </cell>
          <cell r="V43">
            <v>13</v>
          </cell>
          <cell r="W43" t="str">
            <v>지원 사업을 통해 진행하려는 구현 계획이 체계적임. 매출 계획이 구체적임. 신사업에 대한 진출 계획이 합리적임.</v>
          </cell>
        </row>
        <row r="44">
          <cell r="B44">
            <v>20404690</v>
          </cell>
          <cell r="C44" t="str">
            <v>대학발</v>
          </cell>
          <cell r="D44" t="str">
            <v>기계ㆍ소재</v>
          </cell>
          <cell r="E44" t="str">
            <v>AI 딥러닝 기반 포트홀·균열 검출 도로 인프라 안전점검 솔루션</v>
          </cell>
          <cell r="F44" t="str">
            <v>399,500,000</v>
          </cell>
          <cell r="G44" t="str">
            <v>5</v>
          </cell>
          <cell r="H44" t="str">
            <v>초기</v>
          </cell>
          <cell r="I44" t="str">
            <v>중장년</v>
          </cell>
          <cell r="J44">
            <v>0</v>
          </cell>
          <cell r="K44">
            <v>9</v>
          </cell>
          <cell r="L44">
            <v>9</v>
          </cell>
          <cell r="M44">
            <v>18</v>
          </cell>
          <cell r="N44">
            <v>17</v>
          </cell>
          <cell r="O44">
            <v>9</v>
          </cell>
          <cell r="P44">
            <v>9</v>
          </cell>
          <cell r="Q44">
            <v>14</v>
          </cell>
          <cell r="R44">
            <v>4</v>
          </cell>
          <cell r="S44">
            <v>89</v>
          </cell>
          <cell r="T44">
            <v>0</v>
          </cell>
          <cell r="U44">
            <v>89</v>
          </cell>
          <cell r="V44">
            <v>13</v>
          </cell>
          <cell r="W44" t="str">
            <v>현장 문제에 대한 해결 방안 도출 과정이 합리적임. 적용 방안 및 사업 전략에 대한 계획이 다소 모호함.</v>
          </cell>
          <cell r="X44" t="str">
            <v>일치</v>
          </cell>
          <cell r="Y44" t="str">
            <v>포트홀 검출을 위한 인공지능 기술이 핵심이므로, 지역주력산업 일치</v>
          </cell>
        </row>
        <row r="45">
          <cell r="B45">
            <v>20425875</v>
          </cell>
          <cell r="C45" t="str">
            <v>지역기반</v>
          </cell>
          <cell r="D45" t="str">
            <v>기계ㆍ소재</v>
          </cell>
          <cell r="E45" t="str">
            <v>반진동 기술이 적용된 반도체 정밀 광학 장비용 잔류 진동 상쇄 모듈</v>
          </cell>
          <cell r="F45" t="str">
            <v>0</v>
          </cell>
          <cell r="G45" t="str">
            <v>0</v>
          </cell>
          <cell r="H45" t="str">
            <v>예비</v>
          </cell>
          <cell r="I45" t="str">
            <v>중장년</v>
          </cell>
          <cell r="J45">
            <v>0</v>
          </cell>
          <cell r="K45">
            <v>9</v>
          </cell>
          <cell r="L45">
            <v>9</v>
          </cell>
          <cell r="M45">
            <v>18</v>
          </cell>
          <cell r="N45">
            <v>17</v>
          </cell>
          <cell r="O45">
            <v>8</v>
          </cell>
          <cell r="P45">
            <v>9</v>
          </cell>
          <cell r="Q45">
            <v>14</v>
          </cell>
          <cell r="R45">
            <v>4</v>
          </cell>
          <cell r="S45">
            <v>88</v>
          </cell>
          <cell r="T45">
            <v>0</v>
          </cell>
          <cell r="U45">
            <v>88</v>
          </cell>
          <cell r="V45">
            <v>39</v>
          </cell>
          <cell r="W45" t="str">
            <v>제품 개발 계획 및 시장 진입 계획이 구체적임. 사업화를 위한 네트워크 구축 역량이 우수함. 제품 고도화 방안에 대한 구체적인 계획이 다소 부족함.</v>
          </cell>
        </row>
        <row r="46">
          <cell r="B46">
            <v>20416754</v>
          </cell>
          <cell r="C46" t="str">
            <v>지역기반</v>
          </cell>
          <cell r="D46" t="str">
            <v>기계ㆍ소재</v>
          </cell>
          <cell r="E46" t="str">
            <v>플라즈마 활성수(PAW) 및 나노버블 기술이 적용된 무세제 세척 솔루션</v>
          </cell>
          <cell r="F46" t="str">
            <v>1,305,628,941</v>
          </cell>
          <cell r="G46" t="str">
            <v>9</v>
          </cell>
          <cell r="H46" t="str">
            <v>초기</v>
          </cell>
          <cell r="I46" t="str">
            <v>청년</v>
          </cell>
          <cell r="J46">
            <v>0</v>
          </cell>
          <cell r="K46">
            <v>9</v>
          </cell>
          <cell r="L46">
            <v>8</v>
          </cell>
          <cell r="M46">
            <v>18</v>
          </cell>
          <cell r="N46">
            <v>16</v>
          </cell>
          <cell r="O46">
            <v>8</v>
          </cell>
          <cell r="P46">
            <v>10</v>
          </cell>
          <cell r="Q46">
            <v>14</v>
          </cell>
          <cell r="R46">
            <v>5</v>
          </cell>
          <cell r="S46">
            <v>88</v>
          </cell>
          <cell r="T46">
            <v>0</v>
          </cell>
          <cell r="U46">
            <v>88</v>
          </cell>
          <cell r="V46">
            <v>39</v>
          </cell>
          <cell r="W46" t="str">
            <v>조직 역량과 실현 가능성이 우수함. 수익 시장에 대한 전략을 제시하였으나, 다소 모호하여 보다 구체적인 계획 수립이 필요함. 시장의 특성과 침투 가능성에 대한 보다 설득력 있는 근거가 필요함.</v>
          </cell>
        </row>
        <row r="47">
          <cell r="B47">
            <v>20413787</v>
          </cell>
          <cell r="C47" t="str">
            <v>지역기반</v>
          </cell>
          <cell r="D47" t="str">
            <v>기계ㆍ소재</v>
          </cell>
          <cell r="E47" t="str">
            <v>층간소음으로 인한 수면 피해를 소음 차단 구조와 학습된 AI 사운드 마스킹 기술로 기존 시장의 숙제인 저주파 대역까지 방어할 수 있는 비시공 침대 프레임 장치</v>
          </cell>
          <cell r="F47" t="str">
            <v>0</v>
          </cell>
          <cell r="G47" t="str">
            <v>0</v>
          </cell>
          <cell r="H47" t="str">
            <v>예비</v>
          </cell>
          <cell r="I47" t="str">
            <v>청년</v>
          </cell>
          <cell r="J47">
            <v>0</v>
          </cell>
          <cell r="K47">
            <v>9</v>
          </cell>
          <cell r="L47">
            <v>8</v>
          </cell>
          <cell r="M47">
            <v>17</v>
          </cell>
          <cell r="N47">
            <v>16</v>
          </cell>
          <cell r="O47">
            <v>8</v>
          </cell>
          <cell r="P47">
            <v>9</v>
          </cell>
          <cell r="Q47">
            <v>15</v>
          </cell>
          <cell r="R47">
            <v>5</v>
          </cell>
          <cell r="S47">
            <v>87</v>
          </cell>
          <cell r="T47">
            <v>0</v>
          </cell>
          <cell r="U47">
            <v>87</v>
          </cell>
          <cell r="V47">
            <v>41</v>
          </cell>
          <cell r="W47" t="str">
            <v xml:space="preserve">시장의 명확한 문제점을 제시하였고, 이에 따른 차별적 솔루션을 제안하였음. 시장 진출 계획이 명확하지만, 제품의 기술적 효과를 입증할만한 시험/인증 등이 갖춰질 필요가 있음.  </v>
          </cell>
        </row>
        <row r="48">
          <cell r="B48">
            <v>20416700</v>
          </cell>
          <cell r="C48" t="str">
            <v>지역기반</v>
          </cell>
          <cell r="D48" t="str">
            <v>기계ㆍ소재</v>
          </cell>
          <cell r="E48" t="str">
            <v>중소 제조업 타겟 AI 기반 2D도면/이미지 3D모델링 자동 변환 솔루션</v>
          </cell>
          <cell r="F48" t="str">
            <v>0</v>
          </cell>
          <cell r="G48" t="str">
            <v>0</v>
          </cell>
          <cell r="H48" t="str">
            <v>예비</v>
          </cell>
          <cell r="I48" t="str">
            <v>중장년</v>
          </cell>
          <cell r="J48">
            <v>0</v>
          </cell>
          <cell r="K48">
            <v>9</v>
          </cell>
          <cell r="L48">
            <v>9</v>
          </cell>
          <cell r="M48">
            <v>17</v>
          </cell>
          <cell r="N48">
            <v>16</v>
          </cell>
          <cell r="O48">
            <v>8</v>
          </cell>
          <cell r="P48">
            <v>8</v>
          </cell>
          <cell r="Q48">
            <v>15</v>
          </cell>
          <cell r="R48">
            <v>5</v>
          </cell>
          <cell r="S48">
            <v>87</v>
          </cell>
          <cell r="T48">
            <v>0</v>
          </cell>
          <cell r="U48">
            <v>87</v>
          </cell>
          <cell r="V48">
            <v>41</v>
          </cell>
          <cell r="W48" t="str">
            <v>제조 현장에서의 아이템의 필요성이 잘 조사되어있음. CAD 데이터의 경우, 파라메트릭한 표현이 필수적이므로 AI 기반 생성의 기술적 구현 난이도가 매우 높음. 기존 범용 모델을 활용할 수 없고, 직접 모델을 고도화하는 작업부터 수행되어야 하나, 이를 수행할 구체적인 계획이 미비함.</v>
          </cell>
        </row>
        <row r="49">
          <cell r="B49">
            <v>20423028</v>
          </cell>
          <cell r="C49" t="str">
            <v>지역기반</v>
          </cell>
          <cell r="D49" t="str">
            <v>기계ㆍ소재</v>
          </cell>
          <cell r="E49" t="str">
            <v>“ 욕실을 사우나로, 쓸수록 쌓이는 건강 데이터 “ IOT·AI 복사열 헬스케어 시스템</v>
          </cell>
          <cell r="F49" t="str">
            <v>0</v>
          </cell>
          <cell r="G49" t="str">
            <v>0</v>
          </cell>
          <cell r="H49" t="str">
            <v>예비</v>
          </cell>
          <cell r="I49" t="str">
            <v>중장년</v>
          </cell>
          <cell r="J49">
            <v>0</v>
          </cell>
          <cell r="K49">
            <v>8</v>
          </cell>
          <cell r="L49">
            <v>9</v>
          </cell>
          <cell r="M49">
            <v>18</v>
          </cell>
          <cell r="N49">
            <v>17</v>
          </cell>
          <cell r="O49">
            <v>7</v>
          </cell>
          <cell r="P49">
            <v>9</v>
          </cell>
          <cell r="Q49">
            <v>15</v>
          </cell>
          <cell r="R49">
            <v>4</v>
          </cell>
          <cell r="S49">
            <v>87</v>
          </cell>
          <cell r="T49">
            <v>0</v>
          </cell>
          <cell r="U49">
            <v>87</v>
          </cell>
          <cell r="V49">
            <v>41</v>
          </cell>
          <cell r="W49" t="str">
            <v>문제 인식에 따른 사업 계획이 구체적이며, 진척도가 훌륭함. 기술적 실현 가능성에 대한 설명력이 다소 부족하고, 실제 활용 케이스에 대한 빠른 POC가 필요함.</v>
          </cell>
        </row>
        <row r="50">
          <cell r="B50">
            <v>20424988</v>
          </cell>
          <cell r="C50" t="str">
            <v>지역기반</v>
          </cell>
          <cell r="D50" t="str">
            <v>기계ㆍ소재</v>
          </cell>
          <cell r="E50" t="str">
            <v>AI기술을 적용한 고가의 PT부담없이 운동 초보자도 자세 교정할 수 있는 운동기기 ‘모션코치’</v>
          </cell>
          <cell r="F50" t="str">
            <v>0</v>
          </cell>
          <cell r="G50" t="str">
            <v>0</v>
          </cell>
          <cell r="H50" t="str">
            <v>예비</v>
          </cell>
          <cell r="I50" t="str">
            <v>청년</v>
          </cell>
          <cell r="J50">
            <v>0</v>
          </cell>
          <cell r="K50">
            <v>8</v>
          </cell>
          <cell r="L50">
            <v>9</v>
          </cell>
          <cell r="M50">
            <v>18</v>
          </cell>
          <cell r="N50">
            <v>17</v>
          </cell>
          <cell r="O50">
            <v>8</v>
          </cell>
          <cell r="P50">
            <v>8</v>
          </cell>
          <cell r="Q50">
            <v>13</v>
          </cell>
          <cell r="R50">
            <v>4</v>
          </cell>
          <cell r="S50">
            <v>85</v>
          </cell>
          <cell r="T50">
            <v>2</v>
          </cell>
          <cell r="U50">
            <v>87</v>
          </cell>
          <cell r="V50">
            <v>41</v>
          </cell>
          <cell r="W50" t="str">
            <v>현장에서 인식된 문제를 해결하려는 시도가 공감됨. 다만, 경쟁사 진입에 대한 전략과 고객 락인을 위한 코어 기능 설계 등 제품 개발 및 사업화 관련 세부 계획이 다소 미흡함. AI 기능은 완성도가 높지 않으면 역효과를 불러올 수 있으므로, 고도화를 위해 상세 계획이 필요함.</v>
          </cell>
        </row>
        <row r="51">
          <cell r="B51">
            <v>20417721</v>
          </cell>
          <cell r="C51" t="str">
            <v>지역기반</v>
          </cell>
          <cell r="D51" t="str">
            <v>기계ㆍ소재</v>
          </cell>
          <cell r="E51" t="str">
            <v>AI 협동로봇 기술이 적용된 부품가공 자동가공·품질검사 기능의 스마트셀 솔루션</v>
          </cell>
          <cell r="F51" t="str">
            <v>1,570,602,908</v>
          </cell>
          <cell r="G51" t="str">
            <v>1</v>
          </cell>
          <cell r="H51" t="str">
            <v>초기</v>
          </cell>
          <cell r="I51" t="str">
            <v>청년</v>
          </cell>
          <cell r="J51">
            <v>0</v>
          </cell>
          <cell r="K51">
            <v>9</v>
          </cell>
          <cell r="L51">
            <v>8</v>
          </cell>
          <cell r="M51">
            <v>17</v>
          </cell>
          <cell r="N51">
            <v>18</v>
          </cell>
          <cell r="O51">
            <v>9</v>
          </cell>
          <cell r="P51">
            <v>8</v>
          </cell>
          <cell r="Q51">
            <v>14</v>
          </cell>
          <cell r="R51">
            <v>4</v>
          </cell>
          <cell r="S51">
            <v>87</v>
          </cell>
          <cell r="T51">
            <v>0</v>
          </cell>
          <cell r="U51">
            <v>87</v>
          </cell>
          <cell r="V51">
            <v>41</v>
          </cell>
          <cell r="W51" t="str">
            <v xml:space="preserve">문제 인식 및 사업 역량이 우수함. 제품 실현 가능성 측면에서의 기술 구현 방안 및 사업화 가능성에 대한 상세한 계획이 다소 부족함. </v>
          </cell>
        </row>
        <row r="52">
          <cell r="B52">
            <v>20418675</v>
          </cell>
          <cell r="C52" t="str">
            <v>지역기반</v>
          </cell>
          <cell r="D52" t="str">
            <v>기계ㆍ소재</v>
          </cell>
          <cell r="E52" t="str">
            <v>초지향성 음향 기술과 AI 개인화 엔진을 결합한 개방형 몰입 사운드 디바이스</v>
          </cell>
          <cell r="F52" t="str">
            <v>108,624,643</v>
          </cell>
          <cell r="G52" t="str">
            <v>2</v>
          </cell>
          <cell r="H52" t="str">
            <v>초기</v>
          </cell>
          <cell r="I52" t="str">
            <v>청년</v>
          </cell>
          <cell r="J52">
            <v>0</v>
          </cell>
          <cell r="K52">
            <v>8</v>
          </cell>
          <cell r="L52">
            <v>9</v>
          </cell>
          <cell r="M52">
            <v>17</v>
          </cell>
          <cell r="N52">
            <v>16</v>
          </cell>
          <cell r="O52">
            <v>9</v>
          </cell>
          <cell r="P52">
            <v>9</v>
          </cell>
          <cell r="Q52">
            <v>14</v>
          </cell>
          <cell r="R52">
            <v>5</v>
          </cell>
          <cell r="S52">
            <v>87</v>
          </cell>
          <cell r="T52">
            <v>0</v>
          </cell>
          <cell r="U52">
            <v>87</v>
          </cell>
          <cell r="V52">
            <v>41</v>
          </cell>
          <cell r="W52" t="str">
            <v xml:space="preserve">아이템 실현 가능성이 우수함. 향후 계획이 체계적으로 설정되어 있음. AI 개인화 엔진 등 완성도를 요구하는 기능 개발을 위한 구체적 계획이 필요함. </v>
          </cell>
        </row>
        <row r="53">
          <cell r="B53">
            <v>20428495</v>
          </cell>
          <cell r="C53" t="str">
            <v>지역기반</v>
          </cell>
          <cell r="D53" t="str">
            <v>기계ㆍ소재</v>
          </cell>
          <cell r="E53" t="str">
            <v>STRATA</v>
          </cell>
          <cell r="F53" t="str">
            <v>89,454,545</v>
          </cell>
          <cell r="G53" t="str">
            <v>2</v>
          </cell>
          <cell r="H53" t="str">
            <v>초기</v>
          </cell>
          <cell r="I53" t="str">
            <v>청년</v>
          </cell>
          <cell r="J53">
            <v>0</v>
          </cell>
          <cell r="K53">
            <v>9</v>
          </cell>
          <cell r="L53">
            <v>8</v>
          </cell>
          <cell r="M53">
            <v>17</v>
          </cell>
          <cell r="N53">
            <v>16</v>
          </cell>
          <cell r="O53">
            <v>8</v>
          </cell>
          <cell r="P53">
            <v>9</v>
          </cell>
          <cell r="Q53">
            <v>14</v>
          </cell>
          <cell r="R53">
            <v>4</v>
          </cell>
          <cell r="S53">
            <v>85</v>
          </cell>
          <cell r="T53">
            <v>2</v>
          </cell>
          <cell r="U53">
            <v>87</v>
          </cell>
          <cell r="V53">
            <v>41</v>
          </cell>
          <cell r="W53" t="str">
            <v>시장 문제 및 정책 방향성에 적합한 솔루션을 제안함. 실증을 통한 사용성 개선 방안 및 매출 창출 방향성을 구체적으로 제시함. 다소 보수적인 현장에서, 데이터를 기록하는 부분에 대한 거부감을 극복하는 전략이 필요함.</v>
          </cell>
        </row>
        <row r="54">
          <cell r="B54">
            <v>20429740</v>
          </cell>
          <cell r="C54" t="str">
            <v>지역기반</v>
          </cell>
          <cell r="D54" t="str">
            <v>기계ㆍ소재</v>
          </cell>
          <cell r="E54" t="str">
            <v>벽체 홈 가공용 그라인더 집진장치 및 안전커버</v>
          </cell>
          <cell r="F54" t="str">
            <v>110,000,000</v>
          </cell>
          <cell r="G54" t="str">
            <v>2</v>
          </cell>
          <cell r="H54" t="str">
            <v>초기</v>
          </cell>
          <cell r="I54" t="str">
            <v>중장년</v>
          </cell>
          <cell r="J54">
            <v>0</v>
          </cell>
          <cell r="K54">
            <v>9</v>
          </cell>
          <cell r="L54">
            <v>9</v>
          </cell>
          <cell r="M54">
            <v>17</v>
          </cell>
          <cell r="N54">
            <v>15</v>
          </cell>
          <cell r="O54">
            <v>9</v>
          </cell>
          <cell r="P54">
            <v>9</v>
          </cell>
          <cell r="Q54">
            <v>15</v>
          </cell>
          <cell r="R54">
            <v>4</v>
          </cell>
          <cell r="S54">
            <v>87</v>
          </cell>
          <cell r="T54">
            <v>0</v>
          </cell>
          <cell r="U54">
            <v>87</v>
          </cell>
          <cell r="V54">
            <v>41</v>
          </cell>
          <cell r="W54" t="str">
            <v>현장에서 도출된 문제를 기반으로 합리적인 솔루션을 제시함. 대상 고객과 시장 진출 전략이 명확함.</v>
          </cell>
        </row>
        <row r="55">
          <cell r="B55">
            <v>20413168</v>
          </cell>
          <cell r="C55" t="str">
            <v>대학발</v>
          </cell>
          <cell r="D55" t="str">
            <v>기계ㆍ소재</v>
          </cell>
          <cell r="E55" t="str">
            <v>대형 적층제조 기반 맞춤형 산업용 에어로겔 단열·열관리 구조체</v>
          </cell>
          <cell r="F55" t="str">
            <v>0</v>
          </cell>
          <cell r="G55" t="str">
            <v>0</v>
          </cell>
          <cell r="H55" t="str">
            <v>예비</v>
          </cell>
          <cell r="I55" t="str">
            <v>청년</v>
          </cell>
          <cell r="J55">
            <v>0</v>
          </cell>
          <cell r="K55">
            <v>9</v>
          </cell>
          <cell r="L55">
            <v>9</v>
          </cell>
          <cell r="M55">
            <v>17</v>
          </cell>
          <cell r="N55">
            <v>18</v>
          </cell>
          <cell r="O55">
            <v>8</v>
          </cell>
          <cell r="P55">
            <v>9</v>
          </cell>
          <cell r="Q55">
            <v>15</v>
          </cell>
          <cell r="R55">
            <v>4</v>
          </cell>
          <cell r="S55">
            <v>89</v>
          </cell>
          <cell r="T55">
            <v>0</v>
          </cell>
          <cell r="U55">
            <v>89</v>
          </cell>
          <cell r="V55">
            <v>13</v>
          </cell>
          <cell r="W55" t="str">
            <v>기술력 및 대표자 역량이 우수함. 성장 전략에 대한 구체적인 계획이 부족함. 실제 적층 제조 산업에서의 제품 점유율 및 진입 전략에 대한 계획이 기술 개발 만큼 중요함.</v>
          </cell>
          <cell r="X55" t="str">
            <v>불일치</v>
          </cell>
          <cell r="Y55" t="str">
            <v>첨단 제조 관련으로 지역 주력 산업 불일치</v>
          </cell>
        </row>
        <row r="56">
          <cell r="B56">
            <v>20424424</v>
          </cell>
          <cell r="C56" t="str">
            <v>지역기반</v>
          </cell>
          <cell r="D56" t="str">
            <v>기계ㆍ소재</v>
          </cell>
          <cell r="E56" t="str">
            <v>소형 굿즈나 키링,펫테그 등 트랜드형 상품을 빠르고 쉽게 제조하여 빠른수익 창출과 누적매출로 인한 지속성장이 가능한 소규모 창업자용 소량사출 제조 통합 플랫폼</v>
          </cell>
          <cell r="F56" t="str">
            <v>0</v>
          </cell>
          <cell r="G56" t="str">
            <v>0</v>
          </cell>
          <cell r="H56" t="str">
            <v>예비</v>
          </cell>
          <cell r="I56" t="str">
            <v>중장년</v>
          </cell>
          <cell r="J56">
            <v>0</v>
          </cell>
          <cell r="K56">
            <v>8</v>
          </cell>
          <cell r="L56">
            <v>9</v>
          </cell>
          <cell r="M56">
            <v>18</v>
          </cell>
          <cell r="N56">
            <v>17</v>
          </cell>
          <cell r="O56">
            <v>8</v>
          </cell>
          <cell r="P56">
            <v>8</v>
          </cell>
          <cell r="Q56">
            <v>14</v>
          </cell>
          <cell r="R56">
            <v>4</v>
          </cell>
          <cell r="S56">
            <v>86</v>
          </cell>
          <cell r="T56">
            <v>0</v>
          </cell>
          <cell r="U56">
            <v>86</v>
          </cell>
          <cell r="V56">
            <v>49</v>
          </cell>
          <cell r="W56" t="str">
            <v xml:space="preserve">사업 계획이 구체적임. 창업 아이템이 가지는 기술적 가치나 어떤 제품을 만들지에 대한 설명 및 기술 개발 계획에 대한 설명이 다소 모호함. </v>
          </cell>
        </row>
        <row r="57">
          <cell r="B57">
            <v>20427536</v>
          </cell>
          <cell r="C57" t="str">
            <v>지역기반</v>
          </cell>
          <cell r="D57" t="str">
            <v>기계ㆍ소재</v>
          </cell>
          <cell r="E57" t="str">
            <v>Physical AI 기반 산업 데이터 플랫폼</v>
          </cell>
          <cell r="F57" t="str">
            <v>0</v>
          </cell>
          <cell r="G57" t="str">
            <v>0</v>
          </cell>
          <cell r="H57" t="str">
            <v>예비</v>
          </cell>
          <cell r="I57" t="str">
            <v>중장년</v>
          </cell>
          <cell r="J57">
            <v>0</v>
          </cell>
          <cell r="K57">
            <v>8</v>
          </cell>
          <cell r="L57">
            <v>9</v>
          </cell>
          <cell r="M57">
            <v>17</v>
          </cell>
          <cell r="N57">
            <v>18</v>
          </cell>
          <cell r="O57">
            <v>8</v>
          </cell>
          <cell r="P57">
            <v>8</v>
          </cell>
          <cell r="Q57">
            <v>14</v>
          </cell>
          <cell r="R57">
            <v>4</v>
          </cell>
          <cell r="S57">
            <v>86</v>
          </cell>
          <cell r="T57">
            <v>0</v>
          </cell>
          <cell r="U57">
            <v>86</v>
          </cell>
          <cell r="V57">
            <v>49</v>
          </cell>
          <cell r="W57" t="str">
            <v xml:space="preserve">문제 인식과 이에 기반한 솔루션 도출이 긍정적임. 지원 사업을 레버리지로 활용하여 보다 공격적인 고용 창출과 사업 확장 계획이 필요함. </v>
          </cell>
        </row>
        <row r="58">
          <cell r="B58">
            <v>20411746</v>
          </cell>
          <cell r="C58" t="str">
            <v>지역기반</v>
          </cell>
          <cell r="D58" t="str">
            <v>기계ㆍ소재</v>
          </cell>
          <cell r="E58" t="str">
            <v>국내 최초 MDF 전용 친환경(VOC Zero) 분체도장 공정 기술 상용화 - 도장 납기 96% 단축(6~8일→8시간), 원가 72% 절감</v>
          </cell>
          <cell r="F58" t="str">
            <v>3,820,000</v>
          </cell>
          <cell r="G58" t="str">
            <v>0</v>
          </cell>
          <cell r="H58" t="str">
            <v>초기</v>
          </cell>
          <cell r="I58" t="str">
            <v>중장년</v>
          </cell>
          <cell r="J58">
            <v>0</v>
          </cell>
          <cell r="K58">
            <v>9</v>
          </cell>
          <cell r="L58">
            <v>9</v>
          </cell>
          <cell r="M58">
            <v>17</v>
          </cell>
          <cell r="N58">
            <v>16</v>
          </cell>
          <cell r="O58">
            <v>9</v>
          </cell>
          <cell r="P58">
            <v>8</v>
          </cell>
          <cell r="Q58">
            <v>14</v>
          </cell>
          <cell r="R58">
            <v>4</v>
          </cell>
          <cell r="S58">
            <v>86</v>
          </cell>
          <cell r="T58">
            <v>0</v>
          </cell>
          <cell r="U58">
            <v>86</v>
          </cell>
          <cell r="V58">
            <v>49</v>
          </cell>
          <cell r="W58" t="str">
            <v>자금 조달 계획 및 성장 전략이 우수함. 스케일업 전략과 외부 네트워킹을 통한 확장 전략이 다소 미흡함.</v>
          </cell>
        </row>
        <row r="59">
          <cell r="B59">
            <v>20423170</v>
          </cell>
          <cell r="C59" t="str">
            <v>지역기반</v>
          </cell>
          <cell r="D59" t="str">
            <v>기계ㆍ소재</v>
          </cell>
          <cell r="E59" t="str">
            <v>정밀 품질검사 장비 솔루션 국산화를 위한 자체 컨트롤러 및 솔루션 Pride1 Tester 개발</v>
          </cell>
          <cell r="F59" t="str">
            <v>1,460,992,230</v>
          </cell>
          <cell r="G59" t="str">
            <v>3</v>
          </cell>
          <cell r="H59" t="str">
            <v>초기</v>
          </cell>
          <cell r="I59" t="str">
            <v>중장년</v>
          </cell>
          <cell r="J59">
            <v>0</v>
          </cell>
          <cell r="K59">
            <v>8</v>
          </cell>
          <cell r="L59">
            <v>8</v>
          </cell>
          <cell r="M59">
            <v>17</v>
          </cell>
          <cell r="N59">
            <v>17</v>
          </cell>
          <cell r="O59">
            <v>8</v>
          </cell>
          <cell r="P59">
            <v>10</v>
          </cell>
          <cell r="Q59">
            <v>15</v>
          </cell>
          <cell r="R59">
            <v>3</v>
          </cell>
          <cell r="S59">
            <v>86</v>
          </cell>
          <cell r="T59">
            <v>0</v>
          </cell>
          <cell r="U59">
            <v>86</v>
          </cell>
          <cell r="V59">
            <v>49</v>
          </cell>
          <cell r="W59" t="str">
            <v>대표자 역량과 사업화 역량이 우수함. 제품 자체 차별성 및 시장 대체 가능성에 대한 근거가 다소 부족함.</v>
          </cell>
        </row>
        <row r="60">
          <cell r="B60">
            <v>20425280</v>
          </cell>
          <cell r="C60" t="str">
            <v>지역기반</v>
          </cell>
          <cell r="D60" t="str">
            <v>기계ㆍ소재</v>
          </cell>
          <cell r="E60" t="str">
            <v>차세대 디스플레이(Micro LED)용 고기능성 UV경화 오버코팅제 개발</v>
          </cell>
          <cell r="F60" t="str">
            <v>500,000,000</v>
          </cell>
          <cell r="G60" t="str">
            <v>2</v>
          </cell>
          <cell r="H60" t="str">
            <v>초기</v>
          </cell>
          <cell r="I60" t="str">
            <v>중장년</v>
          </cell>
          <cell r="J60">
            <v>0</v>
          </cell>
          <cell r="K60">
            <v>8</v>
          </cell>
          <cell r="L60">
            <v>9</v>
          </cell>
          <cell r="M60">
            <v>16</v>
          </cell>
          <cell r="N60">
            <v>17</v>
          </cell>
          <cell r="O60">
            <v>9</v>
          </cell>
          <cell r="P60">
            <v>9</v>
          </cell>
          <cell r="Q60">
            <v>14</v>
          </cell>
          <cell r="R60">
            <v>4</v>
          </cell>
          <cell r="S60">
            <v>86</v>
          </cell>
          <cell r="T60">
            <v>0</v>
          </cell>
          <cell r="U60">
            <v>86</v>
          </cell>
          <cell r="V60">
            <v>49</v>
          </cell>
          <cell r="W60" t="str">
            <v>지원 사업을 통해 진행하려는 구현 계획이 체계적임. 시장 진입을 위한 구체적인 전략이 다소 부족함.</v>
          </cell>
        </row>
        <row r="61">
          <cell r="B61">
            <v>20416291</v>
          </cell>
          <cell r="C61" t="str">
            <v>지역기반</v>
          </cell>
          <cell r="D61" t="str">
            <v>기계ㆍ소재</v>
          </cell>
          <cell r="E61" t="str">
            <v>사회적 약자 접근성 기준을 충족하는 병원 접수·수납·안내 프론트 통합 자동화 키오스크(KiOMi)</v>
          </cell>
          <cell r="F61" t="str">
            <v>500,000,000</v>
          </cell>
          <cell r="G61" t="str">
            <v>9</v>
          </cell>
          <cell r="H61" t="str">
            <v>도약</v>
          </cell>
          <cell r="I61" t="str">
            <v>중장년</v>
          </cell>
          <cell r="J61">
            <v>0</v>
          </cell>
          <cell r="K61">
            <v>10</v>
          </cell>
          <cell r="L61">
            <v>9</v>
          </cell>
          <cell r="M61">
            <v>16</v>
          </cell>
          <cell r="N61">
            <v>15</v>
          </cell>
          <cell r="O61">
            <v>8</v>
          </cell>
          <cell r="P61">
            <v>9</v>
          </cell>
          <cell r="Q61">
            <v>14</v>
          </cell>
          <cell r="R61">
            <v>5</v>
          </cell>
          <cell r="S61">
            <v>86</v>
          </cell>
          <cell r="T61">
            <v>0</v>
          </cell>
          <cell r="U61">
            <v>86</v>
          </cell>
          <cell r="V61">
            <v>49</v>
          </cell>
          <cell r="W61" t="str">
            <v>사업 영역에 대한 이해도가 높고 제품 완성도가 높음.  지원 사업을 활용한 제품에 대한 고도화 및 구체화 방안이 다소 모호함.</v>
          </cell>
        </row>
        <row r="62">
          <cell r="B62">
            <v>20416306</v>
          </cell>
          <cell r="C62" t="str">
            <v>지역기반</v>
          </cell>
          <cell r="D62" t="str">
            <v>기계ㆍ소재</v>
          </cell>
          <cell r="E62" t="str">
            <v>수입 대체가 가능한 K-뷰티 콘택트렌즈 알루미늄 리드지 개발</v>
          </cell>
          <cell r="F62" t="str">
            <v>2,016,000,000</v>
          </cell>
          <cell r="G62" t="str">
            <v>5</v>
          </cell>
          <cell r="H62" t="str">
            <v>도약</v>
          </cell>
          <cell r="I62" t="str">
            <v>중장년</v>
          </cell>
          <cell r="J62">
            <v>0</v>
          </cell>
          <cell r="K62">
            <v>10</v>
          </cell>
          <cell r="L62">
            <v>9</v>
          </cell>
          <cell r="M62">
            <v>16</v>
          </cell>
          <cell r="N62">
            <v>15</v>
          </cell>
          <cell r="O62">
            <v>8</v>
          </cell>
          <cell r="P62">
            <v>9</v>
          </cell>
          <cell r="Q62">
            <v>14</v>
          </cell>
          <cell r="R62">
            <v>5</v>
          </cell>
          <cell r="S62">
            <v>86</v>
          </cell>
          <cell r="T62">
            <v>0</v>
          </cell>
          <cell r="U62">
            <v>86</v>
          </cell>
          <cell r="V62">
            <v>49</v>
          </cell>
          <cell r="W62" t="str">
            <v>사업 영역에 대한 이해도가 높고 제품 완성도가 높음. 지원 사업을 활용한 제품 고도화 및 구체화 방안이 다소 모호함.</v>
          </cell>
        </row>
        <row r="63">
          <cell r="B63">
            <v>20404082</v>
          </cell>
          <cell r="C63" t="str">
            <v>지역기반</v>
          </cell>
          <cell r="D63" t="str">
            <v>기계ㆍ소재</v>
          </cell>
          <cell r="E63" t="str">
            <v>사람 감지 기반 자동 감속·제동 기능을 적용한 탈부착형 병원 침대 이송 로봇 ‘Moti Bed Mover’</v>
          </cell>
          <cell r="F63" t="str">
            <v>10,000,000</v>
          </cell>
          <cell r="G63" t="str">
            <v>0</v>
          </cell>
          <cell r="H63" t="str">
            <v>초기</v>
          </cell>
          <cell r="I63" t="str">
            <v>청년</v>
          </cell>
          <cell r="J63">
            <v>0</v>
          </cell>
          <cell r="K63">
            <v>10</v>
          </cell>
          <cell r="L63">
            <v>10</v>
          </cell>
          <cell r="M63">
            <v>17</v>
          </cell>
          <cell r="N63">
            <v>16</v>
          </cell>
          <cell r="O63">
            <v>7</v>
          </cell>
          <cell r="P63">
            <v>8</v>
          </cell>
          <cell r="Q63">
            <v>13</v>
          </cell>
          <cell r="R63">
            <v>4</v>
          </cell>
          <cell r="S63">
            <v>85</v>
          </cell>
          <cell r="T63">
            <v>0</v>
          </cell>
          <cell r="U63">
            <v>85</v>
          </cell>
          <cell r="V63">
            <v>56</v>
          </cell>
          <cell r="W63" t="str">
            <v>현장에 분명히 존재하는 문제를 타겟하여 솔루션을 고안함. 제품 경쟁력에 대한 다각적인 검토가 필요함.</v>
          </cell>
        </row>
        <row r="64">
          <cell r="B64">
            <v>20427463</v>
          </cell>
          <cell r="C64" t="str">
            <v>지역기반</v>
          </cell>
          <cell r="D64" t="str">
            <v>기계ㆍ소재</v>
          </cell>
          <cell r="E64" t="str">
            <v>고유수용감각 기반 AI 실시간 개인 자세·균형 측정 스마트 웨이트 트레이닝 바 ‘밸스캔(BALSCAN)’</v>
          </cell>
          <cell r="F64" t="str">
            <v>500,000,000</v>
          </cell>
          <cell r="G64" t="str">
            <v>1</v>
          </cell>
          <cell r="H64" t="str">
            <v>초기</v>
          </cell>
          <cell r="I64" t="str">
            <v>청년</v>
          </cell>
          <cell r="J64">
            <v>0</v>
          </cell>
          <cell r="K64">
            <v>8</v>
          </cell>
          <cell r="L64">
            <v>9</v>
          </cell>
          <cell r="M64">
            <v>17</v>
          </cell>
          <cell r="N64">
            <v>16</v>
          </cell>
          <cell r="O64">
            <v>7</v>
          </cell>
          <cell r="P64">
            <v>9</v>
          </cell>
          <cell r="Q64">
            <v>15</v>
          </cell>
          <cell r="R64">
            <v>4</v>
          </cell>
          <cell r="S64">
            <v>85</v>
          </cell>
          <cell r="T64">
            <v>0</v>
          </cell>
          <cell r="U64">
            <v>85</v>
          </cell>
          <cell r="V64">
            <v>56</v>
          </cell>
          <cell r="W64" t="str">
            <v xml:space="preserve">헬스케어 시장에서의 적절한 문제 인식을 제시함. 제품 목적 상 다양한 신체 구조들에 강인한 제품을 구현하기 위한 방안이 필수적일 것으로 판단됨. 헬스장 외에 B2C 수익 모델에는 분리한 제품 특성의 극복 방안이 필요함. </v>
          </cell>
        </row>
        <row r="65">
          <cell r="B65">
            <v>20414814</v>
          </cell>
          <cell r="C65" t="str">
            <v>실험실</v>
          </cell>
          <cell r="D65" t="str">
            <v>기계ㆍ소재</v>
          </cell>
          <cell r="E65" t="str">
            <v>반도체·로봇 극한환경용 파티클-Zero 내식성 하모닉 감속기</v>
          </cell>
          <cell r="F65" t="str">
            <v>12,650,000</v>
          </cell>
          <cell r="G65" t="str">
            <v>2</v>
          </cell>
          <cell r="H65" t="str">
            <v>초기</v>
          </cell>
          <cell r="I65" t="str">
            <v>중장년</v>
          </cell>
          <cell r="J65" t="str">
            <v/>
          </cell>
          <cell r="K65">
            <v>9</v>
          </cell>
          <cell r="L65">
            <v>9</v>
          </cell>
          <cell r="M65">
            <v>16</v>
          </cell>
          <cell r="N65">
            <v>15</v>
          </cell>
          <cell r="O65">
            <v>8</v>
          </cell>
          <cell r="P65">
            <v>9</v>
          </cell>
          <cell r="Q65">
            <v>14</v>
          </cell>
          <cell r="R65">
            <v>5</v>
          </cell>
          <cell r="S65">
            <v>85</v>
          </cell>
          <cell r="T65">
            <v>0</v>
          </cell>
          <cell r="U65">
            <v>85</v>
          </cell>
          <cell r="V65">
            <v>56</v>
          </cell>
          <cell r="W65" t="str">
            <v>사업 영역에 대한 이해도가 높고 외부 네트워킹이 잘 구축되어있음.  BM의 실현 근거가 다소 모호함.</v>
          </cell>
        </row>
        <row r="66">
          <cell r="B66">
            <v>20402979</v>
          </cell>
          <cell r="C66" t="str">
            <v>지역기반</v>
          </cell>
          <cell r="D66" t="str">
            <v>기계ㆍ소재</v>
          </cell>
          <cell r="E66" t="str">
            <v>광학조건 최적화·AI 불량검출 통합 비전검사 패키지</v>
          </cell>
          <cell r="F66" t="str">
            <v>279,333,285</v>
          </cell>
          <cell r="G66" t="str">
            <v>2</v>
          </cell>
          <cell r="H66" t="str">
            <v>초기</v>
          </cell>
          <cell r="I66" t="str">
            <v>청년</v>
          </cell>
          <cell r="J66">
            <v>0</v>
          </cell>
          <cell r="K66">
            <v>9</v>
          </cell>
          <cell r="L66">
            <v>9</v>
          </cell>
          <cell r="M66">
            <v>16</v>
          </cell>
          <cell r="N66">
            <v>16</v>
          </cell>
          <cell r="O66">
            <v>8</v>
          </cell>
          <cell r="P66">
            <v>8</v>
          </cell>
          <cell r="Q66">
            <v>14</v>
          </cell>
          <cell r="R66">
            <v>4</v>
          </cell>
          <cell r="S66">
            <v>84</v>
          </cell>
          <cell r="T66">
            <v>0</v>
          </cell>
          <cell r="U66">
            <v>84</v>
          </cell>
          <cell r="V66">
            <v>59</v>
          </cell>
          <cell r="W66" t="str">
            <v>솔루션 구현 가능성에 대해 잘 설명되었음. 제품 고도화 방안이 다소 미흡함. 조직 구축 및 외부 네트워킹 활용 방안에 대한 추가 고민이 필요함.</v>
          </cell>
        </row>
        <row r="67">
          <cell r="B67">
            <v>20427342</v>
          </cell>
          <cell r="C67" t="str">
            <v>지역기반</v>
          </cell>
          <cell r="D67" t="str">
            <v>기계ㆍ소재</v>
          </cell>
          <cell r="E67" t="str">
            <v>AI 능동형 전기차 확산 방지, 천장 설치형 '스마트 화재 격리 및 집중 냉각'시스템</v>
          </cell>
          <cell r="F67" t="str">
            <v>230,000,000</v>
          </cell>
          <cell r="G67" t="str">
            <v>3</v>
          </cell>
          <cell r="H67" t="str">
            <v>초기</v>
          </cell>
          <cell r="I67" t="str">
            <v>청년</v>
          </cell>
          <cell r="J67">
            <v>0</v>
          </cell>
          <cell r="K67">
            <v>9</v>
          </cell>
          <cell r="L67">
            <v>8</v>
          </cell>
          <cell r="M67">
            <v>13</v>
          </cell>
          <cell r="N67">
            <v>13</v>
          </cell>
          <cell r="O67">
            <v>8</v>
          </cell>
          <cell r="P67">
            <v>8</v>
          </cell>
          <cell r="Q67">
            <v>14</v>
          </cell>
          <cell r="R67">
            <v>5</v>
          </cell>
          <cell r="S67">
            <v>78</v>
          </cell>
          <cell r="T67">
            <v>2</v>
          </cell>
          <cell r="U67">
            <v>80</v>
          </cell>
          <cell r="V67">
            <v>60</v>
          </cell>
          <cell r="W67" t="str">
            <v xml:space="preserve">연구 개발 역량과 아이템에 대한 문제 인식이 합리적임. 주차 공간의 매우 다양한 환경에 강인하기 위해 AI 모델을 어떻게 최적화할 것인지, 천장 높이 다양성 등에 대한 대응 방안이 필요함. </v>
          </cell>
        </row>
        <row r="68">
          <cell r="B68">
            <v>20429483</v>
          </cell>
          <cell r="C68" t="str">
            <v>지역기반</v>
          </cell>
          <cell r="D68" t="str">
            <v>기계ㆍ소재</v>
          </cell>
          <cell r="E68" t="str">
            <v>2차전지 공정 통합제어 기반 스마트 플랫폼</v>
          </cell>
          <cell r="F68" t="str">
            <v>2,914,341,091</v>
          </cell>
          <cell r="G68" t="str">
            <v>6</v>
          </cell>
          <cell r="H68" t="str">
            <v>초기</v>
          </cell>
          <cell r="I68" t="str">
            <v>청년</v>
          </cell>
          <cell r="J68">
            <v>0</v>
          </cell>
          <cell r="K68">
            <v>8</v>
          </cell>
          <cell r="L68">
            <v>9</v>
          </cell>
          <cell r="M68">
            <v>13</v>
          </cell>
          <cell r="N68">
            <v>14</v>
          </cell>
          <cell r="O68">
            <v>8</v>
          </cell>
          <cell r="P68">
            <v>10</v>
          </cell>
          <cell r="Q68">
            <v>14</v>
          </cell>
          <cell r="R68">
            <v>4</v>
          </cell>
          <cell r="S68">
            <v>80</v>
          </cell>
          <cell r="T68">
            <v>0</v>
          </cell>
          <cell r="U68">
            <v>80</v>
          </cell>
          <cell r="V68">
            <v>60</v>
          </cell>
          <cell r="W68" t="str">
            <v xml:space="preserve">대표자 역량이 우수함. 제품 실현 방안 및 구체적인 사업 전략이 모호함. </v>
          </cell>
        </row>
        <row r="69">
          <cell r="B69">
            <v>20402243</v>
          </cell>
          <cell r="C69" t="str">
            <v>지역기반</v>
          </cell>
          <cell r="D69" t="str">
            <v>기계ㆍ소재</v>
          </cell>
          <cell r="E69" t="str">
            <v>FIRE-ZERO 무화염 전기 가열식 금속 배관 접합 솔루션 (히트리 + 히트링)</v>
          </cell>
          <cell r="F69" t="str">
            <v>0</v>
          </cell>
          <cell r="G69" t="str">
            <v>0</v>
          </cell>
          <cell r="H69" t="str">
            <v>예비</v>
          </cell>
          <cell r="I69" t="str">
            <v>중장년</v>
          </cell>
          <cell r="J69">
            <v>0</v>
          </cell>
          <cell r="K69">
            <v>8</v>
          </cell>
          <cell r="L69">
            <v>9</v>
          </cell>
          <cell r="M69">
            <v>15</v>
          </cell>
          <cell r="N69">
            <v>14</v>
          </cell>
          <cell r="O69">
            <v>8</v>
          </cell>
          <cell r="P69">
            <v>7</v>
          </cell>
          <cell r="Q69">
            <v>14</v>
          </cell>
          <cell r="R69">
            <v>4</v>
          </cell>
          <cell r="S69">
            <v>79</v>
          </cell>
          <cell r="T69">
            <v>0</v>
          </cell>
          <cell r="U69">
            <v>79</v>
          </cell>
          <cell r="V69">
            <v>62</v>
          </cell>
          <cell r="W69" t="str">
            <v xml:space="preserve">문제 인식에 따른 창업 아이템의 필요성이 설득력 있음. 무화염 작업이 가능한 기술적 근거와 기존 제품의 한계점을 명확히 제시할 필요가 있음. 배경과 시장 설정은 설득력 있으나 창업 아이템의 차별성의 보강이 필요함. </v>
          </cell>
        </row>
        <row r="70">
          <cell r="B70">
            <v>20416718</v>
          </cell>
          <cell r="C70" t="str">
            <v>지역기반</v>
          </cell>
          <cell r="D70" t="str">
            <v>기계ㆍ소재</v>
          </cell>
          <cell r="E70" t="str">
            <v>정밀 감시 로봇 시스템</v>
          </cell>
          <cell r="F70" t="str">
            <v>0</v>
          </cell>
          <cell r="G70" t="str">
            <v>0</v>
          </cell>
          <cell r="H70" t="str">
            <v>예비</v>
          </cell>
          <cell r="I70" t="str">
            <v>중장년</v>
          </cell>
          <cell r="J70">
            <v>0</v>
          </cell>
          <cell r="K70">
            <v>8</v>
          </cell>
          <cell r="L70">
            <v>8</v>
          </cell>
          <cell r="M70">
            <v>14</v>
          </cell>
          <cell r="N70">
            <v>16</v>
          </cell>
          <cell r="O70">
            <v>7</v>
          </cell>
          <cell r="P70">
            <v>8</v>
          </cell>
          <cell r="Q70">
            <v>14</v>
          </cell>
          <cell r="R70">
            <v>4</v>
          </cell>
          <cell r="S70">
            <v>79</v>
          </cell>
          <cell r="T70">
            <v>0</v>
          </cell>
          <cell r="U70">
            <v>79</v>
          </cell>
          <cell r="V70">
            <v>62</v>
          </cell>
          <cell r="W70" t="str">
            <v xml:space="preserve">문제 인식이 잘되어있음. AI 시스템을 어떤방식으로 활용하고 적용할건지에 대한 명확한 기술적 사항이 부재함. </v>
          </cell>
        </row>
        <row r="71">
          <cell r="B71">
            <v>20417476</v>
          </cell>
          <cell r="C71" t="str">
            <v>지역기반</v>
          </cell>
          <cell r="D71" t="str">
            <v>기계ㆍ소재</v>
          </cell>
          <cell r="E71" t="str">
            <v>특허 기반 동작 제어 기술을 활용해 바리스타의 포터필터 작업을 자동화하는 커피 하드웨어 개발</v>
          </cell>
          <cell r="F71" t="str">
            <v>0</v>
          </cell>
          <cell r="G71" t="str">
            <v>0</v>
          </cell>
          <cell r="H71" t="str">
            <v>예비</v>
          </cell>
          <cell r="I71" t="str">
            <v>청년</v>
          </cell>
          <cell r="J71">
            <v>0</v>
          </cell>
          <cell r="K71">
            <v>8</v>
          </cell>
          <cell r="L71">
            <v>7</v>
          </cell>
          <cell r="M71">
            <v>15</v>
          </cell>
          <cell r="N71">
            <v>15</v>
          </cell>
          <cell r="O71">
            <v>8</v>
          </cell>
          <cell r="P71">
            <v>8</v>
          </cell>
          <cell r="Q71">
            <v>14</v>
          </cell>
          <cell r="R71">
            <v>4</v>
          </cell>
          <cell r="S71">
            <v>79</v>
          </cell>
          <cell r="T71">
            <v>0</v>
          </cell>
          <cell r="U71">
            <v>79</v>
          </cell>
          <cell r="V71">
            <v>62</v>
          </cell>
          <cell r="W71" t="str">
            <v xml:space="preserve">기술적 발상이 창의적임. 기술적 난이도가 높고, 기존 커피 머신과의 호환성 등을 고려할 때 기술 개발에 전문적인 인력 구성이 필수적일 것으로 판단됨. </v>
          </cell>
        </row>
        <row r="72">
          <cell r="B72">
            <v>20417722</v>
          </cell>
          <cell r="C72" t="str">
            <v>지역기반</v>
          </cell>
          <cell r="D72" t="str">
            <v>기계ㆍ소재</v>
          </cell>
          <cell r="E72" t="str">
            <v>무전원 자동 초기화 구조의 기계식 사물함 도어락 시스템</v>
          </cell>
          <cell r="F72" t="str">
            <v>0</v>
          </cell>
          <cell r="G72" t="str">
            <v>0</v>
          </cell>
          <cell r="H72" t="str">
            <v>예비</v>
          </cell>
          <cell r="I72" t="str">
            <v>중장년</v>
          </cell>
          <cell r="J72">
            <v>0</v>
          </cell>
          <cell r="K72">
            <v>8</v>
          </cell>
          <cell r="L72">
            <v>8</v>
          </cell>
          <cell r="M72">
            <v>15</v>
          </cell>
          <cell r="N72">
            <v>14</v>
          </cell>
          <cell r="O72">
            <v>8</v>
          </cell>
          <cell r="P72">
            <v>8</v>
          </cell>
          <cell r="Q72">
            <v>14</v>
          </cell>
          <cell r="R72">
            <v>4</v>
          </cell>
          <cell r="S72">
            <v>79</v>
          </cell>
          <cell r="T72">
            <v>0</v>
          </cell>
          <cell r="U72">
            <v>79</v>
          </cell>
          <cell r="V72">
            <v>62</v>
          </cell>
          <cell r="W72" t="str">
            <v>현장에서 인식된 문제를 해결하려는 시도가 공감됨. 기술적 구현 난이도가 높지 않아 경쟁사의 모방제품 대응 전략이 필요함. 사용자 사용성에 대한 입증 근거가 필요함.</v>
          </cell>
        </row>
        <row r="73">
          <cell r="B73">
            <v>20419094</v>
          </cell>
          <cell r="C73" t="str">
            <v>지역기반</v>
          </cell>
          <cell r="D73" t="str">
            <v>기계ㆍ소재</v>
          </cell>
          <cell r="E73" t="str">
            <v>중소 제조 현장 맞춤형 초저가 AI 자동화 모듈 개발 및 제조</v>
          </cell>
          <cell r="F73" t="str">
            <v>0</v>
          </cell>
          <cell r="G73" t="str">
            <v>0</v>
          </cell>
          <cell r="H73" t="str">
            <v>예비</v>
          </cell>
          <cell r="I73" t="str">
            <v>중장년</v>
          </cell>
          <cell r="J73">
            <v>0</v>
          </cell>
          <cell r="K73">
            <v>9</v>
          </cell>
          <cell r="L73">
            <v>8</v>
          </cell>
          <cell r="M73">
            <v>14</v>
          </cell>
          <cell r="N73">
            <v>15</v>
          </cell>
          <cell r="O73">
            <v>8</v>
          </cell>
          <cell r="P73">
            <v>8</v>
          </cell>
          <cell r="Q73">
            <v>14</v>
          </cell>
          <cell r="R73">
            <v>3</v>
          </cell>
          <cell r="S73">
            <v>79</v>
          </cell>
          <cell r="T73">
            <v>0</v>
          </cell>
          <cell r="U73">
            <v>79</v>
          </cell>
          <cell r="V73">
            <v>62</v>
          </cell>
          <cell r="W73" t="str">
            <v xml:space="preserve">문제 인식과 대표자 역량이 훌륭함. 솔루션의 실현 가능성 측면에서 HW와 SW 통합 시스템 구현 방안 및 이에 대한 기술적 설득력이 부족함. </v>
          </cell>
        </row>
        <row r="74">
          <cell r="B74">
            <v>20419273</v>
          </cell>
          <cell r="C74" t="str">
            <v>지역기반</v>
          </cell>
          <cell r="D74" t="str">
            <v>기계ㆍ소재</v>
          </cell>
          <cell r="E74" t="str">
            <v>장시간 책상에 머무는 사용자를 위하여 인체공학 기술과 AI 기반 맞춤 세팅 기술을 활용하여 높이 조절 및 자세 최적화 기능의 개인 맞춤형 업무환경을 제공하는 스마트 워크스테이션 제품</v>
          </cell>
          <cell r="F74" t="str">
            <v>0</v>
          </cell>
          <cell r="G74" t="str">
            <v>0</v>
          </cell>
          <cell r="H74" t="str">
            <v>예비</v>
          </cell>
          <cell r="I74" t="str">
            <v>중장년</v>
          </cell>
          <cell r="J74">
            <v>0</v>
          </cell>
          <cell r="K74">
            <v>9</v>
          </cell>
          <cell r="L74">
            <v>9</v>
          </cell>
          <cell r="M74">
            <v>14</v>
          </cell>
          <cell r="N74">
            <v>15</v>
          </cell>
          <cell r="O74">
            <v>6</v>
          </cell>
          <cell r="P74">
            <v>8</v>
          </cell>
          <cell r="Q74">
            <v>13</v>
          </cell>
          <cell r="R74">
            <v>5</v>
          </cell>
          <cell r="S74">
            <v>79</v>
          </cell>
          <cell r="T74">
            <v>0</v>
          </cell>
          <cell r="U74">
            <v>79</v>
          </cell>
          <cell r="V74">
            <v>62</v>
          </cell>
          <cell r="W74" t="str">
            <v>문제 인식이 적절함. 경쟁이 치열한 시장에서 AI 확장성을 확보한 제품이 나오지 않는 이상 기존 제품 대비 경쟁력이 높을지 불확실함. 데스크 제품에 대한 턴키 전략이 창의적이나, 시장 진입에 대한 세부 계획이 부족함.</v>
          </cell>
        </row>
        <row r="75">
          <cell r="B75">
            <v>20419792</v>
          </cell>
          <cell r="C75" t="str">
            <v>지역기반</v>
          </cell>
          <cell r="D75" t="str">
            <v>기계ㆍ소재</v>
          </cell>
          <cell r="E75" t="str">
            <v>특허출원 부식(녹)억제 기술이 적용된 연마하지 않는 기능성 주방용 칼</v>
          </cell>
          <cell r="F75" t="str">
            <v>0</v>
          </cell>
          <cell r="G75" t="str">
            <v>0</v>
          </cell>
          <cell r="H75" t="str">
            <v>예비</v>
          </cell>
          <cell r="I75" t="str">
            <v>청년</v>
          </cell>
          <cell r="J75">
            <v>0</v>
          </cell>
          <cell r="K75">
            <v>9</v>
          </cell>
          <cell r="L75">
            <v>7</v>
          </cell>
          <cell r="M75">
            <v>13</v>
          </cell>
          <cell r="N75">
            <v>13</v>
          </cell>
          <cell r="O75">
            <v>8</v>
          </cell>
          <cell r="P75">
            <v>8</v>
          </cell>
          <cell r="Q75">
            <v>15</v>
          </cell>
          <cell r="R75">
            <v>4</v>
          </cell>
          <cell r="S75">
            <v>77</v>
          </cell>
          <cell r="T75">
            <v>2</v>
          </cell>
          <cell r="U75">
            <v>79</v>
          </cell>
          <cell r="V75">
            <v>62</v>
          </cell>
          <cell r="W75" t="str">
            <v>문제 인식 및 솔루션이 설득력 있음. 기술적 구현 가능성에 대한 세부적인 내용이 부재하여 설득력이 낮음. 적절한 마케팅을 수반한다면 사업화 가능성 높으나, 사업비 지원 필요성의 근거가 부족함.</v>
          </cell>
        </row>
        <row r="76">
          <cell r="B76">
            <v>20422808</v>
          </cell>
          <cell r="C76" t="str">
            <v>지역기반</v>
          </cell>
          <cell r="D76" t="str">
            <v>기계ㆍ소재</v>
          </cell>
          <cell r="E76" t="str">
            <v>휠체어 브레이크 미체결 감지 스마트 안전 경보장치</v>
          </cell>
          <cell r="F76" t="str">
            <v>0</v>
          </cell>
          <cell r="G76" t="str">
            <v>0</v>
          </cell>
          <cell r="H76" t="str">
            <v>예비</v>
          </cell>
          <cell r="I76" t="str">
            <v>청년</v>
          </cell>
          <cell r="J76">
            <v>0</v>
          </cell>
          <cell r="K76">
            <v>9</v>
          </cell>
          <cell r="L76">
            <v>8</v>
          </cell>
          <cell r="M76">
            <v>15</v>
          </cell>
          <cell r="N76">
            <v>14</v>
          </cell>
          <cell r="O76">
            <v>7</v>
          </cell>
          <cell r="P76">
            <v>8</v>
          </cell>
          <cell r="Q76">
            <v>14</v>
          </cell>
          <cell r="R76">
            <v>4</v>
          </cell>
          <cell r="S76">
            <v>79</v>
          </cell>
          <cell r="T76">
            <v>0</v>
          </cell>
          <cell r="U76">
            <v>79</v>
          </cell>
          <cell r="V76">
            <v>62</v>
          </cell>
          <cell r="W76" t="str">
            <v xml:space="preserve">문제 인식에 따른 최적화된 솔루션 도출에 강점이 있음. 유사 제품에 대한 조사와 현장의 니즈를 사업 전략에 상세히 반영할 필요가 있음. </v>
          </cell>
        </row>
        <row r="77">
          <cell r="B77">
            <v>20427057</v>
          </cell>
          <cell r="C77" t="str">
            <v>지역기반</v>
          </cell>
          <cell r="D77" t="str">
            <v>기계ㆍ소재</v>
          </cell>
          <cell r="E77" t="str">
            <v>검증된 도예 레시피 큐레이션 기반 맞춤형 소분 제조·판매 플랫폼 ‘클레이레시피(ClayRecipe)’</v>
          </cell>
          <cell r="F77" t="str">
            <v>0</v>
          </cell>
          <cell r="G77" t="str">
            <v>0</v>
          </cell>
          <cell r="H77" t="str">
            <v>예비</v>
          </cell>
          <cell r="I77" t="str">
            <v>중장년</v>
          </cell>
          <cell r="J77">
            <v>0</v>
          </cell>
          <cell r="K77">
            <v>9</v>
          </cell>
          <cell r="L77">
            <v>8</v>
          </cell>
          <cell r="M77">
            <v>14</v>
          </cell>
          <cell r="N77">
            <v>14</v>
          </cell>
          <cell r="O77">
            <v>8</v>
          </cell>
          <cell r="P77">
            <v>8</v>
          </cell>
          <cell r="Q77">
            <v>14</v>
          </cell>
          <cell r="R77">
            <v>4</v>
          </cell>
          <cell r="S77">
            <v>79</v>
          </cell>
          <cell r="T77">
            <v>0</v>
          </cell>
          <cell r="U77">
            <v>79</v>
          </cell>
          <cell r="V77">
            <v>62</v>
          </cell>
          <cell r="W77" t="str">
            <v>전통 사업의 DTX 시도가 긍정적임. 이런 아이템은 기술 구현 난이도가 높아서 도메인 전문가와 기술 전문가의 협력이 필수적임. DB -SW -HW 통합 시스템 구현에 대한 상세 인력 계획 및 개발 계획이 필요함</v>
          </cell>
        </row>
        <row r="78">
          <cell r="B78">
            <v>20427271</v>
          </cell>
          <cell r="C78" t="str">
            <v>지역기반</v>
          </cell>
          <cell r="D78" t="str">
            <v>기계ㆍ소재</v>
          </cell>
          <cell r="E78" t="str">
            <v>AI 기반 환경반응형 스마트 온열의자</v>
          </cell>
          <cell r="F78" t="str">
            <v>0</v>
          </cell>
          <cell r="G78" t="str">
            <v>0</v>
          </cell>
          <cell r="H78" t="str">
            <v>예비</v>
          </cell>
          <cell r="I78" t="str">
            <v>청년</v>
          </cell>
          <cell r="J78">
            <v>0</v>
          </cell>
          <cell r="K78">
            <v>8</v>
          </cell>
          <cell r="L78">
            <v>9</v>
          </cell>
          <cell r="M78">
            <v>13</v>
          </cell>
          <cell r="N78">
            <v>15</v>
          </cell>
          <cell r="O78">
            <v>8</v>
          </cell>
          <cell r="P78">
            <v>8</v>
          </cell>
          <cell r="Q78">
            <v>14</v>
          </cell>
          <cell r="R78">
            <v>4</v>
          </cell>
          <cell r="S78">
            <v>79</v>
          </cell>
          <cell r="T78">
            <v>0</v>
          </cell>
          <cell r="U78">
            <v>79</v>
          </cell>
          <cell r="V78">
            <v>62</v>
          </cell>
          <cell r="W78" t="str">
            <v xml:space="preserve">기존 제품 대비 우수성을 다양한 측면에서 상세히 비교할 필요가 있음. 탄소 발열체의 사용이 불러오는 효과를 넘어서, 공공 시장에 진출하기 위한 제품 경쟁력 구비를 위한 상세 계획이 부족함. </v>
          </cell>
        </row>
        <row r="79">
          <cell r="B79">
            <v>20428587</v>
          </cell>
          <cell r="C79" t="str">
            <v>지역기반</v>
          </cell>
          <cell r="D79" t="str">
            <v>기계ㆍ소재</v>
          </cell>
          <cell r="E79" t="str">
            <v>수중 합성 기반 기능성 나노파티클 분산액 소재 (Nano Ink)</v>
          </cell>
          <cell r="F79" t="str">
            <v>0</v>
          </cell>
          <cell r="G79" t="str">
            <v>0</v>
          </cell>
          <cell r="H79" t="str">
            <v>예비</v>
          </cell>
          <cell r="I79" t="str">
            <v>청년</v>
          </cell>
          <cell r="J79">
            <v>0</v>
          </cell>
          <cell r="K79">
            <v>8</v>
          </cell>
          <cell r="L79">
            <v>8</v>
          </cell>
          <cell r="M79">
            <v>15</v>
          </cell>
          <cell r="N79">
            <v>14</v>
          </cell>
          <cell r="O79">
            <v>8</v>
          </cell>
          <cell r="P79">
            <v>8</v>
          </cell>
          <cell r="Q79">
            <v>14</v>
          </cell>
          <cell r="R79">
            <v>4</v>
          </cell>
          <cell r="S79">
            <v>79</v>
          </cell>
          <cell r="T79">
            <v>0</v>
          </cell>
          <cell r="U79">
            <v>79</v>
          </cell>
          <cell r="V79">
            <v>62</v>
          </cell>
          <cell r="W79" t="str">
            <v>기술적 문제점에 대한 해결 역량이 뛰어난 것으로 판단됨. 기술 사업화를 위한 계획이 다소 미흡함. 사업 성장에 대해 낙관적인 측면이 있는데, 유사 분야 딥테크 기업의 사업 성장 스토리 등의 레퍼런스가 필요함. 외부 네트워크 활용 계획이 미흡함.</v>
          </cell>
        </row>
        <row r="80">
          <cell r="B80">
            <v>20438068</v>
          </cell>
          <cell r="C80" t="str">
            <v>지역기반</v>
          </cell>
          <cell r="D80" t="str">
            <v>기계ㆍ소재</v>
          </cell>
          <cell r="E80" t="str">
            <v>프레스금형 보조 장치 (가동형 정밀 TAPPING UNIT) 개발</v>
          </cell>
          <cell r="F80" t="str">
            <v>0</v>
          </cell>
          <cell r="G80" t="str">
            <v>0</v>
          </cell>
          <cell r="H80" t="str">
            <v>예비</v>
          </cell>
          <cell r="I80" t="str">
            <v>청년</v>
          </cell>
          <cell r="J80">
            <v>0</v>
          </cell>
          <cell r="K80">
            <v>7</v>
          </cell>
          <cell r="L80">
            <v>8</v>
          </cell>
          <cell r="M80">
            <v>16</v>
          </cell>
          <cell r="N80">
            <v>15</v>
          </cell>
          <cell r="O80">
            <v>8</v>
          </cell>
          <cell r="P80">
            <v>8</v>
          </cell>
          <cell r="Q80">
            <v>13</v>
          </cell>
          <cell r="R80">
            <v>4</v>
          </cell>
          <cell r="S80">
            <v>79</v>
          </cell>
          <cell r="T80">
            <v>0</v>
          </cell>
          <cell r="U80">
            <v>79</v>
          </cell>
          <cell r="V80">
            <v>62</v>
          </cell>
          <cell r="W80" t="str">
            <v>문제 인식에 따른 솔루션 도출이 우수함. 기존 제품을 대체하기 위한 사업 전략을 상세하게 구축할 필요가 있음.</v>
          </cell>
        </row>
        <row r="81">
          <cell r="B81">
            <v>20402470</v>
          </cell>
          <cell r="C81" t="str">
            <v>지역기반</v>
          </cell>
          <cell r="D81" t="str">
            <v>기계ㆍ소재</v>
          </cell>
          <cell r="E81" t="str">
            <v>피지컬 AI 제어 적용 물류 공정 최적화 가변 테이핑 시스템</v>
          </cell>
          <cell r="F81" t="str">
            <v>242,437,000</v>
          </cell>
          <cell r="G81" t="str">
            <v>1</v>
          </cell>
          <cell r="H81" t="str">
            <v>초기</v>
          </cell>
          <cell r="I81" t="str">
            <v>청년</v>
          </cell>
          <cell r="J81">
            <v>0</v>
          </cell>
          <cell r="K81">
            <v>8</v>
          </cell>
          <cell r="L81">
            <v>8</v>
          </cell>
          <cell r="M81">
            <v>15</v>
          </cell>
          <cell r="N81">
            <v>16</v>
          </cell>
          <cell r="O81">
            <v>8</v>
          </cell>
          <cell r="P81">
            <v>7</v>
          </cell>
          <cell r="Q81">
            <v>13</v>
          </cell>
          <cell r="R81">
            <v>4</v>
          </cell>
          <cell r="S81">
            <v>79</v>
          </cell>
          <cell r="T81">
            <v>0</v>
          </cell>
          <cell r="U81">
            <v>79</v>
          </cell>
          <cell r="V81">
            <v>62</v>
          </cell>
          <cell r="W81" t="str">
            <v>문제 인식에 따른 솔루션 도출이 우수함. 시장 진입 및 사업화 전략에 대한 세부적인 계획이 필요함. 판매처 및 매출 유도 전략 등에 대한 고민이 필요함.</v>
          </cell>
        </row>
        <row r="82">
          <cell r="B82">
            <v>20412637</v>
          </cell>
          <cell r="C82" t="str">
            <v>지역기반</v>
          </cell>
          <cell r="D82" t="str">
            <v>기계ㆍ소재</v>
          </cell>
          <cell r="E82" t="str">
            <v>십자형 앙카홀·슬롯 브래킷·진동 감쇠 댐퍼가 통합된 내진 시스템 화스너 개발</v>
          </cell>
          <cell r="F82" t="str">
            <v>2,266,886,726</v>
          </cell>
          <cell r="G82" t="str">
            <v>5</v>
          </cell>
          <cell r="H82" t="str">
            <v>초기</v>
          </cell>
          <cell r="I82" t="str">
            <v>청년</v>
          </cell>
          <cell r="J82">
            <v>0</v>
          </cell>
          <cell r="K82">
            <v>8</v>
          </cell>
          <cell r="L82">
            <v>9</v>
          </cell>
          <cell r="M82">
            <v>14</v>
          </cell>
          <cell r="N82">
            <v>13</v>
          </cell>
          <cell r="O82">
            <v>8</v>
          </cell>
          <cell r="P82">
            <v>7</v>
          </cell>
          <cell r="Q82">
            <v>14</v>
          </cell>
          <cell r="R82">
            <v>4</v>
          </cell>
          <cell r="S82">
            <v>77</v>
          </cell>
          <cell r="T82">
            <v>2</v>
          </cell>
          <cell r="U82">
            <v>79</v>
          </cell>
          <cell r="V82">
            <v>62</v>
          </cell>
          <cell r="W82" t="str">
            <v>현장에 분명히 존재하는 문제를 타겟하여 솔루션을 고안함. 제품 경쟁력에 대한 다각적인 검토가 필요함.</v>
          </cell>
        </row>
        <row r="83">
          <cell r="B83">
            <v>20413950</v>
          </cell>
          <cell r="C83" t="str">
            <v>지역기반</v>
          </cell>
          <cell r="D83" t="str">
            <v>기계ㆍ소재</v>
          </cell>
          <cell r="E83" t="str">
            <v>AI 차선 프로파일러</v>
          </cell>
          <cell r="F83" t="str">
            <v>15,000,000</v>
          </cell>
          <cell r="G83" t="str">
            <v>2</v>
          </cell>
          <cell r="H83" t="str">
            <v>초기</v>
          </cell>
          <cell r="I83" t="str">
            <v>중장년</v>
          </cell>
          <cell r="J83">
            <v>0</v>
          </cell>
          <cell r="K83">
            <v>8</v>
          </cell>
          <cell r="L83">
            <v>7</v>
          </cell>
          <cell r="M83">
            <v>15</v>
          </cell>
          <cell r="N83">
            <v>15</v>
          </cell>
          <cell r="O83">
            <v>8</v>
          </cell>
          <cell r="P83">
            <v>9</v>
          </cell>
          <cell r="Q83">
            <v>13</v>
          </cell>
          <cell r="R83">
            <v>4</v>
          </cell>
          <cell r="S83">
            <v>79</v>
          </cell>
          <cell r="T83">
            <v>0</v>
          </cell>
          <cell r="U83">
            <v>79</v>
          </cell>
          <cell r="V83">
            <v>62</v>
          </cell>
          <cell r="W83" t="str">
            <v>문제 인식에 따른 솔루션의 구체성이 높음. 시장 진출 계획이 다소 모호함. 사업화 관련 다각적 계획이 필요함.</v>
          </cell>
        </row>
        <row r="84">
          <cell r="B84">
            <v>20414973</v>
          </cell>
          <cell r="C84" t="str">
            <v>지역기반</v>
          </cell>
          <cell r="D84" t="str">
            <v>기계ㆍ소재</v>
          </cell>
          <cell r="E84" t="str">
            <v>도그착 3D 착용 구조 기술이 적용된 소변 위생 관리 기능의 반려견 기저귀·매너벨트</v>
          </cell>
          <cell r="F84" t="str">
            <v>33,480</v>
          </cell>
          <cell r="G84" t="str">
            <v>0</v>
          </cell>
          <cell r="H84" t="str">
            <v>초기</v>
          </cell>
          <cell r="I84" t="str">
            <v>청년</v>
          </cell>
          <cell r="J84">
            <v>0</v>
          </cell>
          <cell r="K84">
            <v>8</v>
          </cell>
          <cell r="L84">
            <v>8</v>
          </cell>
          <cell r="M84">
            <v>14</v>
          </cell>
          <cell r="N84">
            <v>15</v>
          </cell>
          <cell r="O84">
            <v>7</v>
          </cell>
          <cell r="P84">
            <v>8</v>
          </cell>
          <cell r="Q84">
            <v>14</v>
          </cell>
          <cell r="R84">
            <v>3</v>
          </cell>
          <cell r="S84">
            <v>77</v>
          </cell>
          <cell r="T84">
            <v>2</v>
          </cell>
          <cell r="U84">
            <v>79</v>
          </cell>
          <cell r="V84">
            <v>62</v>
          </cell>
          <cell r="W84" t="str">
            <v xml:space="preserve">사업 분야 관련 조직 구성이 우수함. 제품의 기능적 우수성 및 착용의 편의성 등 제품성을 결정짓는 다양한 요소들에 대한 사전 검증이 다소 부족함. </v>
          </cell>
        </row>
        <row r="85">
          <cell r="B85">
            <v>20418841</v>
          </cell>
          <cell r="C85" t="str">
            <v>지역기반</v>
          </cell>
          <cell r="D85" t="str">
            <v>기계ㆍ소재</v>
          </cell>
          <cell r="E85" t="str">
            <v>AI 스마트후드</v>
          </cell>
          <cell r="F85" t="str">
            <v>1,120,000,000</v>
          </cell>
          <cell r="G85" t="str">
            <v>8</v>
          </cell>
          <cell r="H85" t="str">
            <v>초기</v>
          </cell>
          <cell r="I85" t="str">
            <v>중장년</v>
          </cell>
          <cell r="J85">
            <v>0</v>
          </cell>
          <cell r="K85">
            <v>9</v>
          </cell>
          <cell r="L85">
            <v>8</v>
          </cell>
          <cell r="M85">
            <v>15</v>
          </cell>
          <cell r="N85">
            <v>15</v>
          </cell>
          <cell r="O85">
            <v>7</v>
          </cell>
          <cell r="P85">
            <v>8</v>
          </cell>
          <cell r="Q85">
            <v>13</v>
          </cell>
          <cell r="R85">
            <v>4</v>
          </cell>
          <cell r="S85">
            <v>79</v>
          </cell>
          <cell r="T85">
            <v>0</v>
          </cell>
          <cell r="U85">
            <v>79</v>
          </cell>
          <cell r="V85">
            <v>62</v>
          </cell>
          <cell r="W85" t="str">
            <v xml:space="preserve">목표 시장이 명확하고, 제품 컨셉이 구체적임. 타겟하는 공간은 다양성이 큰 특징이 있으므로, 다양한 공간 특성에 대응할 수 있는 솔루션에 대한 제시가 필요함. 이에 연계하여, 사업성에 대한 전략 마련이 필요함. </v>
          </cell>
        </row>
        <row r="86">
          <cell r="B86">
            <v>20420413</v>
          </cell>
          <cell r="C86" t="str">
            <v>지역기반</v>
          </cell>
          <cell r="D86" t="str">
            <v>기계ㆍ소재</v>
          </cell>
          <cell r="E86" t="str">
            <v>캔용기 자동 배송 솔루션이 내장된 전자동 올인원 캔시머</v>
          </cell>
          <cell r="F86" t="str">
            <v>20,000,000</v>
          </cell>
          <cell r="G86" t="str">
            <v>1</v>
          </cell>
          <cell r="H86" t="str">
            <v>초기</v>
          </cell>
          <cell r="I86" t="str">
            <v>중장년</v>
          </cell>
          <cell r="J86">
            <v>0</v>
          </cell>
          <cell r="K86">
            <v>8</v>
          </cell>
          <cell r="L86">
            <v>8</v>
          </cell>
          <cell r="M86">
            <v>16</v>
          </cell>
          <cell r="N86">
            <v>16</v>
          </cell>
          <cell r="O86">
            <v>7</v>
          </cell>
          <cell r="P86">
            <v>8</v>
          </cell>
          <cell r="Q86">
            <v>13</v>
          </cell>
          <cell r="R86">
            <v>3</v>
          </cell>
          <cell r="S86">
            <v>79</v>
          </cell>
          <cell r="T86">
            <v>0</v>
          </cell>
          <cell r="U86">
            <v>79</v>
          </cell>
          <cell r="V86">
            <v>62</v>
          </cell>
          <cell r="W86" t="str">
            <v xml:space="preserve">솔루션 개발 역량과 사업 진행 역량이 우수함. 중국 제품과의 가격 경쟁에 집중하는 것이 사업적으로 리스크가 있는 전략일 수 있음. 사업화 관점에서 다각적인 계획 수립이 필요함. </v>
          </cell>
        </row>
        <row r="87">
          <cell r="B87">
            <v>20420591</v>
          </cell>
          <cell r="C87" t="str">
            <v>지역기반</v>
          </cell>
          <cell r="D87" t="str">
            <v>기계ㆍ소재</v>
          </cell>
          <cell r="E87" t="str">
            <v>아시안 체형 최적화 아이스하키 보호장비·스틱 D2C 브랜드</v>
          </cell>
          <cell r="F87" t="str">
            <v>140,000,000</v>
          </cell>
          <cell r="G87" t="str">
            <v>0</v>
          </cell>
          <cell r="H87" t="str">
            <v>초기</v>
          </cell>
          <cell r="I87" t="str">
            <v>청년</v>
          </cell>
          <cell r="J87">
            <v>0</v>
          </cell>
          <cell r="K87">
            <v>8</v>
          </cell>
          <cell r="L87">
            <v>8</v>
          </cell>
          <cell r="M87">
            <v>14</v>
          </cell>
          <cell r="N87">
            <v>13</v>
          </cell>
          <cell r="O87">
            <v>9</v>
          </cell>
          <cell r="P87">
            <v>9</v>
          </cell>
          <cell r="Q87">
            <v>14</v>
          </cell>
          <cell r="R87">
            <v>4</v>
          </cell>
          <cell r="S87">
            <v>79</v>
          </cell>
          <cell r="T87">
            <v>0</v>
          </cell>
          <cell r="U87">
            <v>79</v>
          </cell>
          <cell r="V87">
            <v>62</v>
          </cell>
          <cell r="W87" t="str">
            <v>대표자 역량과 사업 추진력이 우수함. 타겟 시장을 고려한 제품 특성 설정이 두드러지나, 제품 자체의 차별성이나 사업 성장서이 다소 미흡함.</v>
          </cell>
        </row>
        <row r="88">
          <cell r="B88">
            <v>20420743</v>
          </cell>
          <cell r="C88" t="str">
            <v>지역기반</v>
          </cell>
          <cell r="D88" t="str">
            <v>기계ㆍ소재</v>
          </cell>
          <cell r="E88" t="str">
            <v>압력피드백(폐루프 제어)·안전인터락 기술이 적용된 민감피부용 압력제어 자동괄사’ 홈케어 디바이스</v>
          </cell>
          <cell r="F88" t="str">
            <v>5,000,000</v>
          </cell>
          <cell r="G88" t="str">
            <v>3</v>
          </cell>
          <cell r="H88" t="str">
            <v>초기</v>
          </cell>
          <cell r="I88" t="str">
            <v>청년</v>
          </cell>
          <cell r="J88">
            <v>0</v>
          </cell>
          <cell r="K88">
            <v>9</v>
          </cell>
          <cell r="L88">
            <v>8</v>
          </cell>
          <cell r="M88">
            <v>14</v>
          </cell>
          <cell r="N88">
            <v>14</v>
          </cell>
          <cell r="O88">
            <v>8</v>
          </cell>
          <cell r="P88">
            <v>8</v>
          </cell>
          <cell r="Q88">
            <v>14</v>
          </cell>
          <cell r="R88">
            <v>4</v>
          </cell>
          <cell r="S88">
            <v>79</v>
          </cell>
          <cell r="T88">
            <v>0</v>
          </cell>
          <cell r="U88">
            <v>79</v>
          </cell>
          <cell r="V88">
            <v>62</v>
          </cell>
          <cell r="W88" t="str">
            <v xml:space="preserve">뷰티 시장에 대한 이해와 그에 따른 전략 설정이 우수함. 경쟁이 치열할 시장에서의 여러 시나리오를 가정한 세부적인 계획 설정이 필요함. </v>
          </cell>
        </row>
        <row r="89">
          <cell r="B89">
            <v>20422364</v>
          </cell>
          <cell r="C89" t="str">
            <v>지역기반</v>
          </cell>
          <cell r="D89" t="str">
            <v>기계ㆍ소재</v>
          </cell>
          <cell r="E89" t="str">
            <v>정량 분말 디스펜싱 스마트 캡 기반 개인맞춤형 이너뷰티 음료 제조 시스템 개발</v>
          </cell>
          <cell r="F89" t="str">
            <v>991,156,191</v>
          </cell>
          <cell r="G89" t="str">
            <v>2</v>
          </cell>
          <cell r="H89" t="str">
            <v>초기</v>
          </cell>
          <cell r="I89" t="str">
            <v>청년</v>
          </cell>
          <cell r="J89">
            <v>0</v>
          </cell>
          <cell r="K89">
            <v>8</v>
          </cell>
          <cell r="L89">
            <v>8</v>
          </cell>
          <cell r="M89">
            <v>14</v>
          </cell>
          <cell r="N89">
            <v>14</v>
          </cell>
          <cell r="O89">
            <v>8</v>
          </cell>
          <cell r="P89">
            <v>8</v>
          </cell>
          <cell r="Q89">
            <v>14</v>
          </cell>
          <cell r="R89">
            <v>5</v>
          </cell>
          <cell r="S89">
            <v>79</v>
          </cell>
          <cell r="T89">
            <v>0</v>
          </cell>
          <cell r="U89">
            <v>79</v>
          </cell>
          <cell r="V89">
            <v>62</v>
          </cell>
          <cell r="W89" t="str">
            <v>사업화 역량이 우수함. 사업 전략이 체계적임. 제품 자체에 대한 시장 경쟁력을 설명하는 근거가 다소 부족함. 기술이 적용된 제품의 사업화에서 점검되어야 할 필수적인 사항들(실제 사용성 등)에 대한 사전 검증이 필요함.</v>
          </cell>
        </row>
        <row r="90">
          <cell r="B90">
            <v>20424210</v>
          </cell>
          <cell r="C90" t="str">
            <v>지역기반</v>
          </cell>
          <cell r="D90" t="str">
            <v>기계ㆍ소재</v>
          </cell>
          <cell r="E90" t="str">
            <v>AI·IMU 융합 기술이 적용된 데이터 기반 스크린 테니스 코칭 시스템</v>
          </cell>
          <cell r="F90" t="str">
            <v>138,916,685</v>
          </cell>
          <cell r="G90" t="str">
            <v>4</v>
          </cell>
          <cell r="H90" t="str">
            <v>초기</v>
          </cell>
          <cell r="I90" t="str">
            <v>청년</v>
          </cell>
          <cell r="J90">
            <v>0</v>
          </cell>
          <cell r="K90">
            <v>9</v>
          </cell>
          <cell r="L90">
            <v>9</v>
          </cell>
          <cell r="M90">
            <v>16</v>
          </cell>
          <cell r="N90">
            <v>15</v>
          </cell>
          <cell r="O90">
            <v>6</v>
          </cell>
          <cell r="P90">
            <v>8</v>
          </cell>
          <cell r="Q90">
            <v>13</v>
          </cell>
          <cell r="R90">
            <v>3</v>
          </cell>
          <cell r="S90">
            <v>79</v>
          </cell>
          <cell r="T90">
            <v>0</v>
          </cell>
          <cell r="U90">
            <v>79</v>
          </cell>
          <cell r="V90">
            <v>62</v>
          </cell>
          <cell r="W90" t="str">
            <v>사업 분야에서의 전문성에 기인한 문제 인식이 우수함. 경쟁 제품 대응 전략 및 단기 매출 창출 방안에 대한 구체적 전략이 다소 부족함.</v>
          </cell>
        </row>
        <row r="91">
          <cell r="B91">
            <v>20424866</v>
          </cell>
          <cell r="C91" t="str">
            <v>지역기반</v>
          </cell>
          <cell r="D91" t="str">
            <v>기계ㆍ소재</v>
          </cell>
          <cell r="E91" t="str">
            <v>Physical AI 기반 물리정보신경망이 적용된 AI 고속해석 시뮬레이터 및 온디바이스 AI 솔루션</v>
          </cell>
          <cell r="F91" t="str">
            <v>197,000,000</v>
          </cell>
          <cell r="G91" t="str">
            <v>3</v>
          </cell>
          <cell r="H91" t="str">
            <v>초기</v>
          </cell>
          <cell r="I91" t="str">
            <v>중장년</v>
          </cell>
          <cell r="J91">
            <v>0</v>
          </cell>
          <cell r="K91">
            <v>8</v>
          </cell>
          <cell r="L91">
            <v>9</v>
          </cell>
          <cell r="M91">
            <v>14</v>
          </cell>
          <cell r="N91">
            <v>14</v>
          </cell>
          <cell r="O91">
            <v>7</v>
          </cell>
          <cell r="P91">
            <v>8</v>
          </cell>
          <cell r="Q91">
            <v>14</v>
          </cell>
          <cell r="R91">
            <v>5</v>
          </cell>
          <cell r="S91">
            <v>79</v>
          </cell>
          <cell r="T91">
            <v>0</v>
          </cell>
          <cell r="U91">
            <v>79</v>
          </cell>
          <cell r="V91">
            <v>62</v>
          </cell>
          <cell r="W91" t="str">
            <v xml:space="preserve">제조 분야의 가장 최신성 높은 기술을 전통 해석 분야에 적용하려는 발상이 우수함. 데이터가 부족하고, 케이스 별 물리적 조건이 매우 다양한 도메인 특성에 대한 대응 전략이 필요함. 지멘스나 앤시스 등의 시뮬레이션 해석 업체들의 기술력에 대한 점검이 필요함. </v>
          </cell>
        </row>
        <row r="92">
          <cell r="B92">
            <v>20425564</v>
          </cell>
          <cell r="C92" t="str">
            <v>지역기반</v>
          </cell>
          <cell r="D92" t="str">
            <v>기계ㆍ소재</v>
          </cell>
          <cell r="E92" t="str">
            <v>3D 프린팅 기반 맞춤형 금속유기골격체 제조 플랫폼</v>
          </cell>
          <cell r="F92" t="str">
            <v>25,000,000</v>
          </cell>
          <cell r="G92" t="str">
            <v>0</v>
          </cell>
          <cell r="H92" t="str">
            <v>초기</v>
          </cell>
          <cell r="I92" t="str">
            <v>중장년</v>
          </cell>
          <cell r="J92">
            <v>0</v>
          </cell>
          <cell r="K92">
            <v>8</v>
          </cell>
          <cell r="L92">
            <v>9</v>
          </cell>
          <cell r="M92">
            <v>15</v>
          </cell>
          <cell r="N92">
            <v>14</v>
          </cell>
          <cell r="O92">
            <v>7</v>
          </cell>
          <cell r="P92">
            <v>8</v>
          </cell>
          <cell r="Q92">
            <v>14</v>
          </cell>
          <cell r="R92">
            <v>4</v>
          </cell>
          <cell r="S92">
            <v>79</v>
          </cell>
          <cell r="T92">
            <v>0</v>
          </cell>
          <cell r="U92">
            <v>79</v>
          </cell>
          <cell r="V92">
            <v>62</v>
          </cell>
          <cell r="W92" t="str">
            <v>대표자 역량이 우수함. 시장 설정에 대한 구체적인 근거 및 침투 전략이 다소 모호함.</v>
          </cell>
        </row>
        <row r="93">
          <cell r="B93">
            <v>20427280</v>
          </cell>
          <cell r="C93" t="str">
            <v>지역기반</v>
          </cell>
          <cell r="D93" t="str">
            <v>기계ㆍ소재</v>
          </cell>
          <cell r="E93" t="str">
            <v>화재 방지 및 작업 제어 기능을 탑재한 IoT 기반 레이저 커팅기</v>
          </cell>
          <cell r="F93" t="str">
            <v>52,000,000</v>
          </cell>
          <cell r="G93" t="str">
            <v>1</v>
          </cell>
          <cell r="H93" t="str">
            <v>초기</v>
          </cell>
          <cell r="I93" t="str">
            <v>청년</v>
          </cell>
          <cell r="J93">
            <v>0</v>
          </cell>
          <cell r="K93">
            <v>8</v>
          </cell>
          <cell r="L93">
            <v>9</v>
          </cell>
          <cell r="M93">
            <v>14</v>
          </cell>
          <cell r="N93">
            <v>15</v>
          </cell>
          <cell r="O93">
            <v>7</v>
          </cell>
          <cell r="P93">
            <v>8</v>
          </cell>
          <cell r="Q93">
            <v>14</v>
          </cell>
          <cell r="R93">
            <v>4</v>
          </cell>
          <cell r="S93">
            <v>79</v>
          </cell>
          <cell r="T93">
            <v>0</v>
          </cell>
          <cell r="U93">
            <v>79</v>
          </cell>
          <cell r="V93">
            <v>62</v>
          </cell>
          <cell r="W93" t="str">
            <v>제조 현장의 안전문제에 대한 솔루션을 합리적으로 제시함. 융합 기술 구현에 있어서의 통합 실현 가능성에 대한 구체적인 계획이 다소 부족함. 사업비 활용 계획이 구체적으로 설정되었으나 향후 성장 전략이 다소 모호함.</v>
          </cell>
        </row>
        <row r="94">
          <cell r="B94">
            <v>20427368</v>
          </cell>
          <cell r="C94" t="str">
            <v>지역기반</v>
          </cell>
          <cell r="D94" t="str">
            <v>기계ㆍ소재</v>
          </cell>
          <cell r="E94" t="str">
            <v>자동 양액 도킹 및 수직 순환 제어 기술이 적용된 고밀도 생육 및 공간 최적화 기능의 (관리 노동력 50% 절감 및 생육 편차 해소를 제공하는)  회전식 스마트팜(식물재배기)</v>
          </cell>
          <cell r="F94" t="str">
            <v>70,000,000</v>
          </cell>
          <cell r="G94" t="str">
            <v>2</v>
          </cell>
          <cell r="H94" t="str">
            <v>초기</v>
          </cell>
          <cell r="I94" t="str">
            <v>청년</v>
          </cell>
          <cell r="J94">
            <v>0</v>
          </cell>
          <cell r="K94">
            <v>9</v>
          </cell>
          <cell r="L94">
            <v>9</v>
          </cell>
          <cell r="M94">
            <v>14</v>
          </cell>
          <cell r="N94">
            <v>14</v>
          </cell>
          <cell r="O94">
            <v>8</v>
          </cell>
          <cell r="P94">
            <v>9</v>
          </cell>
          <cell r="Q94">
            <v>13</v>
          </cell>
          <cell r="R94">
            <v>3</v>
          </cell>
          <cell r="S94">
            <v>79</v>
          </cell>
          <cell r="T94">
            <v>0</v>
          </cell>
          <cell r="U94">
            <v>79</v>
          </cell>
          <cell r="V94">
            <v>62</v>
          </cell>
          <cell r="W94" t="str">
            <v xml:space="preserve">농업 기술에 대한 합리적인 솔루션을 제안함. 제품이 많은 모듈들의 복합 시스템으로 구현되는데, 개발 단계의 실현 가능성 뿐만 아니라 생산 단계에 대한 상세한 계획이 필요함. </v>
          </cell>
        </row>
        <row r="95">
          <cell r="B95">
            <v>20429040</v>
          </cell>
          <cell r="C95" t="str">
            <v>지역기반</v>
          </cell>
          <cell r="D95" t="str">
            <v>기계ㆍ소재</v>
          </cell>
          <cell r="E95" t="str">
            <v>그래핀 강화 초경합금 기반 고정밀·고내구성 절삭/금형 부품</v>
          </cell>
          <cell r="F95" t="str">
            <v>80,000,000</v>
          </cell>
          <cell r="G95" t="str">
            <v>2</v>
          </cell>
          <cell r="H95" t="str">
            <v>초기</v>
          </cell>
          <cell r="I95" t="str">
            <v>청년</v>
          </cell>
          <cell r="J95">
            <v>0</v>
          </cell>
          <cell r="K95">
            <v>7</v>
          </cell>
          <cell r="L95">
            <v>7</v>
          </cell>
          <cell r="M95">
            <v>15</v>
          </cell>
          <cell r="N95">
            <v>16</v>
          </cell>
          <cell r="O95">
            <v>8</v>
          </cell>
          <cell r="P95">
            <v>8</v>
          </cell>
          <cell r="Q95">
            <v>14</v>
          </cell>
          <cell r="R95">
            <v>4</v>
          </cell>
          <cell r="S95">
            <v>79</v>
          </cell>
          <cell r="T95">
            <v>0</v>
          </cell>
          <cell r="U95">
            <v>79</v>
          </cell>
          <cell r="V95">
            <v>62</v>
          </cell>
          <cell r="W95" t="str">
            <v>대표자 역량이 우수함. 시장 설정에 대한 구체적인 근거 및 침투 전략이 다소 모호함.</v>
          </cell>
        </row>
        <row r="96">
          <cell r="B96">
            <v>20415501</v>
          </cell>
          <cell r="C96" t="str">
            <v>대학발</v>
          </cell>
          <cell r="D96" t="str">
            <v>기계ㆍ소재</v>
          </cell>
          <cell r="E96" t="str">
            <v>자성측정장비개발</v>
          </cell>
          <cell r="F96" t="str">
            <v>0</v>
          </cell>
          <cell r="G96" t="str">
            <v>0</v>
          </cell>
          <cell r="H96" t="str">
            <v>예비</v>
          </cell>
          <cell r="I96" t="str">
            <v>중장년</v>
          </cell>
          <cell r="J96">
            <v>0</v>
          </cell>
          <cell r="K96">
            <v>8</v>
          </cell>
          <cell r="L96">
            <v>8</v>
          </cell>
          <cell r="M96">
            <v>17</v>
          </cell>
          <cell r="N96">
            <v>16</v>
          </cell>
          <cell r="O96">
            <v>6</v>
          </cell>
          <cell r="P96">
            <v>7</v>
          </cell>
          <cell r="Q96">
            <v>13</v>
          </cell>
          <cell r="R96">
            <v>4</v>
          </cell>
          <cell r="S96">
            <v>79</v>
          </cell>
          <cell r="T96">
            <v>0</v>
          </cell>
          <cell r="U96">
            <v>79</v>
          </cell>
          <cell r="V96">
            <v>62</v>
          </cell>
          <cell r="W96" t="str">
            <v>기술적 문제 해결 능력이 우수함. 시장 진입에 대한 구체적인 계획이 부족하고, 사업화 전략의 구체성이 필요함.</v>
          </cell>
          <cell r="X96" t="str">
            <v>일치</v>
          </cell>
          <cell r="Y96" t="str">
            <v>시스템반도체 기반 측정 장비</v>
          </cell>
        </row>
        <row r="97">
          <cell r="B97">
            <v>20403927</v>
          </cell>
          <cell r="C97" t="str">
            <v>대학발</v>
          </cell>
          <cell r="D97" t="str">
            <v>기계ㆍ소재</v>
          </cell>
          <cell r="E97" t="str">
            <v>시각장애인들의 안전하고 편리한 도보보행을 돕는 동반 로봇 플랫폼</v>
          </cell>
          <cell r="F97" t="str">
            <v>0</v>
          </cell>
          <cell r="G97" t="str">
            <v>0</v>
          </cell>
          <cell r="H97" t="str">
            <v>초기</v>
          </cell>
          <cell r="I97" t="str">
            <v>청년</v>
          </cell>
          <cell r="J97">
            <v>0</v>
          </cell>
          <cell r="K97">
            <v>9</v>
          </cell>
          <cell r="L97">
            <v>8</v>
          </cell>
          <cell r="M97">
            <v>15</v>
          </cell>
          <cell r="N97">
            <v>16</v>
          </cell>
          <cell r="O97">
            <v>7</v>
          </cell>
          <cell r="P97">
            <v>8</v>
          </cell>
          <cell r="Q97">
            <v>13</v>
          </cell>
          <cell r="R97">
            <v>3</v>
          </cell>
          <cell r="S97">
            <v>79</v>
          </cell>
          <cell r="T97">
            <v>0</v>
          </cell>
          <cell r="U97">
            <v>79</v>
          </cell>
          <cell r="V97">
            <v>62</v>
          </cell>
          <cell r="W97" t="str">
            <v>문제에 대한 해결 방안 도출 과정이 합리적임. 시장 침투 및 BM에 대한 근거가 다소 모호함.</v>
          </cell>
          <cell r="X97" t="str">
            <v>일치</v>
          </cell>
          <cell r="Y97" t="str">
            <v xml:space="preserve">시각 장애인을 위한 지능형 로봇 기술로, 지역주력산업 일치 </v>
          </cell>
        </row>
        <row r="98">
          <cell r="B98">
            <v>20403257</v>
          </cell>
          <cell r="C98" t="str">
            <v>지역기반</v>
          </cell>
          <cell r="D98" t="str">
            <v>기계ㆍ소재</v>
          </cell>
          <cell r="E98" t="str">
            <v>환경 오염 90% 저감형 모듈러 공법 및 스마트 계측 기술이 적용된  고강도 내진 복합말뚝 (K-PILE)</v>
          </cell>
          <cell r="F98" t="str">
            <v>443,454,546</v>
          </cell>
          <cell r="G98" t="str">
            <v>2</v>
          </cell>
          <cell r="H98" t="str">
            <v>도약</v>
          </cell>
          <cell r="I98" t="str">
            <v>중장년</v>
          </cell>
          <cell r="J98">
            <v>0</v>
          </cell>
          <cell r="K98">
            <v>8</v>
          </cell>
          <cell r="L98">
            <v>9</v>
          </cell>
          <cell r="M98">
            <v>15</v>
          </cell>
          <cell r="N98">
            <v>14</v>
          </cell>
          <cell r="O98">
            <v>7</v>
          </cell>
          <cell r="P98">
            <v>8</v>
          </cell>
          <cell r="Q98">
            <v>14</v>
          </cell>
          <cell r="R98">
            <v>4</v>
          </cell>
          <cell r="S98">
            <v>79</v>
          </cell>
          <cell r="T98">
            <v>0</v>
          </cell>
          <cell r="U98">
            <v>79</v>
          </cell>
          <cell r="V98">
            <v>62</v>
          </cell>
          <cell r="W98" t="str">
            <v>사업 영역에 대한 이해도가 높고 외부 네트워킹이 잘 구축되어있음.  BM의 실현 근거가 다소 모호함.</v>
          </cell>
        </row>
        <row r="99">
          <cell r="B99">
            <v>20408211</v>
          </cell>
          <cell r="C99" t="str">
            <v>지역기반</v>
          </cell>
          <cell r="D99" t="str">
            <v>기계ㆍ소재</v>
          </cell>
          <cell r="E99" t="str">
            <v>자율주행 소화 기능을 갖춘 물류센터용 화재 대응 로봇</v>
          </cell>
          <cell r="F99" t="str">
            <v>1,700,000,000</v>
          </cell>
          <cell r="G99" t="str">
            <v>8</v>
          </cell>
          <cell r="H99" t="str">
            <v>도약</v>
          </cell>
          <cell r="I99" t="str">
            <v>중장년</v>
          </cell>
          <cell r="J99">
            <v>0</v>
          </cell>
          <cell r="K99">
            <v>9</v>
          </cell>
          <cell r="L99">
            <v>8</v>
          </cell>
          <cell r="M99">
            <v>14</v>
          </cell>
          <cell r="N99">
            <v>15</v>
          </cell>
          <cell r="O99">
            <v>6</v>
          </cell>
          <cell r="P99">
            <v>9</v>
          </cell>
          <cell r="Q99">
            <v>14</v>
          </cell>
          <cell r="R99">
            <v>4</v>
          </cell>
          <cell r="S99">
            <v>79</v>
          </cell>
          <cell r="T99">
            <v>0</v>
          </cell>
          <cell r="U99">
            <v>79</v>
          </cell>
          <cell r="V99">
            <v>62</v>
          </cell>
          <cell r="W99" t="str">
            <v>사업 영역에 대한 이해도가 높고 외부 네트워킹이 잘 구축되어있음.  BM의 실현 근거가 다소 모호함.</v>
          </cell>
        </row>
        <row r="100">
          <cell r="B100">
            <v>20415473</v>
          </cell>
          <cell r="C100" t="str">
            <v>지역기반</v>
          </cell>
          <cell r="D100" t="str">
            <v>기계ㆍ소재</v>
          </cell>
          <cell r="E100" t="str">
            <v>벤토나이트류 광물질을 이용하여 33%이상 물사용을 절감한 혼합 시멘트용 친환경 기포 충진제 개발</v>
          </cell>
          <cell r="F100" t="str">
            <v>3,283,000,000</v>
          </cell>
          <cell r="G100" t="str">
            <v>3</v>
          </cell>
          <cell r="H100" t="str">
            <v>도약</v>
          </cell>
          <cell r="I100" t="str">
            <v>청년</v>
          </cell>
          <cell r="J100">
            <v>0</v>
          </cell>
          <cell r="K100">
            <v>9</v>
          </cell>
          <cell r="L100">
            <v>8</v>
          </cell>
          <cell r="M100">
            <v>15</v>
          </cell>
          <cell r="N100">
            <v>13</v>
          </cell>
          <cell r="O100">
            <v>8</v>
          </cell>
          <cell r="P100">
            <v>8</v>
          </cell>
          <cell r="Q100">
            <v>14</v>
          </cell>
          <cell r="R100">
            <v>4</v>
          </cell>
          <cell r="S100">
            <v>79</v>
          </cell>
          <cell r="T100">
            <v>0</v>
          </cell>
          <cell r="U100">
            <v>79</v>
          </cell>
          <cell r="V100">
            <v>62</v>
          </cell>
          <cell r="W100" t="str">
            <v>제품 고도화를 위한 세부 계획이 구체적으로 설정됨. 사업화 측면에서의 매출 창출 방안이 다소 미흡함.</v>
          </cell>
        </row>
        <row r="101">
          <cell r="B101">
            <v>20416556</v>
          </cell>
          <cell r="C101" t="str">
            <v>지역기반</v>
          </cell>
          <cell r="D101" t="str">
            <v>기계ㆍ소재</v>
          </cell>
          <cell r="E101" t="str">
            <v>주방 조리흄 실내확산 방지목적의  서큘레이터, 급기장치 적용된 레인지후드 강제 배연장치</v>
          </cell>
          <cell r="F101" t="str">
            <v>13,200,000</v>
          </cell>
          <cell r="G101" t="str">
            <v>1</v>
          </cell>
          <cell r="H101" t="str">
            <v>도약</v>
          </cell>
          <cell r="I101" t="str">
            <v>청년</v>
          </cell>
          <cell r="J101">
            <v>0</v>
          </cell>
          <cell r="K101">
            <v>9</v>
          </cell>
          <cell r="L101">
            <v>9</v>
          </cell>
          <cell r="M101">
            <v>14</v>
          </cell>
          <cell r="N101">
            <v>15</v>
          </cell>
          <cell r="O101">
            <v>8</v>
          </cell>
          <cell r="P101">
            <v>8</v>
          </cell>
          <cell r="Q101">
            <v>13</v>
          </cell>
          <cell r="R101">
            <v>3</v>
          </cell>
          <cell r="S101">
            <v>79</v>
          </cell>
          <cell r="T101">
            <v>0</v>
          </cell>
          <cell r="U101">
            <v>79</v>
          </cell>
          <cell r="V101">
            <v>62</v>
          </cell>
          <cell r="W101" t="str">
            <v>사업 영역에 대한 이해도가 높고사업기반이 잘 구축되어있음. 새로운 솔루션을 제안하는데에 따른 사전 검증 및 사업성에 대하여, 사업성 관점에서의 검증이 다소 미흡함.</v>
          </cell>
        </row>
        <row r="102">
          <cell r="B102">
            <v>20417544</v>
          </cell>
          <cell r="C102" t="str">
            <v>지역기반</v>
          </cell>
          <cell r="D102" t="str">
            <v>기계ㆍ소재</v>
          </cell>
          <cell r="E102" t="str">
            <v>유독물질이 배제된 다이싱 공졍용 웨이퍼 보호기능의 코팅제</v>
          </cell>
          <cell r="F102" t="str">
            <v>64,976,450</v>
          </cell>
          <cell r="G102" t="str">
            <v>0</v>
          </cell>
          <cell r="H102" t="str">
            <v>도약</v>
          </cell>
          <cell r="I102" t="str">
            <v>중장년</v>
          </cell>
          <cell r="J102">
            <v>0</v>
          </cell>
          <cell r="K102">
            <v>9</v>
          </cell>
          <cell r="L102">
            <v>9</v>
          </cell>
          <cell r="M102">
            <v>14</v>
          </cell>
          <cell r="N102">
            <v>15</v>
          </cell>
          <cell r="O102">
            <v>7</v>
          </cell>
          <cell r="P102">
            <v>8</v>
          </cell>
          <cell r="Q102">
            <v>14</v>
          </cell>
          <cell r="R102">
            <v>3</v>
          </cell>
          <cell r="S102">
            <v>79</v>
          </cell>
          <cell r="T102">
            <v>0</v>
          </cell>
          <cell r="U102">
            <v>79</v>
          </cell>
          <cell r="V102">
            <v>62</v>
          </cell>
          <cell r="W102" t="str">
            <v>사업 영역에 대한 이해도가 높고 제품 완성도가 높음. 지원 사업을 활용한 제품 고도화 및 구체화 방안이 다소 모호함.</v>
          </cell>
        </row>
        <row r="103">
          <cell r="B103">
            <v>20426692</v>
          </cell>
          <cell r="C103" t="str">
            <v>지역기반</v>
          </cell>
          <cell r="D103" t="str">
            <v>기계ㆍ소재</v>
          </cell>
          <cell r="E103" t="str">
            <v>초고온 반도체 세정용 도전성 발열체 승온 방식 기반 싱글 세정 챔버</v>
          </cell>
          <cell r="F103" t="str">
            <v>3,022,903,684</v>
          </cell>
          <cell r="G103" t="str">
            <v>10</v>
          </cell>
          <cell r="H103" t="str">
            <v>도약</v>
          </cell>
          <cell r="I103" t="str">
            <v>중장년</v>
          </cell>
          <cell r="J103">
            <v>0</v>
          </cell>
          <cell r="K103">
            <v>9</v>
          </cell>
          <cell r="L103">
            <v>9</v>
          </cell>
          <cell r="M103">
            <v>14</v>
          </cell>
          <cell r="N103">
            <v>13</v>
          </cell>
          <cell r="O103">
            <v>8</v>
          </cell>
          <cell r="P103">
            <v>9</v>
          </cell>
          <cell r="Q103">
            <v>14</v>
          </cell>
          <cell r="R103">
            <v>3</v>
          </cell>
          <cell r="S103">
            <v>79</v>
          </cell>
          <cell r="T103">
            <v>0</v>
          </cell>
          <cell r="U103">
            <v>79</v>
          </cell>
          <cell r="V103">
            <v>62</v>
          </cell>
          <cell r="W103" t="str">
            <v>사업 영역에 대한 이해도가 높고 제품 완성도가 높음. 지원 사업을 활용한 제품 고도화 및 구체화 방안이 다소 모호함.</v>
          </cell>
        </row>
        <row r="104">
          <cell r="B104">
            <v>20427636</v>
          </cell>
          <cell r="C104" t="str">
            <v>지역기반</v>
          </cell>
          <cell r="D104" t="str">
            <v>기계ㆍ소재</v>
          </cell>
          <cell r="E104" t="str">
            <v>다층 코팅 기술을 적용한 색상형 친환경 코르크 바닥재 상용화 개발</v>
          </cell>
          <cell r="F104" t="str">
            <v>1,700,000,000</v>
          </cell>
          <cell r="G104" t="str">
            <v>2</v>
          </cell>
          <cell r="H104" t="str">
            <v>도약</v>
          </cell>
          <cell r="I104" t="str">
            <v>청년</v>
          </cell>
          <cell r="J104">
            <v>0</v>
          </cell>
          <cell r="K104">
            <v>9</v>
          </cell>
          <cell r="L104">
            <v>8</v>
          </cell>
          <cell r="M104">
            <v>14</v>
          </cell>
          <cell r="N104">
            <v>15</v>
          </cell>
          <cell r="O104">
            <v>8</v>
          </cell>
          <cell r="P104">
            <v>8</v>
          </cell>
          <cell r="Q104">
            <v>13</v>
          </cell>
          <cell r="R104">
            <v>4</v>
          </cell>
          <cell r="S104">
            <v>79</v>
          </cell>
          <cell r="T104">
            <v>0</v>
          </cell>
          <cell r="U104">
            <v>79</v>
          </cell>
          <cell r="V104">
            <v>62</v>
          </cell>
          <cell r="W104" t="str">
            <v>사업 영역에 대한 이해도가 높고 제품 완성도가 높음. 지원 사업을 활용한 사업화 전략 및 매출 성장  방안이 다소 모호함.</v>
          </cell>
        </row>
        <row r="105">
          <cell r="B105">
            <v>20428624</v>
          </cell>
          <cell r="C105" t="str">
            <v>지역기반</v>
          </cell>
          <cell r="D105" t="str">
            <v>기계ㆍ소재</v>
          </cell>
          <cell r="E105" t="str">
            <v>AI 기반 3D/360도 스마트 제품 촬영 시스템</v>
          </cell>
          <cell r="F105" t="str">
            <v>730,000,000</v>
          </cell>
          <cell r="G105" t="str">
            <v>4</v>
          </cell>
          <cell r="H105" t="str">
            <v>도약</v>
          </cell>
          <cell r="I105" t="str">
            <v>중장년</v>
          </cell>
          <cell r="J105">
            <v>0</v>
          </cell>
          <cell r="K105">
            <v>8</v>
          </cell>
          <cell r="L105">
            <v>8</v>
          </cell>
          <cell r="M105">
            <v>14</v>
          </cell>
          <cell r="N105">
            <v>15</v>
          </cell>
          <cell r="O105">
            <v>8</v>
          </cell>
          <cell r="P105">
            <v>9</v>
          </cell>
          <cell r="Q105">
            <v>13</v>
          </cell>
          <cell r="R105">
            <v>4</v>
          </cell>
          <cell r="S105">
            <v>79</v>
          </cell>
          <cell r="T105">
            <v>0</v>
          </cell>
          <cell r="U105">
            <v>79</v>
          </cell>
          <cell r="V105">
            <v>62</v>
          </cell>
          <cell r="W105" t="str">
            <v>사업 영역에 대한 이해도가 높고 제품 완성도가 높음. 지원 사업을 활용한 제품 고도화 및 구체화 방안이 다소 모호함. 기술/기능에 대한 고도화 방향성과 계획이 다소 부족함.</v>
          </cell>
        </row>
        <row r="106">
          <cell r="B106">
            <v>20430168</v>
          </cell>
          <cell r="C106" t="str">
            <v>지역기반</v>
          </cell>
          <cell r="D106" t="str">
            <v>기계ㆍ소재</v>
          </cell>
          <cell r="E106" t="str">
            <v>범용 지그 시스템 기술 적용으로 복잡한 형상물 고정이 가능한  자동화 수직형 범용 지그 개발</v>
          </cell>
          <cell r="F106" t="str">
            <v>1,200,000,000</v>
          </cell>
          <cell r="G106" t="str">
            <v>5</v>
          </cell>
          <cell r="H106" t="str">
            <v>도약</v>
          </cell>
          <cell r="I106" t="str">
            <v>중장년</v>
          </cell>
          <cell r="J106">
            <v>0</v>
          </cell>
          <cell r="K106">
            <v>9</v>
          </cell>
          <cell r="L106">
            <v>8</v>
          </cell>
          <cell r="M106">
            <v>14</v>
          </cell>
          <cell r="N106">
            <v>13</v>
          </cell>
          <cell r="O106">
            <v>8</v>
          </cell>
          <cell r="P106">
            <v>9</v>
          </cell>
          <cell r="Q106">
            <v>14</v>
          </cell>
          <cell r="R106">
            <v>4</v>
          </cell>
          <cell r="S106">
            <v>79</v>
          </cell>
          <cell r="T106">
            <v>0</v>
          </cell>
          <cell r="U106">
            <v>79</v>
          </cell>
          <cell r="V106">
            <v>62</v>
          </cell>
          <cell r="W106" t="str">
            <v xml:space="preserve">사업 영역에 대한 이해도가 높고 제품 완성도가 높음. 사업 확장 및 성장 전략이 다소 모호함. </v>
          </cell>
        </row>
        <row r="107">
          <cell r="B107">
            <v>20431631</v>
          </cell>
          <cell r="C107" t="str">
            <v>지역기반</v>
          </cell>
          <cell r="D107" t="str">
            <v>기계ㆍ소재</v>
          </cell>
          <cell r="E107" t="str">
            <v>쪼임이시니어</v>
          </cell>
          <cell r="F107" t="str">
            <v>710,000,000</v>
          </cell>
          <cell r="G107" t="str">
            <v>7</v>
          </cell>
          <cell r="H107" t="str">
            <v>도약</v>
          </cell>
          <cell r="I107" t="str">
            <v>청년</v>
          </cell>
          <cell r="J107">
            <v>0</v>
          </cell>
          <cell r="K107">
            <v>9</v>
          </cell>
          <cell r="L107">
            <v>8</v>
          </cell>
          <cell r="M107">
            <v>14</v>
          </cell>
          <cell r="N107">
            <v>15</v>
          </cell>
          <cell r="O107">
            <v>8</v>
          </cell>
          <cell r="P107">
            <v>8</v>
          </cell>
          <cell r="Q107">
            <v>13</v>
          </cell>
          <cell r="R107">
            <v>4</v>
          </cell>
          <cell r="S107">
            <v>79</v>
          </cell>
          <cell r="T107">
            <v>0</v>
          </cell>
          <cell r="U107">
            <v>79</v>
          </cell>
          <cell r="V107">
            <v>62</v>
          </cell>
          <cell r="W107" t="str">
            <v xml:space="preserve">사업 영역에 대한 이해도가 높고 제품 완성도가 높음. 지원 사업을 활용한 제품 고도화 및 구체화 방안이 다소 모호함. </v>
          </cell>
        </row>
        <row r="108">
          <cell r="B108">
            <v>20432207</v>
          </cell>
          <cell r="C108" t="str">
            <v>지역기반</v>
          </cell>
          <cell r="D108" t="str">
            <v>기계ㆍ소재</v>
          </cell>
          <cell r="E108" t="str">
            <v>AI 객체인식 기술이 적용된 실시간 위험 감지형 스마트 보안 반사경</v>
          </cell>
          <cell r="F108" t="str">
            <v>100,000,000</v>
          </cell>
          <cell r="G108" t="str">
            <v>1</v>
          </cell>
          <cell r="H108" t="str">
            <v>도약</v>
          </cell>
          <cell r="I108" t="str">
            <v>청년</v>
          </cell>
          <cell r="J108">
            <v>0</v>
          </cell>
          <cell r="K108">
            <v>8</v>
          </cell>
          <cell r="L108">
            <v>7</v>
          </cell>
          <cell r="M108">
            <v>14</v>
          </cell>
          <cell r="N108">
            <v>14</v>
          </cell>
          <cell r="O108">
            <v>7</v>
          </cell>
          <cell r="P108">
            <v>9</v>
          </cell>
          <cell r="Q108">
            <v>15</v>
          </cell>
          <cell r="R108">
            <v>5</v>
          </cell>
          <cell r="S108">
            <v>79</v>
          </cell>
          <cell r="T108">
            <v>0</v>
          </cell>
          <cell r="U108">
            <v>79</v>
          </cell>
          <cell r="V108">
            <v>62</v>
          </cell>
          <cell r="W108" t="str">
            <v xml:space="preserve">대표자 역량 및 네트워크를 활용한 사업 전략이 우수함. 고도화된 제품이 시장에서 필요할지에 대한 다양한 사전 검증(규제 등)이 다소 미흡함. </v>
          </cell>
        </row>
        <row r="109">
          <cell r="B109">
            <v>20430892</v>
          </cell>
          <cell r="C109" t="str">
            <v>대학발</v>
          </cell>
          <cell r="D109" t="str">
            <v>기계ㆍ소재</v>
          </cell>
          <cell r="E109" t="str">
            <v>천문 취미의 대중화를 이끄는 합리적 가격·사용자 친화적 설계의 국산 천문 장비</v>
          </cell>
          <cell r="F109" t="str">
            <v>20,870,000</v>
          </cell>
          <cell r="G109" t="str">
            <v>0</v>
          </cell>
          <cell r="H109" t="str">
            <v>초기</v>
          </cell>
          <cell r="I109" t="str">
            <v>청년</v>
          </cell>
          <cell r="J109">
            <v>0</v>
          </cell>
          <cell r="K109">
            <v>9</v>
          </cell>
          <cell r="L109">
            <v>8</v>
          </cell>
          <cell r="M109">
            <v>15</v>
          </cell>
          <cell r="N109">
            <v>16</v>
          </cell>
          <cell r="O109">
            <v>7</v>
          </cell>
          <cell r="P109">
            <v>8</v>
          </cell>
          <cell r="Q109">
            <v>13</v>
          </cell>
          <cell r="R109">
            <v>3</v>
          </cell>
          <cell r="S109">
            <v>79</v>
          </cell>
          <cell r="T109">
            <v>0</v>
          </cell>
          <cell r="U109">
            <v>79</v>
          </cell>
          <cell r="V109">
            <v>62</v>
          </cell>
          <cell r="W109" t="str">
            <v>문제에 대한 해결 방안 도출 과정이 합리적임. 시장 침투 및 BM에 대한 근거가 다소 모호함.</v>
          </cell>
          <cell r="X109" t="str">
            <v>불일치</v>
          </cell>
          <cell r="Y109" t="str">
            <v xml:space="preserve">천문 장비 기술로 지역주력산업 불일치함. </v>
          </cell>
        </row>
        <row r="110">
          <cell r="B110">
            <v>20407010</v>
          </cell>
          <cell r="C110" t="str">
            <v>지역기반</v>
          </cell>
          <cell r="D110" t="str">
            <v>기계ㆍ소재</v>
          </cell>
          <cell r="E110" t="str">
            <v>콘(cone) 구조를 이용한 와류식 혼합 구조 친환경 쉐이커 보틀 및 슬리브  핏워터</v>
          </cell>
          <cell r="F110" t="str">
            <v>0</v>
          </cell>
          <cell r="G110" t="str">
            <v>0</v>
          </cell>
          <cell r="H110" t="str">
            <v>예비</v>
          </cell>
          <cell r="I110" t="str">
            <v>중장년</v>
          </cell>
          <cell r="J110">
            <v>0</v>
          </cell>
          <cell r="K110">
            <v>8</v>
          </cell>
          <cell r="L110">
            <v>8</v>
          </cell>
          <cell r="M110">
            <v>13</v>
          </cell>
          <cell r="N110">
            <v>12</v>
          </cell>
          <cell r="O110">
            <v>9</v>
          </cell>
          <cell r="P110">
            <v>9</v>
          </cell>
          <cell r="Q110">
            <v>14</v>
          </cell>
          <cell r="R110">
            <v>5</v>
          </cell>
          <cell r="S110">
            <v>78</v>
          </cell>
          <cell r="T110">
            <v>0</v>
          </cell>
          <cell r="U110">
            <v>78</v>
          </cell>
          <cell r="V110">
            <v>103</v>
          </cell>
          <cell r="W110" t="str">
            <v>BM 및 마케팅 전략 설정이 잘 되어있음. 다만, 세척력에 대한 기술적 입증 근거가 부족하고, 세척력 확보에 대한 실증이 우선되어야 할 것으로 판단됨. 20~30대가 신제품에 대한 거부감이 없기도 하지만, 제품 리뷰 및 평가에도 매우 적극적임.</v>
          </cell>
        </row>
        <row r="111">
          <cell r="B111">
            <v>20417245</v>
          </cell>
          <cell r="C111" t="str">
            <v>지역기반</v>
          </cell>
          <cell r="D111" t="str">
            <v>기계ㆍ소재</v>
          </cell>
          <cell r="E111" t="str">
            <v>PHA 기반 3D 프린팅 자연장 맞춤형 메모리얼 유골함</v>
          </cell>
          <cell r="F111" t="str">
            <v>0</v>
          </cell>
          <cell r="G111" t="str">
            <v>0</v>
          </cell>
          <cell r="H111" t="str">
            <v>예비</v>
          </cell>
          <cell r="I111" t="str">
            <v>중장년</v>
          </cell>
          <cell r="J111">
            <v>0</v>
          </cell>
          <cell r="K111">
            <v>8</v>
          </cell>
          <cell r="L111">
            <v>8</v>
          </cell>
          <cell r="M111">
            <v>13</v>
          </cell>
          <cell r="N111">
            <v>15</v>
          </cell>
          <cell r="O111">
            <v>8</v>
          </cell>
          <cell r="P111">
            <v>8</v>
          </cell>
          <cell r="Q111">
            <v>14</v>
          </cell>
          <cell r="R111">
            <v>4</v>
          </cell>
          <cell r="S111">
            <v>78</v>
          </cell>
          <cell r="T111">
            <v>0</v>
          </cell>
          <cell r="U111">
            <v>78</v>
          </cell>
          <cell r="V111">
            <v>103</v>
          </cell>
          <cell r="W111" t="str">
            <v xml:space="preserve">제품의 필요성에 대해 설득력이 있음. 이미 개화된 시장에 새로운 제품으로 진출하는 경우, 기존 관습을 탈피하기 위한 구체적인 전략이 필요함. 가격 경쟁력과 차별성을 강하게 드러낼 수 있는 마케팅 전략과 기존 제품 경쟁사 대응 전략 구축이 필요함. </v>
          </cell>
        </row>
        <row r="112">
          <cell r="B112">
            <v>20426256</v>
          </cell>
          <cell r="C112" t="str">
            <v>지역기반</v>
          </cell>
          <cell r="D112" t="str">
            <v>기계ㆍ소재</v>
          </cell>
          <cell r="E112" t="str">
            <v>기판·패키지 휨·평탄도·코플래너리티 검사장비</v>
          </cell>
          <cell r="F112" t="str">
            <v>0</v>
          </cell>
          <cell r="G112" t="str">
            <v>0</v>
          </cell>
          <cell r="H112" t="str">
            <v>예비</v>
          </cell>
          <cell r="I112" t="str">
            <v>청년</v>
          </cell>
          <cell r="J112">
            <v>0</v>
          </cell>
          <cell r="K112">
            <v>8</v>
          </cell>
          <cell r="L112">
            <v>8</v>
          </cell>
          <cell r="M112">
            <v>13</v>
          </cell>
          <cell r="N112">
            <v>14</v>
          </cell>
          <cell r="O112">
            <v>8</v>
          </cell>
          <cell r="P112">
            <v>9</v>
          </cell>
          <cell r="Q112">
            <v>14</v>
          </cell>
          <cell r="R112">
            <v>4</v>
          </cell>
          <cell r="S112">
            <v>78</v>
          </cell>
          <cell r="T112">
            <v>0</v>
          </cell>
          <cell r="U112">
            <v>78</v>
          </cell>
          <cell r="V112">
            <v>103</v>
          </cell>
          <cell r="W112" t="str">
            <v>시장 성장에 따른 문제 인식이 적절함. 제품 개발 및 사업화에 대한 세부 계획이 다소 미흡함.</v>
          </cell>
        </row>
        <row r="113">
          <cell r="B113">
            <v>20411582</v>
          </cell>
          <cell r="C113" t="str">
            <v>지역기반</v>
          </cell>
          <cell r="D113" t="str">
            <v>기계ㆍ소재</v>
          </cell>
          <cell r="E113" t="str">
            <v>AI 기반 건축용 거푸집 타이볼트(Tie Bolt)  자동 간격 유지 및 실시간 체결 상태 감시 장치 개발 사업화</v>
          </cell>
          <cell r="F113" t="str">
            <v>366,500,000</v>
          </cell>
          <cell r="G113" t="str">
            <v>3</v>
          </cell>
          <cell r="H113" t="str">
            <v>초기</v>
          </cell>
          <cell r="I113" t="str">
            <v>중장년</v>
          </cell>
          <cell r="J113">
            <v>0</v>
          </cell>
          <cell r="K113">
            <v>8</v>
          </cell>
          <cell r="L113">
            <v>8</v>
          </cell>
          <cell r="M113">
            <v>16</v>
          </cell>
          <cell r="N113">
            <v>14</v>
          </cell>
          <cell r="O113">
            <v>7</v>
          </cell>
          <cell r="P113">
            <v>8</v>
          </cell>
          <cell r="Q113">
            <v>13</v>
          </cell>
          <cell r="R113">
            <v>4</v>
          </cell>
          <cell r="S113">
            <v>78</v>
          </cell>
          <cell r="T113">
            <v>0</v>
          </cell>
          <cell r="U113">
            <v>78</v>
          </cell>
          <cell r="V113">
            <v>103</v>
          </cell>
          <cell r="W113" t="str">
            <v>현장에 분명히 존재하는 문제를 타겟하여 솔루션을 고안함. 제품 경쟁력에 대한 다각적인 검토가 필요함.</v>
          </cell>
        </row>
        <row r="114">
          <cell r="B114">
            <v>20419422</v>
          </cell>
          <cell r="C114" t="str">
            <v>지역기반</v>
          </cell>
          <cell r="D114" t="str">
            <v>기계ㆍ소재</v>
          </cell>
          <cell r="E114" t="str">
            <v>IoT 연동 포터블 거리감지 안전경보기(위험구역 접근경보 솔루션)임</v>
          </cell>
          <cell r="F114" t="str">
            <v>5,000,000</v>
          </cell>
          <cell r="G114" t="str">
            <v>1</v>
          </cell>
          <cell r="H114" t="str">
            <v>초기</v>
          </cell>
          <cell r="I114" t="str">
            <v>중장년</v>
          </cell>
          <cell r="J114">
            <v>0</v>
          </cell>
          <cell r="K114">
            <v>9</v>
          </cell>
          <cell r="L114">
            <v>7</v>
          </cell>
          <cell r="M114">
            <v>14</v>
          </cell>
          <cell r="N114">
            <v>14</v>
          </cell>
          <cell r="O114">
            <v>7</v>
          </cell>
          <cell r="P114">
            <v>9</v>
          </cell>
          <cell r="Q114">
            <v>14</v>
          </cell>
          <cell r="R114">
            <v>4</v>
          </cell>
          <cell r="S114">
            <v>78</v>
          </cell>
          <cell r="T114">
            <v>0</v>
          </cell>
          <cell r="U114">
            <v>78</v>
          </cell>
          <cell r="V114">
            <v>103</v>
          </cell>
          <cell r="W114" t="str">
            <v xml:space="preserve">문제 인식이 우수함. 거리 감지 센서의 비용 문제와 모방 난이도를 고려한 전략 설계가 필요함. 성능과 비용에 대한 수요자 사전 조사가 필요함. </v>
          </cell>
        </row>
        <row r="115">
          <cell r="B115">
            <v>20420994</v>
          </cell>
          <cell r="C115" t="str">
            <v>지역기반</v>
          </cell>
          <cell r="D115" t="str">
            <v>기계ㆍ소재</v>
          </cell>
          <cell r="E115" t="str">
            <v>4-DOF 독립제어 로보틱스 기술이 적용된 AI 생체역학 기반의 도심형 승마 시뮬레이터, ‘리얼호스’</v>
          </cell>
          <cell r="F115" t="str">
            <v>0</v>
          </cell>
          <cell r="G115" t="str">
            <v>1</v>
          </cell>
          <cell r="H115" t="str">
            <v>초기</v>
          </cell>
          <cell r="I115" t="str">
            <v>중장년</v>
          </cell>
          <cell r="J115">
            <v>0</v>
          </cell>
          <cell r="K115">
            <v>7</v>
          </cell>
          <cell r="L115">
            <v>7</v>
          </cell>
          <cell r="M115">
            <v>18</v>
          </cell>
          <cell r="N115">
            <v>14</v>
          </cell>
          <cell r="O115">
            <v>7</v>
          </cell>
          <cell r="P115">
            <v>7</v>
          </cell>
          <cell r="Q115">
            <v>14</v>
          </cell>
          <cell r="R115">
            <v>4</v>
          </cell>
          <cell r="S115">
            <v>78</v>
          </cell>
          <cell r="T115">
            <v>0</v>
          </cell>
          <cell r="U115">
            <v>78</v>
          </cell>
          <cell r="V115">
            <v>103</v>
          </cell>
          <cell r="W115" t="str">
            <v xml:space="preserve">창업 아이템의 기술력과 구체화 계획이 상세함. 마켓 특성을 고려할 때, 보다 상세한 시장 크기 설정 근거 및 침투 대상 시장에 대한 근거가 필요함. </v>
          </cell>
        </row>
        <row r="116">
          <cell r="B116">
            <v>20421357</v>
          </cell>
          <cell r="C116" t="str">
            <v>지역기반</v>
          </cell>
          <cell r="D116" t="str">
            <v>기계ㆍ소재</v>
          </cell>
          <cell r="E116" t="str">
            <v>커피 로스팅 전 과정의 생산성을 획기적으로 높이는 결점두 선별 AI 솔루션</v>
          </cell>
          <cell r="F116" t="str">
            <v>0</v>
          </cell>
          <cell r="G116" t="str">
            <v>5</v>
          </cell>
          <cell r="H116" t="str">
            <v>초기</v>
          </cell>
          <cell r="I116" t="str">
            <v>청년</v>
          </cell>
          <cell r="J116">
            <v>0</v>
          </cell>
          <cell r="K116">
            <v>9</v>
          </cell>
          <cell r="L116">
            <v>7</v>
          </cell>
          <cell r="M116">
            <v>14</v>
          </cell>
          <cell r="N116">
            <v>14</v>
          </cell>
          <cell r="O116">
            <v>7</v>
          </cell>
          <cell r="P116">
            <v>8</v>
          </cell>
          <cell r="Q116">
            <v>15</v>
          </cell>
          <cell r="R116">
            <v>4</v>
          </cell>
          <cell r="S116">
            <v>78</v>
          </cell>
          <cell r="T116">
            <v>0</v>
          </cell>
          <cell r="U116">
            <v>78</v>
          </cell>
          <cell r="V116">
            <v>103</v>
          </cell>
          <cell r="W116" t="str">
            <v>대표자의 사업 분야에 대한 이해도가 높고, 문제 인식이 적절함. 고가 제품 특성 상 시장 침투 방안에 대한 보다 상세한 계획이 필요함. AI 기반 판별기의 판정 결과가 "전문가의 의견"을 대체 가능할지에 대한 고민이 필요함.</v>
          </cell>
        </row>
        <row r="117">
          <cell r="B117">
            <v>20426547</v>
          </cell>
          <cell r="C117" t="str">
            <v>지역기반</v>
          </cell>
          <cell r="D117" t="str">
            <v>기계ㆍ소재</v>
          </cell>
          <cell r="E117" t="str">
            <v>EcoFoam·EcoMold 기반 400톤급 경량 플라스틱 제조 플랫폼 개발 및 사업화</v>
          </cell>
          <cell r="F117" t="str">
            <v>47,000,000</v>
          </cell>
          <cell r="G117" t="str">
            <v>3</v>
          </cell>
          <cell r="H117" t="str">
            <v>초기</v>
          </cell>
          <cell r="I117" t="str">
            <v>청년</v>
          </cell>
          <cell r="J117">
            <v>0</v>
          </cell>
          <cell r="K117">
            <v>9</v>
          </cell>
          <cell r="L117">
            <v>7</v>
          </cell>
          <cell r="M117">
            <v>14</v>
          </cell>
          <cell r="N117">
            <v>14</v>
          </cell>
          <cell r="O117">
            <v>8</v>
          </cell>
          <cell r="P117">
            <v>8</v>
          </cell>
          <cell r="Q117">
            <v>14</v>
          </cell>
          <cell r="R117">
            <v>4</v>
          </cell>
          <cell r="S117">
            <v>78</v>
          </cell>
          <cell r="T117">
            <v>0</v>
          </cell>
          <cell r="U117">
            <v>78</v>
          </cell>
          <cell r="V117">
            <v>103</v>
          </cell>
          <cell r="W117" t="str">
            <v>문제 인식과 솔루션 구현 방안이 합리적임. 사업 전략에 대한 세부적인 계획이 다소 부족함. 매출 창출 방안과 성장 방안에 대한 설명이 필요함.</v>
          </cell>
        </row>
        <row r="118">
          <cell r="B118">
            <v>20426699</v>
          </cell>
          <cell r="C118" t="str">
            <v>지역기반</v>
          </cell>
          <cell r="D118" t="str">
            <v>기계ㆍ소재</v>
          </cell>
          <cell r="E118" t="str">
            <v>AI 자율 비행 기술이 적용된 스마트 드론 기반 종합 시설물 관리 시스템</v>
          </cell>
          <cell r="F118" t="str">
            <v>20,000,000</v>
          </cell>
          <cell r="G118" t="str">
            <v>0</v>
          </cell>
          <cell r="H118" t="str">
            <v>초기</v>
          </cell>
          <cell r="I118" t="str">
            <v>중장년</v>
          </cell>
          <cell r="J118">
            <v>0</v>
          </cell>
          <cell r="K118">
            <v>9</v>
          </cell>
          <cell r="L118">
            <v>8</v>
          </cell>
          <cell r="M118">
            <v>13</v>
          </cell>
          <cell r="N118">
            <v>14</v>
          </cell>
          <cell r="O118">
            <v>7</v>
          </cell>
          <cell r="P118">
            <v>8</v>
          </cell>
          <cell r="Q118">
            <v>15</v>
          </cell>
          <cell r="R118">
            <v>4</v>
          </cell>
          <cell r="S118">
            <v>78</v>
          </cell>
          <cell r="T118">
            <v>0</v>
          </cell>
          <cell r="U118">
            <v>78</v>
          </cell>
          <cell r="V118">
            <v>103</v>
          </cell>
          <cell r="W118" t="str">
            <v xml:space="preserve">사업 분야 이해도와 역량이 우수함. 유사 서비스 분석, 운영 비용 예상에 따른 매출 성장 예측 등의 세부 사업 전략이 다소 부족함. 드론 사용에 대한 허가 문제 등 다양한 규제에 대한 대응 전략 필요함.  </v>
          </cell>
        </row>
        <row r="119">
          <cell r="B119">
            <v>20428610</v>
          </cell>
          <cell r="C119" t="str">
            <v>지역기반</v>
          </cell>
          <cell r="D119" t="str">
            <v>기계ㆍ소재</v>
          </cell>
          <cell r="E119" t="str">
            <v>AI(PINN) 기반 고성능 열교환기 설계·제조 솔루션</v>
          </cell>
          <cell r="F119" t="str">
            <v>111,804,281</v>
          </cell>
          <cell r="G119" t="str">
            <v>4</v>
          </cell>
          <cell r="H119" t="str">
            <v>초기</v>
          </cell>
          <cell r="I119" t="str">
            <v>중장년</v>
          </cell>
          <cell r="J119">
            <v>0</v>
          </cell>
          <cell r="K119">
            <v>8</v>
          </cell>
          <cell r="L119">
            <v>7</v>
          </cell>
          <cell r="M119">
            <v>15</v>
          </cell>
          <cell r="N119">
            <v>14</v>
          </cell>
          <cell r="O119">
            <v>8</v>
          </cell>
          <cell r="P119">
            <v>8</v>
          </cell>
          <cell r="Q119">
            <v>14</v>
          </cell>
          <cell r="R119">
            <v>4</v>
          </cell>
          <cell r="S119">
            <v>78</v>
          </cell>
          <cell r="T119">
            <v>0</v>
          </cell>
          <cell r="U119">
            <v>78</v>
          </cell>
          <cell r="V119">
            <v>103</v>
          </cell>
          <cell r="W119" t="str">
            <v>문제를 기술을 이용하려는 시도가 합리적임. 제품 경쟁력에 대한 설명이 다소 모호하고, 고객의 니즈가 자사 제품으로 해결될 수 있다는 근거가 다소 부족함.</v>
          </cell>
        </row>
        <row r="120">
          <cell r="B120">
            <v>20428663</v>
          </cell>
          <cell r="C120" t="str">
            <v>지역기반</v>
          </cell>
          <cell r="D120" t="str">
            <v>기계ㆍ소재</v>
          </cell>
          <cell r="E120" t="str">
            <v>AI 자가진단 센서 적용 고압&amp;내부식 스마트 복합소재 용기</v>
          </cell>
          <cell r="F120" t="str">
            <v>285,000,000</v>
          </cell>
          <cell r="G120" t="str">
            <v>2</v>
          </cell>
          <cell r="H120" t="str">
            <v>초기</v>
          </cell>
          <cell r="I120" t="str">
            <v>중장년</v>
          </cell>
          <cell r="J120">
            <v>0</v>
          </cell>
          <cell r="K120">
            <v>8</v>
          </cell>
          <cell r="L120">
            <v>7</v>
          </cell>
          <cell r="M120">
            <v>15</v>
          </cell>
          <cell r="N120">
            <v>14</v>
          </cell>
          <cell r="O120">
            <v>8</v>
          </cell>
          <cell r="P120">
            <v>8</v>
          </cell>
          <cell r="Q120">
            <v>14</v>
          </cell>
          <cell r="R120">
            <v>4</v>
          </cell>
          <cell r="S120">
            <v>78</v>
          </cell>
          <cell r="T120">
            <v>0</v>
          </cell>
          <cell r="U120">
            <v>78</v>
          </cell>
          <cell r="V120">
            <v>103</v>
          </cell>
          <cell r="W120" t="str">
            <v>문제를 기술을 이용하려는 시도가 합리적임. 제품 경쟁력에 대한 설명이 다소 모호하고, 고객의 니즈가 자사 제품으로 해결될 수 있다는 근거가 다소 부족함.</v>
          </cell>
        </row>
        <row r="121">
          <cell r="B121">
            <v>20430377</v>
          </cell>
          <cell r="C121" t="str">
            <v>지역기반</v>
          </cell>
          <cell r="D121" t="str">
            <v>기계ㆍ소재</v>
          </cell>
          <cell r="E121" t="str">
            <v>스포츠 사격훈련의 디지털 전환을 위한 빅데이터 + AI 기반 스마트 사격훈련 시스템</v>
          </cell>
          <cell r="F121" t="str">
            <v>250,000,000</v>
          </cell>
          <cell r="G121" t="str">
            <v>2</v>
          </cell>
          <cell r="H121" t="str">
            <v>초기</v>
          </cell>
          <cell r="I121" t="str">
            <v>중장년</v>
          </cell>
          <cell r="J121">
            <v>0</v>
          </cell>
          <cell r="K121">
            <v>8</v>
          </cell>
          <cell r="L121">
            <v>7</v>
          </cell>
          <cell r="M121">
            <v>15</v>
          </cell>
          <cell r="N121">
            <v>14</v>
          </cell>
          <cell r="O121">
            <v>8</v>
          </cell>
          <cell r="P121">
            <v>8</v>
          </cell>
          <cell r="Q121">
            <v>14</v>
          </cell>
          <cell r="R121">
            <v>4</v>
          </cell>
          <cell r="S121">
            <v>78</v>
          </cell>
          <cell r="T121">
            <v>0</v>
          </cell>
          <cell r="U121">
            <v>78</v>
          </cell>
          <cell r="V121">
            <v>103</v>
          </cell>
          <cell r="W121" t="str">
            <v>시장 특성을 반영한 사업화 전략이 합리적임. 기술적 구현 난이도가 높고, 정확도를 요하는 제품 특성 상 데이터 자체에 대한 상품화 방안 고민이 필요함.</v>
          </cell>
        </row>
        <row r="122">
          <cell r="B122">
            <v>20430458</v>
          </cell>
          <cell r="C122" t="str">
            <v>지역기반</v>
          </cell>
          <cell r="D122" t="str">
            <v>기계ㆍ소재</v>
          </cell>
          <cell r="E122" t="str">
            <v xml:space="preserve">고위험 산업현장 작업자 보호 및 생산성 향상을 위한 지능형 안전 관제 및 작업증강형 웨어러블 로봇 시스템 </v>
          </cell>
          <cell r="F122" t="str">
            <v>488,280,000</v>
          </cell>
          <cell r="G122" t="str">
            <v>3</v>
          </cell>
          <cell r="H122" t="str">
            <v>초기</v>
          </cell>
          <cell r="I122" t="str">
            <v>중장년</v>
          </cell>
          <cell r="J122">
            <v>0</v>
          </cell>
          <cell r="K122">
            <v>9</v>
          </cell>
          <cell r="L122">
            <v>6</v>
          </cell>
          <cell r="M122">
            <v>17</v>
          </cell>
          <cell r="N122">
            <v>14</v>
          </cell>
          <cell r="O122">
            <v>7</v>
          </cell>
          <cell r="P122">
            <v>9</v>
          </cell>
          <cell r="Q122">
            <v>13</v>
          </cell>
          <cell r="R122">
            <v>3</v>
          </cell>
          <cell r="S122">
            <v>78</v>
          </cell>
          <cell r="T122">
            <v>0</v>
          </cell>
          <cell r="U122">
            <v>78</v>
          </cell>
          <cell r="V122">
            <v>103</v>
          </cell>
          <cell r="W122" t="str">
            <v>기술적 역량이 높고, 산업 현장에 대한 문제 인식이 합리적임. 사업성 측면에서의 다각도의 계획과 근거가 필요함.</v>
          </cell>
        </row>
        <row r="123">
          <cell r="B123">
            <v>20412585</v>
          </cell>
          <cell r="C123" t="str">
            <v>지역기반</v>
          </cell>
          <cell r="D123" t="str">
            <v>기계ㆍ소재</v>
          </cell>
          <cell r="E123" t="str">
            <v>탄소 저감형 친환경 다회용기 자원순환을 위한 초절전 고효율 자동화 세척 시스템 개발</v>
          </cell>
          <cell r="F123" t="str">
            <v>2,381,000,000</v>
          </cell>
          <cell r="G123" t="str">
            <v>22</v>
          </cell>
          <cell r="H123" t="str">
            <v>도약</v>
          </cell>
          <cell r="I123" t="str">
            <v>중장년</v>
          </cell>
          <cell r="J123">
            <v>0</v>
          </cell>
          <cell r="K123">
            <v>9</v>
          </cell>
          <cell r="L123">
            <v>8</v>
          </cell>
          <cell r="M123">
            <v>14</v>
          </cell>
          <cell r="N123">
            <v>14</v>
          </cell>
          <cell r="O123">
            <v>8</v>
          </cell>
          <cell r="P123">
            <v>8</v>
          </cell>
          <cell r="Q123">
            <v>13</v>
          </cell>
          <cell r="R123">
            <v>4</v>
          </cell>
          <cell r="S123">
            <v>78</v>
          </cell>
          <cell r="T123">
            <v>0</v>
          </cell>
          <cell r="U123">
            <v>78</v>
          </cell>
          <cell r="V123">
            <v>103</v>
          </cell>
          <cell r="W123" t="str">
            <v>제품 실현 가능성이 우수함. 창업 아이템에 대한 사업 지원 필요성과 사업 확장성이 다소 모호함.</v>
          </cell>
        </row>
        <row r="124">
          <cell r="B124">
            <v>20427629</v>
          </cell>
          <cell r="C124" t="str">
            <v>대학발</v>
          </cell>
          <cell r="D124" t="str">
            <v>기계ㆍ소재</v>
          </cell>
          <cell r="E124" t="str">
            <v>AI 를 활용한 가정용 수냉식 스마트팜</v>
          </cell>
          <cell r="F124" t="str">
            <v>530,000,000</v>
          </cell>
          <cell r="G124" t="str">
            <v>0</v>
          </cell>
          <cell r="H124" t="str">
            <v>도약</v>
          </cell>
          <cell r="I124" t="str">
            <v>중장년</v>
          </cell>
          <cell r="J124">
            <v>0</v>
          </cell>
          <cell r="K124">
            <v>8</v>
          </cell>
          <cell r="L124">
            <v>9</v>
          </cell>
          <cell r="M124">
            <v>14</v>
          </cell>
          <cell r="N124">
            <v>13</v>
          </cell>
          <cell r="O124">
            <v>7</v>
          </cell>
          <cell r="P124">
            <v>9</v>
          </cell>
          <cell r="Q124">
            <v>14</v>
          </cell>
          <cell r="R124">
            <v>4</v>
          </cell>
          <cell r="S124">
            <v>78</v>
          </cell>
          <cell r="T124">
            <v>0</v>
          </cell>
          <cell r="U124">
            <v>78</v>
          </cell>
          <cell r="V124">
            <v>103</v>
          </cell>
          <cell r="W124" t="str">
            <v>사업 영역에 대한 이해도가 높고, 사업 전략이 구체적임. AI 기술의 구체적인 구현 방안 및 적용 방법에 대한 계획이 다소 미흡함.</v>
          </cell>
          <cell r="X124" t="str">
            <v>일치</v>
          </cell>
          <cell r="Y124" t="str">
            <v>인공지능 적용 기술로, 지역주력 산업 일치함</v>
          </cell>
        </row>
        <row r="125">
          <cell r="B125">
            <v>20406478</v>
          </cell>
          <cell r="C125" t="str">
            <v>지역기반</v>
          </cell>
          <cell r="D125" t="str">
            <v>기계ㆍ소재</v>
          </cell>
          <cell r="E125" t="str">
            <v xml:space="preserve">딥러닝 비전 인식 기반 재활용 양품 자동 선별 로봇 </v>
          </cell>
          <cell r="F125" t="str">
            <v>0</v>
          </cell>
          <cell r="G125" t="str">
            <v>0</v>
          </cell>
          <cell r="H125" t="str">
            <v>예비</v>
          </cell>
          <cell r="I125" t="str">
            <v>청년</v>
          </cell>
          <cell r="J125">
            <v>0</v>
          </cell>
          <cell r="K125">
            <v>7</v>
          </cell>
          <cell r="L125">
            <v>8</v>
          </cell>
          <cell r="M125">
            <v>15</v>
          </cell>
          <cell r="N125">
            <v>13</v>
          </cell>
          <cell r="O125">
            <v>8</v>
          </cell>
          <cell r="P125">
            <v>8</v>
          </cell>
          <cell r="Q125">
            <v>13</v>
          </cell>
          <cell r="R125">
            <v>3</v>
          </cell>
          <cell r="S125">
            <v>75</v>
          </cell>
          <cell r="T125">
            <v>2</v>
          </cell>
          <cell r="U125">
            <v>77</v>
          </cell>
          <cell r="V125">
            <v>118</v>
          </cell>
          <cell r="W125" t="str">
            <v xml:space="preserve">문제 인식과 배경 시장에서 필요로 하는 솔루션을 제안함. 기존의 솔루션 대비 기술적 차별성과 사업성에 대한 설득력이 부족함.  </v>
          </cell>
        </row>
        <row r="126">
          <cell r="B126">
            <v>20428016</v>
          </cell>
          <cell r="C126" t="str">
            <v>지역기반</v>
          </cell>
          <cell r="D126" t="str">
            <v>기계ㆍ소재</v>
          </cell>
          <cell r="E126" t="str">
            <v>13년 경력의 가구 장인이 만드는 ESG 실현을 위한 폐의류 업사이클 모듈형 가구 솔루션</v>
          </cell>
          <cell r="F126" t="str">
            <v>0</v>
          </cell>
          <cell r="G126" t="str">
            <v>0</v>
          </cell>
          <cell r="H126" t="str">
            <v>예비</v>
          </cell>
          <cell r="I126" t="str">
            <v>청년</v>
          </cell>
          <cell r="J126">
            <v>0</v>
          </cell>
          <cell r="K126">
            <v>8</v>
          </cell>
          <cell r="L126">
            <v>8</v>
          </cell>
          <cell r="M126">
            <v>14</v>
          </cell>
          <cell r="N126">
            <v>16</v>
          </cell>
          <cell r="O126">
            <v>6</v>
          </cell>
          <cell r="P126">
            <v>8</v>
          </cell>
          <cell r="Q126">
            <v>13</v>
          </cell>
          <cell r="R126">
            <v>4</v>
          </cell>
          <cell r="S126">
            <v>77</v>
          </cell>
          <cell r="T126">
            <v>0</v>
          </cell>
          <cell r="U126">
            <v>77</v>
          </cell>
          <cell r="V126">
            <v>118</v>
          </cell>
          <cell r="W126" t="str">
            <v>제품 구현 계획이 상세하고, 타겟하는 시장이 명확함. 시장 진입 및 사업 확장에 대한 계획이 다소 미흡하며, 실제 시장 침투 가능성에 대한 조사가 미흡함.</v>
          </cell>
        </row>
        <row r="127">
          <cell r="B127">
            <v>20432157</v>
          </cell>
          <cell r="C127" t="str">
            <v>지역기반</v>
          </cell>
          <cell r="D127" t="str">
            <v>기계ㆍ소재</v>
          </cell>
          <cell r="E127" t="str">
            <v>시공 품질 표준화를 위한 수평 가이드 레일 기반 테라코타 내외장 시스템 (친환경 건설 기술 외장자재 시스템)</v>
          </cell>
          <cell r="F127" t="str">
            <v>0</v>
          </cell>
          <cell r="G127" t="str">
            <v>0</v>
          </cell>
          <cell r="H127" t="str">
            <v>예비</v>
          </cell>
          <cell r="I127" t="str">
            <v>청년</v>
          </cell>
          <cell r="J127">
            <v>0</v>
          </cell>
          <cell r="K127">
            <v>8</v>
          </cell>
          <cell r="L127">
            <v>8</v>
          </cell>
          <cell r="M127">
            <v>13</v>
          </cell>
          <cell r="N127">
            <v>13</v>
          </cell>
          <cell r="O127">
            <v>7</v>
          </cell>
          <cell r="P127">
            <v>7</v>
          </cell>
          <cell r="Q127">
            <v>14</v>
          </cell>
          <cell r="R127">
            <v>5</v>
          </cell>
          <cell r="S127">
            <v>75</v>
          </cell>
          <cell r="T127">
            <v>2</v>
          </cell>
          <cell r="U127">
            <v>77</v>
          </cell>
          <cell r="V127">
            <v>118</v>
          </cell>
          <cell r="W127" t="str">
            <v xml:space="preserve">대표자 역량 및 조직 구성이 우수함. 문제 인식에 따른 솔루션 도출 과정이 모호함. 이미 진행한 부분에 대한 실질적인 근거가 부족함. </v>
          </cell>
        </row>
        <row r="128">
          <cell r="B128">
            <v>20432357</v>
          </cell>
          <cell r="C128" t="str">
            <v>지역기반</v>
          </cell>
          <cell r="D128" t="str">
            <v>기계ㆍ소재</v>
          </cell>
          <cell r="E128" t="str">
            <v>편심 회전 기술 기반의 고효율 와류 유도를 통한 파우더 전동 믹서 베이스</v>
          </cell>
          <cell r="F128" t="str">
            <v>0</v>
          </cell>
          <cell r="G128" t="str">
            <v>0</v>
          </cell>
          <cell r="H128" t="str">
            <v>예비</v>
          </cell>
          <cell r="I128" t="str">
            <v>청년</v>
          </cell>
          <cell r="J128">
            <v>0</v>
          </cell>
          <cell r="K128">
            <v>8</v>
          </cell>
          <cell r="L128">
            <v>7</v>
          </cell>
          <cell r="M128">
            <v>17</v>
          </cell>
          <cell r="N128">
            <v>14</v>
          </cell>
          <cell r="O128">
            <v>6</v>
          </cell>
          <cell r="P128">
            <v>8</v>
          </cell>
          <cell r="Q128">
            <v>13</v>
          </cell>
          <cell r="R128">
            <v>4</v>
          </cell>
          <cell r="S128">
            <v>77</v>
          </cell>
          <cell r="T128">
            <v>0</v>
          </cell>
          <cell r="U128">
            <v>77</v>
          </cell>
          <cell r="V128">
            <v>118</v>
          </cell>
          <cell r="W128" t="str">
            <v xml:space="preserve">제품 개발 진행 정도가 우수함. 기존 프리미엄 라인업 존재 여부 및 이들 대비 우수성에 대한 설명이 부족함. 이동 편의성이 다소 떨어지고, 프리미엄 라인업인데 SOM을 SAM의 10%로 설정하는것이 적절한지 의문임. 유아 분유 쉐이커 등으로의 확장 가능성 검토 필요함. </v>
          </cell>
        </row>
        <row r="129">
          <cell r="B129">
            <v>20410282</v>
          </cell>
          <cell r="C129" t="str">
            <v>지역기반</v>
          </cell>
          <cell r="D129" t="str">
            <v>기계ㆍ소재</v>
          </cell>
          <cell r="E129" t="str">
            <v>글로벌 경쟁력 확보를 위한 첨단소재 도시철도 차량용 차체 안전  모노링크 부쉬 국산화 및 사업화 기술 개발</v>
          </cell>
          <cell r="F129" t="str">
            <v>66,000,000</v>
          </cell>
          <cell r="G129" t="str">
            <v>1</v>
          </cell>
          <cell r="H129" t="str">
            <v>초기</v>
          </cell>
          <cell r="I129" t="str">
            <v>중장년</v>
          </cell>
          <cell r="J129">
            <v>0</v>
          </cell>
          <cell r="K129">
            <v>8</v>
          </cell>
          <cell r="L129">
            <v>8</v>
          </cell>
          <cell r="M129">
            <v>14</v>
          </cell>
          <cell r="N129">
            <v>14</v>
          </cell>
          <cell r="O129">
            <v>7</v>
          </cell>
          <cell r="P129">
            <v>8</v>
          </cell>
          <cell r="Q129">
            <v>14</v>
          </cell>
          <cell r="R129">
            <v>4</v>
          </cell>
          <cell r="S129">
            <v>77</v>
          </cell>
          <cell r="T129">
            <v>0</v>
          </cell>
          <cell r="U129">
            <v>77</v>
          </cell>
          <cell r="V129">
            <v>118</v>
          </cell>
          <cell r="W129" t="str">
            <v>현장에 분명히 존재하는 문제를 타겟하여 솔루션을 고안함. 제품 경쟁력에 대한 다각적인 검토가 필요함.</v>
          </cell>
        </row>
        <row r="130">
          <cell r="B130">
            <v>20413086</v>
          </cell>
          <cell r="C130" t="str">
            <v>지역기반</v>
          </cell>
          <cell r="D130" t="str">
            <v>기계ㆍ소재</v>
          </cell>
          <cell r="E130" t="str">
            <v>지능형 에스컬레이터 안전·위생 관리 장비 및 플랫폼</v>
          </cell>
          <cell r="F130" t="str">
            <v>0</v>
          </cell>
          <cell r="G130" t="str">
            <v>1</v>
          </cell>
          <cell r="H130" t="str">
            <v>초기</v>
          </cell>
          <cell r="I130" t="str">
            <v>중장년</v>
          </cell>
          <cell r="J130">
            <v>0</v>
          </cell>
          <cell r="K130">
            <v>8</v>
          </cell>
          <cell r="L130">
            <v>8</v>
          </cell>
          <cell r="M130">
            <v>16</v>
          </cell>
          <cell r="N130">
            <v>14</v>
          </cell>
          <cell r="O130">
            <v>6</v>
          </cell>
          <cell r="P130">
            <v>8</v>
          </cell>
          <cell r="Q130">
            <v>13</v>
          </cell>
          <cell r="R130">
            <v>4</v>
          </cell>
          <cell r="S130">
            <v>77</v>
          </cell>
          <cell r="T130">
            <v>0</v>
          </cell>
          <cell r="U130">
            <v>77</v>
          </cell>
          <cell r="V130">
            <v>118</v>
          </cell>
          <cell r="W130" t="str">
            <v>타겟 고객층이 명확함. 고객층이 명확화되면서 수익 모델의 다각화가 다소 어려워보임. 기존 경쟁 제품 대비 가격 및 품질 겨쟁력에 대한 설명력이 다소 부족함.</v>
          </cell>
        </row>
        <row r="131">
          <cell r="B131">
            <v>20416730</v>
          </cell>
          <cell r="C131" t="str">
            <v>지역기반</v>
          </cell>
          <cell r="D131" t="str">
            <v>기계ㆍ소재</v>
          </cell>
          <cell r="E131" t="str">
            <v>국내 규격 배터리 및 가스 공급 기술이 적용된 무선 가스식 화스너 장비</v>
          </cell>
          <cell r="F131" t="str">
            <v>1,154,119,728</v>
          </cell>
          <cell r="G131" t="str">
            <v>5</v>
          </cell>
          <cell r="H131" t="str">
            <v>초기</v>
          </cell>
          <cell r="I131" t="str">
            <v>중장년</v>
          </cell>
          <cell r="J131">
            <v>0</v>
          </cell>
          <cell r="K131">
            <v>9</v>
          </cell>
          <cell r="L131">
            <v>8</v>
          </cell>
          <cell r="M131">
            <v>14</v>
          </cell>
          <cell r="N131">
            <v>14</v>
          </cell>
          <cell r="O131">
            <v>6</v>
          </cell>
          <cell r="P131">
            <v>8</v>
          </cell>
          <cell r="Q131">
            <v>14</v>
          </cell>
          <cell r="R131">
            <v>4</v>
          </cell>
          <cell r="S131">
            <v>77</v>
          </cell>
          <cell r="T131">
            <v>0</v>
          </cell>
          <cell r="U131">
            <v>77</v>
          </cell>
          <cell r="V131">
            <v>118</v>
          </cell>
          <cell r="W131" t="str">
            <v>문제 인식과 솔루션 실현 가능성이 우수함. 사업 확장성이 다소 제한적이고, 현장의 니즈에 대한 사전 조사가 다소 미흡함.</v>
          </cell>
        </row>
        <row r="132">
          <cell r="B132">
            <v>20425592</v>
          </cell>
          <cell r="C132" t="str">
            <v>지역기반</v>
          </cell>
          <cell r="D132" t="str">
            <v>기계ㆍ소재</v>
          </cell>
          <cell r="E132" t="str">
            <v xml:space="preserve">밤껍질 부산물 새활용 식물성 가죽 원단 기반 친환경 패션 브랜드 &amp;quot;Re:BAM&amp;quot; </v>
          </cell>
          <cell r="F132" t="str">
            <v>120,000</v>
          </cell>
          <cell r="G132" t="str">
            <v>0</v>
          </cell>
          <cell r="H132" t="str">
            <v>초기</v>
          </cell>
          <cell r="I132" t="str">
            <v>중장년</v>
          </cell>
          <cell r="J132">
            <v>0</v>
          </cell>
          <cell r="K132">
            <v>8</v>
          </cell>
          <cell r="L132">
            <v>9</v>
          </cell>
          <cell r="M132">
            <v>14</v>
          </cell>
          <cell r="N132">
            <v>14</v>
          </cell>
          <cell r="O132">
            <v>7</v>
          </cell>
          <cell r="P132">
            <v>7</v>
          </cell>
          <cell r="Q132">
            <v>14</v>
          </cell>
          <cell r="R132">
            <v>4</v>
          </cell>
          <cell r="S132">
            <v>77</v>
          </cell>
          <cell r="T132">
            <v>0</v>
          </cell>
          <cell r="U132">
            <v>77</v>
          </cell>
          <cell r="V132">
            <v>118</v>
          </cell>
          <cell r="W132" t="str">
            <v xml:space="preserve">문제 인식과 제품 구현을 위한 계획이 구체적임. 기존 가죽 제품과의 차별성 확보를 위한 구체적인 사업 전략이 다소 부족함. </v>
          </cell>
        </row>
        <row r="133">
          <cell r="B133">
            <v>20429168</v>
          </cell>
          <cell r="C133" t="str">
            <v>지역기반</v>
          </cell>
          <cell r="D133" t="str">
            <v>기계ㆍ소재</v>
          </cell>
          <cell r="E133" t="str">
            <v>빅데이터 기반 폐차-중고차-중고부품 리싸이클링  통합 선별 중계 최적화 플랫폼 기술 개발 및 글로벌 사업화</v>
          </cell>
          <cell r="F133" t="str">
            <v>150,000,000</v>
          </cell>
          <cell r="G133" t="str">
            <v>5</v>
          </cell>
          <cell r="H133" t="str">
            <v>초기</v>
          </cell>
          <cell r="I133" t="str">
            <v>청년</v>
          </cell>
          <cell r="J133">
            <v>0</v>
          </cell>
          <cell r="K133">
            <v>8</v>
          </cell>
          <cell r="L133">
            <v>9</v>
          </cell>
          <cell r="M133">
            <v>13</v>
          </cell>
          <cell r="N133">
            <v>14</v>
          </cell>
          <cell r="O133">
            <v>8</v>
          </cell>
          <cell r="P133">
            <v>8</v>
          </cell>
          <cell r="Q133">
            <v>13</v>
          </cell>
          <cell r="R133">
            <v>4</v>
          </cell>
          <cell r="S133">
            <v>77</v>
          </cell>
          <cell r="T133">
            <v>0</v>
          </cell>
          <cell r="U133">
            <v>77</v>
          </cell>
          <cell r="V133">
            <v>118</v>
          </cell>
          <cell r="W133" t="str">
            <v>문제 인식과 사업 역량이 우수함. 기술 구현을 위해서 품질 놓고 다양한 데이터의 확보가 중요한데, 이에 대한 준비 상황 및 계획이 미흡함.</v>
          </cell>
        </row>
        <row r="134">
          <cell r="B134">
            <v>20420849</v>
          </cell>
          <cell r="C134" t="str">
            <v>지역기반</v>
          </cell>
          <cell r="D134" t="str">
            <v>기계ㆍ소재</v>
          </cell>
          <cell r="E134" t="str">
            <v>창업중심대학 지역기반 (예비)창업기업 모집</v>
          </cell>
          <cell r="F134" t="str">
            <v>843,181,000</v>
          </cell>
          <cell r="G134" t="str">
            <v>4</v>
          </cell>
          <cell r="H134" t="str">
            <v>도약</v>
          </cell>
          <cell r="I134" t="str">
            <v>청년</v>
          </cell>
          <cell r="J134">
            <v>0</v>
          </cell>
          <cell r="K134">
            <v>9</v>
          </cell>
          <cell r="L134">
            <v>9</v>
          </cell>
          <cell r="M134">
            <v>13</v>
          </cell>
          <cell r="N134">
            <v>14</v>
          </cell>
          <cell r="O134">
            <v>7</v>
          </cell>
          <cell r="P134">
            <v>8</v>
          </cell>
          <cell r="Q134">
            <v>14</v>
          </cell>
          <cell r="R134">
            <v>3</v>
          </cell>
          <cell r="S134">
            <v>77</v>
          </cell>
          <cell r="T134">
            <v>0</v>
          </cell>
          <cell r="U134">
            <v>77</v>
          </cell>
          <cell r="V134">
            <v>118</v>
          </cell>
          <cell r="W134" t="str">
            <v>사업 영역에 대한 이해도가 높고 제품 완성도가 높음. 지원 사업을 활용한 제품 고도화 및 구체화 방안이 다소 모호함.</v>
          </cell>
        </row>
        <row r="135">
          <cell r="B135">
            <v>20414325</v>
          </cell>
          <cell r="C135" t="str">
            <v>지역기반</v>
          </cell>
          <cell r="D135" t="str">
            <v>기계ㆍ소재</v>
          </cell>
          <cell r="E135" t="str">
            <v>에코플러스(ECO PLUS)</v>
          </cell>
          <cell r="F135" t="str">
            <v>0</v>
          </cell>
          <cell r="G135" t="str">
            <v>0</v>
          </cell>
          <cell r="H135" t="str">
            <v>예비</v>
          </cell>
          <cell r="I135" t="str">
            <v>중장년</v>
          </cell>
          <cell r="J135">
            <v>0</v>
          </cell>
          <cell r="K135">
            <v>7</v>
          </cell>
          <cell r="L135">
            <v>7</v>
          </cell>
          <cell r="M135">
            <v>15</v>
          </cell>
          <cell r="N135">
            <v>15</v>
          </cell>
          <cell r="O135">
            <v>7</v>
          </cell>
          <cell r="P135">
            <v>8</v>
          </cell>
          <cell r="Q135">
            <v>14</v>
          </cell>
          <cell r="R135">
            <v>3</v>
          </cell>
          <cell r="S135">
            <v>76</v>
          </cell>
          <cell r="T135">
            <v>0</v>
          </cell>
          <cell r="U135">
            <v>76</v>
          </cell>
          <cell r="V135">
            <v>128</v>
          </cell>
          <cell r="W135" t="str">
            <v xml:space="preserve">공기 청정 필터는 노인 요양 시설 뿐만 더 확장된 시장에서도 활용될 수 있을 것 같은데, 타겟 시장의 선정 근거가 부족함. 실질적 효과에 대한 근거나 실험/인증 등이 있어야 시장에서 설득력을 가질 수 있을 것으로 판단됨.  </v>
          </cell>
        </row>
        <row r="136">
          <cell r="B136">
            <v>20430983</v>
          </cell>
          <cell r="C136" t="str">
            <v>지역기반</v>
          </cell>
          <cell r="D136" t="str">
            <v>기계ㆍ소재</v>
          </cell>
          <cell r="E136" t="str">
            <v xml:space="preserve">특허 기술을 적용한 AI 피부인식 기반의  국소 부위 리프팅·탄력 디바이스 </v>
          </cell>
          <cell r="F136" t="str">
            <v>0</v>
          </cell>
          <cell r="G136" t="str">
            <v>0</v>
          </cell>
          <cell r="H136" t="str">
            <v>예비</v>
          </cell>
          <cell r="I136" t="str">
            <v>중장년</v>
          </cell>
          <cell r="J136">
            <v>0</v>
          </cell>
          <cell r="K136">
            <v>8</v>
          </cell>
          <cell r="L136">
            <v>9</v>
          </cell>
          <cell r="M136">
            <v>13</v>
          </cell>
          <cell r="N136">
            <v>14</v>
          </cell>
          <cell r="O136">
            <v>8</v>
          </cell>
          <cell r="P136">
            <v>8</v>
          </cell>
          <cell r="Q136">
            <v>12</v>
          </cell>
          <cell r="R136">
            <v>4</v>
          </cell>
          <cell r="S136">
            <v>76</v>
          </cell>
          <cell r="T136">
            <v>0</v>
          </cell>
          <cell r="U136">
            <v>76</v>
          </cell>
          <cell r="V136">
            <v>128</v>
          </cell>
          <cell r="W136" t="str">
            <v>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v>
          </cell>
        </row>
        <row r="137">
          <cell r="B137">
            <v>20431230</v>
          </cell>
          <cell r="C137" t="str">
            <v>지역기반</v>
          </cell>
          <cell r="D137" t="str">
            <v>기계ㆍ소재</v>
          </cell>
          <cell r="E137" t="str">
            <v>캐리어에 수납형 2단 분리형 파크골프채 개발 및 사업화</v>
          </cell>
          <cell r="F137" t="str">
            <v>0</v>
          </cell>
          <cell r="G137" t="str">
            <v>0</v>
          </cell>
          <cell r="H137" t="str">
            <v>예비</v>
          </cell>
          <cell r="I137" t="str">
            <v>중장년</v>
          </cell>
          <cell r="J137">
            <v>0</v>
          </cell>
          <cell r="K137">
            <v>8</v>
          </cell>
          <cell r="L137">
            <v>8</v>
          </cell>
          <cell r="M137">
            <v>14</v>
          </cell>
          <cell r="N137">
            <v>14</v>
          </cell>
          <cell r="O137">
            <v>6</v>
          </cell>
          <cell r="P137">
            <v>8</v>
          </cell>
          <cell r="Q137">
            <v>14</v>
          </cell>
          <cell r="R137">
            <v>4</v>
          </cell>
          <cell r="S137">
            <v>76</v>
          </cell>
          <cell r="T137">
            <v>0</v>
          </cell>
          <cell r="U137">
            <v>76</v>
          </cell>
          <cell r="V137">
            <v>128</v>
          </cell>
          <cell r="W137" t="str">
            <v>현장의 필요성에 기인한 솔루션을 도출하였음. 오랜 관습과 브랜드 이미지가 어느정도 확립된 시장에서, 새로운 제품 및 브랜드로 진입하기 위해서는, 매우 치밀한 전략과 계획이 필요함. 마케팅 및 브랜딩의 중요도가 매우 높으나, 이에 대한 전략이 미흡함.</v>
          </cell>
        </row>
        <row r="138">
          <cell r="B138">
            <v>20408512</v>
          </cell>
          <cell r="C138" t="str">
            <v>지역기반</v>
          </cell>
          <cell r="D138" t="str">
            <v>기계ㆍ소재</v>
          </cell>
          <cell r="E138" t="str">
            <v>산책을 바꾸는 기술: 반려견 스마트 하네스</v>
          </cell>
          <cell r="F138" t="str">
            <v>43,452,774</v>
          </cell>
          <cell r="G138" t="str">
            <v>2</v>
          </cell>
          <cell r="H138" t="str">
            <v>초기</v>
          </cell>
          <cell r="I138" t="str">
            <v>청년</v>
          </cell>
          <cell r="J138">
            <v>0</v>
          </cell>
          <cell r="K138">
            <v>8</v>
          </cell>
          <cell r="L138">
            <v>9</v>
          </cell>
          <cell r="M138">
            <v>14</v>
          </cell>
          <cell r="N138">
            <v>13</v>
          </cell>
          <cell r="O138">
            <v>7</v>
          </cell>
          <cell r="P138">
            <v>7</v>
          </cell>
          <cell r="Q138">
            <v>14</v>
          </cell>
          <cell r="R138">
            <v>4</v>
          </cell>
          <cell r="S138">
            <v>76</v>
          </cell>
          <cell r="T138">
            <v>0</v>
          </cell>
          <cell r="U138">
            <v>76</v>
          </cell>
          <cell r="V138">
            <v>128</v>
          </cell>
          <cell r="W138" t="str">
            <v>반려 동물 사업의 특성을 잘 이해하고 있음. 제품 구현 난이도가 높지 않아서 모방 제품에 대한 대응전략이 필요함. 고객 락인을 위한 상세 전략이 필요함.</v>
          </cell>
        </row>
        <row r="139">
          <cell r="B139">
            <v>20430433</v>
          </cell>
          <cell r="C139" t="str">
            <v>지역기반</v>
          </cell>
          <cell r="D139" t="str">
            <v>기계ㆍ소재</v>
          </cell>
          <cell r="E139" t="str">
            <v>계단 주행 시 충격과 소음을 저감하는 삼륜 바퀴 구조의 폴딩카트</v>
          </cell>
          <cell r="F139" t="str">
            <v>160,000,000</v>
          </cell>
          <cell r="G139" t="str">
            <v>0</v>
          </cell>
          <cell r="H139" t="str">
            <v>초기</v>
          </cell>
          <cell r="I139" t="str">
            <v>청년</v>
          </cell>
          <cell r="J139">
            <v>0</v>
          </cell>
          <cell r="K139">
            <v>8</v>
          </cell>
          <cell r="L139">
            <v>8</v>
          </cell>
          <cell r="M139">
            <v>14</v>
          </cell>
          <cell r="N139">
            <v>14</v>
          </cell>
          <cell r="O139">
            <v>8</v>
          </cell>
          <cell r="P139">
            <v>8</v>
          </cell>
          <cell r="Q139">
            <v>13</v>
          </cell>
          <cell r="R139">
            <v>3</v>
          </cell>
          <cell r="S139">
            <v>76</v>
          </cell>
          <cell r="T139">
            <v>0</v>
          </cell>
          <cell r="U139">
            <v>76</v>
          </cell>
          <cell r="V139">
            <v>128</v>
          </cell>
          <cell r="W139" t="str">
            <v>시장 특성을 반영한 사업화 전략이 합리적임. 경쟁이 치열한 시장에서, 기술력 가격 등 다양한 요소에 대한 경쟁이 예상되어 성장성이 다소 미흡함.</v>
          </cell>
        </row>
        <row r="140">
          <cell r="B140">
            <v>20430457</v>
          </cell>
          <cell r="C140" t="str">
            <v>지역기반</v>
          </cell>
          <cell r="D140" t="str">
            <v>기계ㆍ소재</v>
          </cell>
          <cell r="E140" t="str">
            <v>1인 가구의 라이프스타일을 반영한 공간 혁신 친환경 쿡웨어, 일체형 폴딩 핸들 '폴드팬 페어(FoldPan Pair)' 개발</v>
          </cell>
          <cell r="F140" t="str">
            <v>317,757,000</v>
          </cell>
          <cell r="G140" t="str">
            <v>0</v>
          </cell>
          <cell r="H140" t="str">
            <v>초기</v>
          </cell>
          <cell r="I140" t="str">
            <v>청년</v>
          </cell>
          <cell r="J140">
            <v>0</v>
          </cell>
          <cell r="K140">
            <v>8</v>
          </cell>
          <cell r="L140">
            <v>7</v>
          </cell>
          <cell r="M140">
            <v>12</v>
          </cell>
          <cell r="N140">
            <v>11</v>
          </cell>
          <cell r="O140">
            <v>8</v>
          </cell>
          <cell r="P140">
            <v>8</v>
          </cell>
          <cell r="Q140">
            <v>15</v>
          </cell>
          <cell r="R140">
            <v>5</v>
          </cell>
          <cell r="S140">
            <v>74</v>
          </cell>
          <cell r="T140">
            <v>2</v>
          </cell>
          <cell r="U140">
            <v>76</v>
          </cell>
          <cell r="V140">
            <v>128</v>
          </cell>
          <cell r="W140" t="str">
            <v>대표자 및 마케팅 역량이 우수함. 주방 용품 경쟁 제품에 대비한 차별성을 고려할 때 가격 경쟁에 따른 성장성의 한계가 예상됨.</v>
          </cell>
        </row>
        <row r="141">
          <cell r="B141">
            <v>20412980</v>
          </cell>
          <cell r="C141" t="str">
            <v>지역기반</v>
          </cell>
          <cell r="D141" t="str">
            <v>기계ㆍ소재</v>
          </cell>
          <cell r="E141" t="str">
            <v>전기차 화재에 대응하는 배터리가스 방출 비폭발 완전 침수형 소화 로봇</v>
          </cell>
          <cell r="F141" t="str">
            <v>13,400,000</v>
          </cell>
          <cell r="G141" t="str">
            <v>1</v>
          </cell>
          <cell r="H141" t="str">
            <v>도약</v>
          </cell>
          <cell r="I141" t="str">
            <v>중장년</v>
          </cell>
          <cell r="J141">
            <v>0</v>
          </cell>
          <cell r="K141">
            <v>8</v>
          </cell>
          <cell r="L141">
            <v>9</v>
          </cell>
          <cell r="M141">
            <v>13</v>
          </cell>
          <cell r="N141">
            <v>14</v>
          </cell>
          <cell r="O141">
            <v>7</v>
          </cell>
          <cell r="P141">
            <v>8</v>
          </cell>
          <cell r="Q141">
            <v>14</v>
          </cell>
          <cell r="R141">
            <v>3</v>
          </cell>
          <cell r="S141">
            <v>76</v>
          </cell>
          <cell r="T141">
            <v>0</v>
          </cell>
          <cell r="U141">
            <v>76</v>
          </cell>
          <cell r="V141">
            <v>128</v>
          </cell>
          <cell r="W141" t="str">
            <v>유사 목적의 제품에 대한 사전 조사가 잘 되어있음. 공공 주도 제품 확산 가능성이 높으므로, 이에 대한 대응 전략을 구체적으로 마련할 필요가 있음.</v>
          </cell>
        </row>
        <row r="142">
          <cell r="B142">
            <v>20420967</v>
          </cell>
          <cell r="C142" t="str">
            <v>지역기반</v>
          </cell>
          <cell r="D142" t="str">
            <v>기계ㆍ소재</v>
          </cell>
          <cell r="E142" t="str">
            <v>AI 엣지 컴퓨팅 기반 능동형 공간 케어 시스템 (Smart AIoT Air-Shower)</v>
          </cell>
          <cell r="F142" t="str">
            <v>303,381,200</v>
          </cell>
          <cell r="G142" t="str">
            <v>6</v>
          </cell>
          <cell r="H142" t="str">
            <v>도약</v>
          </cell>
          <cell r="I142" t="str">
            <v>청년</v>
          </cell>
          <cell r="J142">
            <v>0</v>
          </cell>
          <cell r="K142">
            <v>7</v>
          </cell>
          <cell r="L142">
            <v>8</v>
          </cell>
          <cell r="M142">
            <v>14</v>
          </cell>
          <cell r="N142">
            <v>14</v>
          </cell>
          <cell r="O142">
            <v>8</v>
          </cell>
          <cell r="P142">
            <v>8</v>
          </cell>
          <cell r="Q142">
            <v>14</v>
          </cell>
          <cell r="R142">
            <v>3</v>
          </cell>
          <cell r="S142">
            <v>76</v>
          </cell>
          <cell r="T142">
            <v>0</v>
          </cell>
          <cell r="U142">
            <v>76</v>
          </cell>
          <cell r="V142">
            <v>128</v>
          </cell>
          <cell r="W142" t="str">
            <v>대표자 및 조직 역량이 우수함. 제품의 비용 구조 및 경쟁 가능 제품에 대비한 우수성 등의 사업화 성공 전략이 다소 미흡함.</v>
          </cell>
        </row>
        <row r="143">
          <cell r="B143">
            <v>20414475</v>
          </cell>
          <cell r="C143" t="str">
            <v>지역기반</v>
          </cell>
          <cell r="D143" t="str">
            <v>기계ㆍ소재</v>
          </cell>
          <cell r="E143" t="str">
            <v>재활용 원료를 사용한 정량추출 기능 자동 변기 세정기</v>
          </cell>
          <cell r="F143" t="str">
            <v>19,000,000</v>
          </cell>
          <cell r="G143" t="str">
            <v>1</v>
          </cell>
          <cell r="H143" t="str">
            <v>초기</v>
          </cell>
          <cell r="I143" t="str">
            <v>중장년</v>
          </cell>
          <cell r="J143">
            <v>0</v>
          </cell>
          <cell r="K143">
            <v>7</v>
          </cell>
          <cell r="L143">
            <v>8</v>
          </cell>
          <cell r="M143">
            <v>13</v>
          </cell>
          <cell r="N143">
            <v>13</v>
          </cell>
          <cell r="O143">
            <v>8</v>
          </cell>
          <cell r="P143">
            <v>8</v>
          </cell>
          <cell r="Q143">
            <v>13</v>
          </cell>
          <cell r="R143">
            <v>4</v>
          </cell>
          <cell r="S143">
            <v>74</v>
          </cell>
          <cell r="T143">
            <v>0</v>
          </cell>
          <cell r="U143">
            <v>74</v>
          </cell>
          <cell r="V143">
            <v>136</v>
          </cell>
          <cell r="W143" t="str">
            <v>목표 시장이 명확하고, 경쟁 제품에 대해 조사가 우수함. 기술적 차별성과 타사 제품 대비 우수성이 다소 모호함. 마케팅 전략을 비롯한 다각적 사업화 전략의 수립이 필요함.</v>
          </cell>
        </row>
        <row r="144">
          <cell r="B144">
            <v>20420075</v>
          </cell>
          <cell r="C144" t="str">
            <v>지역기반</v>
          </cell>
          <cell r="D144" t="str">
            <v>기계ㆍ소재</v>
          </cell>
          <cell r="E144" t="str">
            <v>무타공 삽입형 이중 직경 구조를 적용한 고신뢰성 스터드 볼트</v>
          </cell>
          <cell r="F144" t="str">
            <v>3,329,000,000</v>
          </cell>
          <cell r="G144" t="str">
            <v>8</v>
          </cell>
          <cell r="H144" t="str">
            <v>초기</v>
          </cell>
          <cell r="I144" t="str">
            <v>중장년</v>
          </cell>
          <cell r="J144">
            <v>0</v>
          </cell>
          <cell r="K144">
            <v>8</v>
          </cell>
          <cell r="L144">
            <v>8</v>
          </cell>
          <cell r="M144">
            <v>12</v>
          </cell>
          <cell r="N144">
            <v>12</v>
          </cell>
          <cell r="O144">
            <v>6</v>
          </cell>
          <cell r="P144">
            <v>9</v>
          </cell>
          <cell r="Q144">
            <v>13</v>
          </cell>
          <cell r="R144">
            <v>5</v>
          </cell>
          <cell r="S144">
            <v>73</v>
          </cell>
          <cell r="T144">
            <v>0</v>
          </cell>
          <cell r="U144">
            <v>73</v>
          </cell>
          <cell r="V144">
            <v>137</v>
          </cell>
          <cell r="W144" t="str">
            <v xml:space="preserve">창업아이템에 대한 검증 역량과 개발 역량이 우수함. 제품 특성에 따른 한계점을 극복하기 위한 다양한 사업 전략이 필요함. </v>
          </cell>
        </row>
        <row r="145">
          <cell r="B145">
            <v>20402196</v>
          </cell>
          <cell r="C145" t="str">
            <v>지역기반</v>
          </cell>
          <cell r="D145" t="str">
            <v>기계ㆍ소재</v>
          </cell>
          <cell r="E145" t="str">
            <v>차세대 반도체 패키징용 40um 이하 건식 마이크로 범프 형성 기술, 특허 번호 10-2025-00188250)</v>
          </cell>
          <cell r="F145" t="str">
            <v>0</v>
          </cell>
          <cell r="G145" t="str">
            <v>0</v>
          </cell>
          <cell r="H145" t="str">
            <v>예비</v>
          </cell>
          <cell r="I145" t="str">
            <v>중장년</v>
          </cell>
          <cell r="J145">
            <v>0</v>
          </cell>
          <cell r="K145">
            <v>7</v>
          </cell>
          <cell r="L145">
            <v>7</v>
          </cell>
          <cell r="M145">
            <v>11</v>
          </cell>
          <cell r="N145">
            <v>12</v>
          </cell>
          <cell r="O145">
            <v>8</v>
          </cell>
          <cell r="P145">
            <v>7</v>
          </cell>
          <cell r="Q145">
            <v>13</v>
          </cell>
          <cell r="R145">
            <v>4</v>
          </cell>
          <cell r="S145">
            <v>69</v>
          </cell>
          <cell r="T145">
            <v>0</v>
          </cell>
          <cell r="U145">
            <v>69</v>
          </cell>
          <cell r="V145">
            <v>138</v>
          </cell>
          <cell r="W145" t="str">
            <v xml:space="preserve">창업 아이템에 대해 기초 공정을 완료하고, 특허 출원을 진행하는 등 기술적 실현 가능성과 차별성이 잘드러납니다. 사업 추진 계획의 세부적인 전략이 부족합니다. 시장 진출에 대한 세밀한 전략과 외부 협력 방안이 갖춰질수록 더 좋습니다. </v>
          </cell>
        </row>
        <row r="146">
          <cell r="B146">
            <v>20406529</v>
          </cell>
          <cell r="C146" t="str">
            <v>지역기반</v>
          </cell>
          <cell r="D146" t="str">
            <v>기계ㆍ소재</v>
          </cell>
          <cell r="E146" t="str">
            <v>착석 피로도 자동 완화 지능형 워크스테이션 ‘티라노 데스크’</v>
          </cell>
          <cell r="F146" t="str">
            <v>0</v>
          </cell>
          <cell r="G146" t="str">
            <v>0</v>
          </cell>
          <cell r="H146" t="str">
            <v>예비</v>
          </cell>
          <cell r="I146" t="str">
            <v>청년</v>
          </cell>
          <cell r="J146">
            <v>0</v>
          </cell>
          <cell r="K146">
            <v>7</v>
          </cell>
          <cell r="L146">
            <v>7</v>
          </cell>
          <cell r="M146">
            <v>14</v>
          </cell>
          <cell r="N146">
            <v>13</v>
          </cell>
          <cell r="O146">
            <v>6</v>
          </cell>
          <cell r="P146">
            <v>6</v>
          </cell>
          <cell r="Q146">
            <v>13</v>
          </cell>
          <cell r="R146">
            <v>3</v>
          </cell>
          <cell r="S146">
            <v>69</v>
          </cell>
          <cell r="T146">
            <v>0</v>
          </cell>
          <cell r="U146">
            <v>69</v>
          </cell>
          <cell r="V146">
            <v>138</v>
          </cell>
          <cell r="W146" t="str">
            <v xml:space="preserve">헬스케어 솔루션의 필요성이 잘 드러남. 기존 높이 조절 데스크의 pain point를 제시하였으나, 이를 시장에 설득하기 위한 기술/사업적 전략이 더 필요함. 기존 시장의 진출 계획이 세부적으로 구성되지 않음. </v>
          </cell>
        </row>
        <row r="147">
          <cell r="B147">
            <v>20410083</v>
          </cell>
          <cell r="C147" t="str">
            <v>지역기반</v>
          </cell>
          <cell r="D147" t="str">
            <v>기계ㆍ소재</v>
          </cell>
          <cell r="E147" t="str">
            <v>출수 직전 수질 개선을 위한 물놀이시설용 정화 노즐 필터</v>
          </cell>
          <cell r="F147" t="str">
            <v>0</v>
          </cell>
          <cell r="G147" t="str">
            <v>0</v>
          </cell>
          <cell r="H147" t="str">
            <v>예비</v>
          </cell>
          <cell r="I147" t="str">
            <v>청년</v>
          </cell>
          <cell r="J147">
            <v>0</v>
          </cell>
          <cell r="K147">
            <v>7</v>
          </cell>
          <cell r="L147">
            <v>8</v>
          </cell>
          <cell r="M147">
            <v>12</v>
          </cell>
          <cell r="N147">
            <v>13</v>
          </cell>
          <cell r="O147">
            <v>7</v>
          </cell>
          <cell r="P147">
            <v>6</v>
          </cell>
          <cell r="Q147">
            <v>13</v>
          </cell>
          <cell r="R147">
            <v>3</v>
          </cell>
          <cell r="S147">
            <v>69</v>
          </cell>
          <cell r="T147">
            <v>0</v>
          </cell>
          <cell r="U147">
            <v>69</v>
          </cell>
          <cell r="V147">
            <v>138</v>
          </cell>
          <cell r="W147" t="str">
            <v xml:space="preserve">안전 문제에 대한 솔루션을 제안함. 향후 사업의 확장 계획과 실제 현장에 대한 니즈 파악이 부족함. </v>
          </cell>
        </row>
        <row r="148">
          <cell r="B148">
            <v>20413276</v>
          </cell>
          <cell r="C148" t="str">
            <v>지역기반</v>
          </cell>
          <cell r="D148" t="str">
            <v>기계ㆍ소재</v>
          </cell>
          <cell r="E148" t="str">
            <v>기능형 템플 교체 구조 기반 모듈형 아이웨어 ‘Mood Switch Frame’ 시제품 개발 및 사업화</v>
          </cell>
          <cell r="F148" t="str">
            <v>0</v>
          </cell>
          <cell r="G148" t="str">
            <v>0</v>
          </cell>
          <cell r="H148" t="str">
            <v>예비</v>
          </cell>
          <cell r="I148" t="str">
            <v>청년</v>
          </cell>
          <cell r="J148">
            <v>0</v>
          </cell>
          <cell r="K148">
            <v>8</v>
          </cell>
          <cell r="L148">
            <v>7</v>
          </cell>
          <cell r="M148">
            <v>12</v>
          </cell>
          <cell r="N148">
            <v>11</v>
          </cell>
          <cell r="O148">
            <v>7</v>
          </cell>
          <cell r="P148">
            <v>7</v>
          </cell>
          <cell r="Q148">
            <v>14</v>
          </cell>
          <cell r="R148">
            <v>3</v>
          </cell>
          <cell r="S148">
            <v>69</v>
          </cell>
          <cell r="T148">
            <v>0</v>
          </cell>
          <cell r="U148">
            <v>69</v>
          </cell>
          <cell r="V148">
            <v>138</v>
          </cell>
          <cell r="W148" t="str">
            <v xml:space="preserve">아이템의 배경과 솔루션은 공감되지만, 기술적 구현 난이도가 낮아서 모방 아이템 방지에 대한 전략이 필요함. 본격 사업을 시작하기 전에, 실제 시장에서 이러한 시도가 없었는지와 있었다면 실패한 이유에 대해서 면밀한 분석이 필요한 아이템임.   </v>
          </cell>
        </row>
        <row r="149">
          <cell r="B149">
            <v>20418477</v>
          </cell>
          <cell r="C149" t="str">
            <v>지역기반</v>
          </cell>
          <cell r="D149" t="str">
            <v>기계ㆍ소재</v>
          </cell>
          <cell r="E149" t="str">
            <v>관로용 고자력 자석 패치</v>
          </cell>
          <cell r="F149" t="str">
            <v>0</v>
          </cell>
          <cell r="G149" t="str">
            <v>0</v>
          </cell>
          <cell r="H149" t="str">
            <v>예비</v>
          </cell>
          <cell r="I149" t="str">
            <v>중장년</v>
          </cell>
          <cell r="J149">
            <v>0</v>
          </cell>
          <cell r="K149">
            <v>7</v>
          </cell>
          <cell r="L149">
            <v>8</v>
          </cell>
          <cell r="M149">
            <v>12</v>
          </cell>
          <cell r="N149">
            <v>12</v>
          </cell>
          <cell r="O149">
            <v>7</v>
          </cell>
          <cell r="P149">
            <v>7</v>
          </cell>
          <cell r="Q149">
            <v>13</v>
          </cell>
          <cell r="R149">
            <v>3</v>
          </cell>
          <cell r="S149">
            <v>69</v>
          </cell>
          <cell r="T149">
            <v>0</v>
          </cell>
          <cell r="U149">
            <v>69</v>
          </cell>
          <cell r="V149">
            <v>138</v>
          </cell>
          <cell r="W149" t="str">
            <v xml:space="preserve">제품의 필요성이 설득력 있음. B2G 시장이 메인 타겟인데, 초기 진입 전략을 세부적으로 구성하는 것이 중요함. </v>
          </cell>
        </row>
        <row r="150">
          <cell r="B150">
            <v>20425945</v>
          </cell>
          <cell r="C150" t="str">
            <v>지역기반</v>
          </cell>
          <cell r="D150" t="str">
            <v>기계ㆍ소재</v>
          </cell>
          <cell r="E150" t="str">
            <v>동결건조 부추 기반 슬라이스컷 채소 식재료 제품 (숨담 부추)</v>
          </cell>
          <cell r="F150" t="str">
            <v>0</v>
          </cell>
          <cell r="G150" t="str">
            <v>0</v>
          </cell>
          <cell r="H150" t="str">
            <v>예비</v>
          </cell>
          <cell r="I150" t="str">
            <v>청년</v>
          </cell>
          <cell r="J150">
            <v>0</v>
          </cell>
          <cell r="K150">
            <v>8</v>
          </cell>
          <cell r="L150">
            <v>6</v>
          </cell>
          <cell r="M150">
            <v>12</v>
          </cell>
          <cell r="N150">
            <v>12</v>
          </cell>
          <cell r="O150">
            <v>7</v>
          </cell>
          <cell r="P150">
            <v>7</v>
          </cell>
          <cell r="Q150">
            <v>13</v>
          </cell>
          <cell r="R150">
            <v>4</v>
          </cell>
          <cell r="S150">
            <v>69</v>
          </cell>
          <cell r="T150">
            <v>0</v>
          </cell>
          <cell r="U150">
            <v>69</v>
          </cell>
          <cell r="V150">
            <v>138</v>
          </cell>
          <cell r="W150" t="str">
            <v>문제 인식이 적절함.  지원 필요성이 부족하고, 성장성이 제한되어있음.</v>
          </cell>
        </row>
        <row r="151">
          <cell r="B151">
            <v>20426726</v>
          </cell>
          <cell r="C151" t="str">
            <v>지역기반</v>
          </cell>
          <cell r="D151" t="str">
            <v>기계ㆍ소재</v>
          </cell>
          <cell r="E151" t="str">
            <v>AI 기반 통합 비전 검사 시스템을 활용한 식품 품질 자동화 장비</v>
          </cell>
          <cell r="F151" t="str">
            <v>0</v>
          </cell>
          <cell r="G151" t="str">
            <v>0</v>
          </cell>
          <cell r="H151" t="str">
            <v>예비</v>
          </cell>
          <cell r="I151" t="str">
            <v>청년</v>
          </cell>
          <cell r="J151">
            <v>0</v>
          </cell>
          <cell r="K151">
            <v>7</v>
          </cell>
          <cell r="L151">
            <v>8</v>
          </cell>
          <cell r="M151">
            <v>12</v>
          </cell>
          <cell r="N151">
            <v>12</v>
          </cell>
          <cell r="O151">
            <v>6</v>
          </cell>
          <cell r="P151">
            <v>7</v>
          </cell>
          <cell r="Q151">
            <v>13</v>
          </cell>
          <cell r="R151">
            <v>4</v>
          </cell>
          <cell r="S151">
            <v>69</v>
          </cell>
          <cell r="T151">
            <v>0</v>
          </cell>
          <cell r="U151">
            <v>69</v>
          </cell>
          <cell r="V151">
            <v>138</v>
          </cell>
          <cell r="W151" t="str">
            <v>문제의 배경이 적절함. 유사 솔루션이나 기존의 경쟁 제품에 대한 조사가 미흡함. 유사 제품 대비 차별성이나 구체적 개발 계획이 부족함.</v>
          </cell>
        </row>
        <row r="152">
          <cell r="B152">
            <v>20429010</v>
          </cell>
          <cell r="C152" t="str">
            <v>지역기반</v>
          </cell>
          <cell r="D152" t="str">
            <v>기계ㆍ소재</v>
          </cell>
          <cell r="E152" t="str">
            <v xml:space="preserve">친환경 화장품 전용 디스펜서, 퓨어드랍 (기초스킨케어 제품 전용) </v>
          </cell>
          <cell r="F152" t="str">
            <v>0</v>
          </cell>
          <cell r="G152" t="str">
            <v>0</v>
          </cell>
          <cell r="H152" t="str">
            <v>예비</v>
          </cell>
          <cell r="I152" t="str">
            <v>청년</v>
          </cell>
          <cell r="J152">
            <v>0</v>
          </cell>
          <cell r="K152">
            <v>7</v>
          </cell>
          <cell r="L152">
            <v>8</v>
          </cell>
          <cell r="M152">
            <v>12</v>
          </cell>
          <cell r="N152">
            <v>12</v>
          </cell>
          <cell r="O152">
            <v>7</v>
          </cell>
          <cell r="P152">
            <v>7</v>
          </cell>
          <cell r="Q152">
            <v>12</v>
          </cell>
          <cell r="R152">
            <v>4</v>
          </cell>
          <cell r="S152">
            <v>69</v>
          </cell>
          <cell r="T152">
            <v>0</v>
          </cell>
          <cell r="U152">
            <v>69</v>
          </cell>
          <cell r="V152">
            <v>138</v>
          </cell>
          <cell r="W152" t="str">
            <v>제품 구현 계획이 상세히 설정되어 있음. 유사 제품 또는 기존 제품 대비 우수성 및 차별화에 대한 상세 전략이 필요함. 시장 진입부터 확장까지의 세부 계획이 필요함.</v>
          </cell>
        </row>
        <row r="153">
          <cell r="B153">
            <v>20431196</v>
          </cell>
          <cell r="C153" t="str">
            <v>지역기반</v>
          </cell>
          <cell r="D153" t="str">
            <v>기계ㆍ소재</v>
          </cell>
          <cell r="E153" t="str">
            <v>360도 회전 구조를 활요한 저충격 유산소 및 하체 재활 보조 스텝퍼</v>
          </cell>
          <cell r="F153" t="str">
            <v>0</v>
          </cell>
          <cell r="G153" t="str">
            <v>0</v>
          </cell>
          <cell r="H153" t="str">
            <v>예비</v>
          </cell>
          <cell r="I153" t="str">
            <v>중장년</v>
          </cell>
          <cell r="J153">
            <v>0</v>
          </cell>
          <cell r="K153">
            <v>8</v>
          </cell>
          <cell r="L153">
            <v>7</v>
          </cell>
          <cell r="M153">
            <v>14</v>
          </cell>
          <cell r="N153">
            <v>12</v>
          </cell>
          <cell r="O153">
            <v>6</v>
          </cell>
          <cell r="P153">
            <v>6</v>
          </cell>
          <cell r="Q153">
            <v>13</v>
          </cell>
          <cell r="R153">
            <v>3</v>
          </cell>
          <cell r="S153">
            <v>69</v>
          </cell>
          <cell r="T153">
            <v>0</v>
          </cell>
          <cell r="U153">
            <v>69</v>
          </cell>
          <cell r="V153">
            <v>138</v>
          </cell>
          <cell r="W153" t="str">
            <v>제품 고안의 완성도가 높음. 홈트레이닝을 선호하는 고객층과 제품의 고객층의 교집합이 다소 협소해보임. 제품 경쟁사 분석을 고려하면 대부분의 측면에서 우수한데, 타겟 층이 한정될 필요가 있는지 의문임.</v>
          </cell>
        </row>
        <row r="154">
          <cell r="B154">
            <v>20431444</v>
          </cell>
          <cell r="C154" t="str">
            <v>지역기반</v>
          </cell>
          <cell r="D154" t="str">
            <v>기계ㆍ소재</v>
          </cell>
          <cell r="E154" t="str">
            <v>무독성 프린팅 기술이 적용된 스테인리스 유아/어린이 수저 제품</v>
          </cell>
          <cell r="F154" t="str">
            <v>0</v>
          </cell>
          <cell r="G154" t="str">
            <v>0</v>
          </cell>
          <cell r="H154" t="str">
            <v>예비</v>
          </cell>
          <cell r="I154" t="str">
            <v>청년</v>
          </cell>
          <cell r="J154">
            <v>0</v>
          </cell>
          <cell r="K154">
            <v>8</v>
          </cell>
          <cell r="L154">
            <v>8</v>
          </cell>
          <cell r="M154">
            <v>12</v>
          </cell>
          <cell r="N154">
            <v>13</v>
          </cell>
          <cell r="O154">
            <v>6</v>
          </cell>
          <cell r="P154">
            <v>6</v>
          </cell>
          <cell r="Q154">
            <v>13</v>
          </cell>
          <cell r="R154">
            <v>3</v>
          </cell>
          <cell r="S154">
            <v>69</v>
          </cell>
          <cell r="T154">
            <v>0</v>
          </cell>
          <cell r="U154">
            <v>69</v>
          </cell>
          <cell r="V154">
            <v>138</v>
          </cell>
          <cell r="W154" t="str">
            <v>키즈 시장을 타겟하여 적절한 솔루션을 도출함. 디자인은 주관적인 영역으로, 브랜딩과 마케팅이 매우 중요한 시장으로 판단됨. 이에 대한 상세 전략이 미흡함. 내부 조직 구성, 네트워크 등의 확장 전략이 부족함.</v>
          </cell>
        </row>
        <row r="155">
          <cell r="B155">
            <v>20433210</v>
          </cell>
          <cell r="C155" t="str">
            <v>지역기반</v>
          </cell>
          <cell r="D155" t="str">
            <v>기계ㆍ소재</v>
          </cell>
          <cell r="E155" t="str">
            <v>스마트 센서 기반 자동 캐리어 바퀴 세척 살균 기기 퓨어클레닛 개발 및 사업화</v>
          </cell>
          <cell r="F155" t="str">
            <v>0</v>
          </cell>
          <cell r="G155" t="str">
            <v>0</v>
          </cell>
          <cell r="H155" t="str">
            <v>예비</v>
          </cell>
          <cell r="I155" t="str">
            <v>청년</v>
          </cell>
          <cell r="J155">
            <v>0</v>
          </cell>
          <cell r="K155">
            <v>7</v>
          </cell>
          <cell r="L155">
            <v>7</v>
          </cell>
          <cell r="M155">
            <v>13</v>
          </cell>
          <cell r="N155">
            <v>12</v>
          </cell>
          <cell r="O155">
            <v>7</v>
          </cell>
          <cell r="P155">
            <v>7</v>
          </cell>
          <cell r="Q155">
            <v>13</v>
          </cell>
          <cell r="R155">
            <v>3</v>
          </cell>
          <cell r="S155">
            <v>69</v>
          </cell>
          <cell r="T155">
            <v>0</v>
          </cell>
          <cell r="U155">
            <v>69</v>
          </cell>
          <cell r="V155">
            <v>138</v>
          </cell>
          <cell r="W155" t="str">
            <v>문제 인식에 따른 솔루션이 창의적임. 시장 진입 및 제품 고도화 전략이 부족함. B2C 타겟 고객에 대한 사전 조사가 필요함.</v>
          </cell>
        </row>
        <row r="156">
          <cell r="B156">
            <v>20438426</v>
          </cell>
          <cell r="C156" t="str">
            <v>지역기반</v>
          </cell>
          <cell r="D156" t="str">
            <v>기계ㆍ소재</v>
          </cell>
          <cell r="E156" t="str">
            <v>Marine Guardian Robotics</v>
          </cell>
          <cell r="F156" t="str">
            <v>0</v>
          </cell>
          <cell r="G156" t="str">
            <v>0</v>
          </cell>
          <cell r="H156" t="str">
            <v>예비</v>
          </cell>
          <cell r="I156" t="str">
            <v>청년</v>
          </cell>
          <cell r="J156">
            <v>0</v>
          </cell>
          <cell r="K156">
            <v>8</v>
          </cell>
          <cell r="L156">
            <v>7</v>
          </cell>
          <cell r="M156">
            <v>13</v>
          </cell>
          <cell r="N156">
            <v>13</v>
          </cell>
          <cell r="O156">
            <v>5</v>
          </cell>
          <cell r="P156">
            <v>6</v>
          </cell>
          <cell r="Q156">
            <v>13</v>
          </cell>
          <cell r="R156">
            <v>4</v>
          </cell>
          <cell r="S156">
            <v>69</v>
          </cell>
          <cell r="T156">
            <v>0</v>
          </cell>
          <cell r="U156">
            <v>69</v>
          </cell>
          <cell r="V156">
            <v>138</v>
          </cell>
          <cell r="W156" t="str">
            <v xml:space="preserve">사업 추진 계획이 잘 설정됨. 경쟁이 치열하고 risk가 높은 B2G 파이프라인 특성 상, 다른 파이프라인에 대한 계획도 필요함. 시장이 한정적일 수 있음. </v>
          </cell>
        </row>
        <row r="157">
          <cell r="B157">
            <v>20440185</v>
          </cell>
          <cell r="C157" t="str">
            <v>지역기반</v>
          </cell>
          <cell r="D157" t="str">
            <v>기계ㆍ소재</v>
          </cell>
          <cell r="E157" t="str">
            <v>고효율 신소재 및 IoT 지능형 제어 기술이 적용된 스마트 전기가마</v>
          </cell>
          <cell r="F157" t="str">
            <v>0</v>
          </cell>
          <cell r="G157" t="str">
            <v>0</v>
          </cell>
          <cell r="H157" t="str">
            <v>예비</v>
          </cell>
          <cell r="I157" t="str">
            <v>청년</v>
          </cell>
          <cell r="J157">
            <v>0</v>
          </cell>
          <cell r="K157">
            <v>7</v>
          </cell>
          <cell r="L157">
            <v>6</v>
          </cell>
          <cell r="M157">
            <v>12</v>
          </cell>
          <cell r="N157">
            <v>13</v>
          </cell>
          <cell r="O157">
            <v>7</v>
          </cell>
          <cell r="P157">
            <v>7</v>
          </cell>
          <cell r="Q157">
            <v>14</v>
          </cell>
          <cell r="R157">
            <v>3</v>
          </cell>
          <cell r="S157">
            <v>69</v>
          </cell>
          <cell r="T157">
            <v>0</v>
          </cell>
          <cell r="U157">
            <v>69</v>
          </cell>
          <cell r="V157">
            <v>138</v>
          </cell>
          <cell r="W157" t="str">
            <v xml:space="preserve">실무 경험에서 착안한 솔루션이 우수함. 실무적 필요성이 곧 사업성을 의미하지는 않으므로, 시장 및 산업 환경에 대한 전반적인 조사가 필요함. 스마트 가마라면 스마트한 기능이 어떤 방식으로 구현 예정인지 상세 계획이 필요함. </v>
          </cell>
        </row>
        <row r="158">
          <cell r="B158">
            <v>20438453</v>
          </cell>
          <cell r="C158" t="str">
            <v>대학발</v>
          </cell>
          <cell r="D158" t="str">
            <v>기계ㆍ소재</v>
          </cell>
          <cell r="E158" t="str">
            <v>시니어/펫 돌봄 노동 강도 혁신을 위한 무전력 제트 스프레이 폼·수분 박리 캡슐 통합 솔루션</v>
          </cell>
          <cell r="F158" t="str">
            <v>0</v>
          </cell>
          <cell r="G158" t="str">
            <v>0</v>
          </cell>
          <cell r="H158" t="str">
            <v>예비</v>
          </cell>
          <cell r="I158" t="str">
            <v>중장년</v>
          </cell>
          <cell r="J158">
            <v>0</v>
          </cell>
          <cell r="K158">
            <v>8</v>
          </cell>
          <cell r="L158">
            <v>7</v>
          </cell>
          <cell r="M158">
            <v>14</v>
          </cell>
          <cell r="N158">
            <v>12</v>
          </cell>
          <cell r="O158">
            <v>6</v>
          </cell>
          <cell r="P158">
            <v>6</v>
          </cell>
          <cell r="Q158">
            <v>13</v>
          </cell>
          <cell r="R158">
            <v>3</v>
          </cell>
          <cell r="S158">
            <v>69</v>
          </cell>
          <cell r="T158">
            <v>0</v>
          </cell>
          <cell r="U158">
            <v>69</v>
          </cell>
          <cell r="V158">
            <v>138</v>
          </cell>
          <cell r="W158" t="str">
            <v>문제 인식과 솔루션 도출 아이디어가 우수함. 제품에 대한 구현 방안에 대한 초기 컨셉이 부족하여, 실현 가능성에 대한 불확실성이 높음. 기술적 구현 방안 또는 실증 등이 필요함.</v>
          </cell>
          <cell r="X158" t="str">
            <v>불일치</v>
          </cell>
          <cell r="Y158" t="str">
            <v>펫 제품에 관한 것으로 주력산업 불일치</v>
          </cell>
        </row>
        <row r="159">
          <cell r="B159">
            <v>20406098</v>
          </cell>
          <cell r="C159" t="str">
            <v>지역기반</v>
          </cell>
          <cell r="D159" t="str">
            <v>기계ㆍ소재</v>
          </cell>
          <cell r="E159" t="str">
            <v>툴에이스 AI : AI기반 절삭제조공구 최적화 구매 SaaS 솔루션</v>
          </cell>
          <cell r="F159" t="str">
            <v>141,824,547</v>
          </cell>
          <cell r="G159" t="str">
            <v>1</v>
          </cell>
          <cell r="H159" t="str">
            <v>초기</v>
          </cell>
          <cell r="I159" t="str">
            <v>청년</v>
          </cell>
          <cell r="J159">
            <v>0</v>
          </cell>
          <cell r="K159">
            <v>7</v>
          </cell>
          <cell r="L159">
            <v>8</v>
          </cell>
          <cell r="M159">
            <v>13</v>
          </cell>
          <cell r="N159">
            <v>11</v>
          </cell>
          <cell r="O159">
            <v>7</v>
          </cell>
          <cell r="P159">
            <v>7</v>
          </cell>
          <cell r="Q159">
            <v>13</v>
          </cell>
          <cell r="R159">
            <v>3</v>
          </cell>
          <cell r="S159">
            <v>69</v>
          </cell>
          <cell r="T159">
            <v>0</v>
          </cell>
          <cell r="U159">
            <v>69</v>
          </cell>
          <cell r="V159">
            <v>138</v>
          </cell>
          <cell r="W159" t="str">
            <v xml:space="preserve">AI기술을 활용하여 문제점 해결하려는 시도가 우수함. LLM의 기술적 문제(할루시네이션)의 해결 방안에 대한 상세 설명(예: RAG 활용 등)이 필요하고, 이를 소비자에게 신뢰도 있게 전달하는 방안 마련이 필요함. </v>
          </cell>
        </row>
        <row r="160">
          <cell r="B160">
            <v>20415805</v>
          </cell>
          <cell r="C160" t="str">
            <v>지역기반</v>
          </cell>
          <cell r="D160" t="str">
            <v>기계ㆍ소재</v>
          </cell>
          <cell r="E160" t="str">
            <v>바닥 시공공법을 개선한 중량충격음 2등급 이상의 층간차음재 개발</v>
          </cell>
          <cell r="F160" t="str">
            <v>267,266,760</v>
          </cell>
          <cell r="G160" t="str">
            <v>2</v>
          </cell>
          <cell r="H160" t="str">
            <v>초기</v>
          </cell>
          <cell r="I160" t="str">
            <v>중장년</v>
          </cell>
          <cell r="J160">
            <v>0</v>
          </cell>
          <cell r="K160">
            <v>7</v>
          </cell>
          <cell r="L160">
            <v>8</v>
          </cell>
          <cell r="M160">
            <v>11</v>
          </cell>
          <cell r="N160">
            <v>12</v>
          </cell>
          <cell r="O160">
            <v>6</v>
          </cell>
          <cell r="P160">
            <v>8</v>
          </cell>
          <cell r="Q160">
            <v>13</v>
          </cell>
          <cell r="R160">
            <v>4</v>
          </cell>
          <cell r="S160">
            <v>69</v>
          </cell>
          <cell r="T160">
            <v>0</v>
          </cell>
          <cell r="U160">
            <v>69</v>
          </cell>
          <cell r="V160">
            <v>138</v>
          </cell>
          <cell r="W160" t="str">
            <v xml:space="preserve">현장에서 인식된 문제점에 기인한 솔루션 도출이 우수함. 제품 개발에 한정되어 있어서, 지원 필요성이 다소 부족함. </v>
          </cell>
        </row>
        <row r="161">
          <cell r="B161">
            <v>20416121</v>
          </cell>
          <cell r="C161" t="str">
            <v>지역기반</v>
          </cell>
          <cell r="D161" t="str">
            <v>기계ㆍ소재</v>
          </cell>
          <cell r="E161" t="str">
            <v>초보자도 30분 내 설치 가능한 ‘오토 얼라인먼트’ 모듈형 조립식 창고, “원터치하우스”</v>
          </cell>
          <cell r="F161" t="str">
            <v>170,000,000</v>
          </cell>
          <cell r="G161" t="str">
            <v>9</v>
          </cell>
          <cell r="H161" t="str">
            <v>초기</v>
          </cell>
          <cell r="I161" t="str">
            <v>청년</v>
          </cell>
          <cell r="J161">
            <v>0</v>
          </cell>
          <cell r="K161">
            <v>6</v>
          </cell>
          <cell r="L161">
            <v>8</v>
          </cell>
          <cell r="M161">
            <v>11</v>
          </cell>
          <cell r="N161">
            <v>11</v>
          </cell>
          <cell r="O161">
            <v>7</v>
          </cell>
          <cell r="P161">
            <v>9</v>
          </cell>
          <cell r="Q161">
            <v>13</v>
          </cell>
          <cell r="R161">
            <v>4</v>
          </cell>
          <cell r="S161">
            <v>69</v>
          </cell>
          <cell r="T161">
            <v>0</v>
          </cell>
          <cell r="U161">
            <v>69</v>
          </cell>
          <cell r="V161">
            <v>138</v>
          </cell>
          <cell r="W161" t="str">
            <v xml:space="preserve">대표자 역량과 조직 구성이 우수함. 아이템의 배경에 대한 설명이 다소 부족함. 기술 모방 난이도를 고려하여, 모방 제품에 대한 대응 전략이 구체적으로 마련될 필요가 있음. </v>
          </cell>
        </row>
        <row r="162">
          <cell r="B162">
            <v>20416382</v>
          </cell>
          <cell r="C162" t="str">
            <v>지역기반</v>
          </cell>
          <cell r="D162" t="str">
            <v>기계ㆍ소재</v>
          </cell>
          <cell r="E162" t="str">
            <v>릴랙싱 바닐라 드링크 : 바닐라빈 내 항산화 성분을 핵심으로 스트레스 완화 목적의 기능성 음료 개발</v>
          </cell>
          <cell r="F162" t="str">
            <v>230,000,000</v>
          </cell>
          <cell r="G162" t="str">
            <v>2</v>
          </cell>
          <cell r="H162" t="str">
            <v>초기</v>
          </cell>
          <cell r="I162" t="str">
            <v>청년</v>
          </cell>
          <cell r="J162">
            <v>0</v>
          </cell>
          <cell r="K162">
            <v>7</v>
          </cell>
          <cell r="L162">
            <v>7</v>
          </cell>
          <cell r="M162">
            <v>11</v>
          </cell>
          <cell r="N162">
            <v>12</v>
          </cell>
          <cell r="O162">
            <v>6</v>
          </cell>
          <cell r="P162">
            <v>7</v>
          </cell>
          <cell r="Q162">
            <v>14</v>
          </cell>
          <cell r="R162">
            <v>3</v>
          </cell>
          <cell r="S162">
            <v>67</v>
          </cell>
          <cell r="T162">
            <v>2</v>
          </cell>
          <cell r="U162">
            <v>69</v>
          </cell>
          <cell r="V162">
            <v>138</v>
          </cell>
          <cell r="W162" t="str">
            <v xml:space="preserve">식품 산업에 대한 이해가 우수함. 마케팅의 중요도가 높고 사업 확장 가능성이 제한되어 있어서, 지원 필요성이 다소 부족함. </v>
          </cell>
        </row>
        <row r="163">
          <cell r="B163">
            <v>20416497</v>
          </cell>
          <cell r="C163" t="str">
            <v>지역기반</v>
          </cell>
          <cell r="D163" t="str">
            <v>기계ㆍ소재</v>
          </cell>
          <cell r="E163" t="str">
            <v>RE100 대응 에너지 절감형 고진공 Liquid 순환 모듈식 플렌지 일체형 히팅배관 시스템 개발</v>
          </cell>
          <cell r="F163" t="str">
            <v>675,000,000</v>
          </cell>
          <cell r="G163" t="str">
            <v>1</v>
          </cell>
          <cell r="H163" t="str">
            <v>초기</v>
          </cell>
          <cell r="I163" t="str">
            <v>중장년</v>
          </cell>
          <cell r="J163">
            <v>0</v>
          </cell>
          <cell r="K163">
            <v>8</v>
          </cell>
          <cell r="L163">
            <v>8</v>
          </cell>
          <cell r="M163">
            <v>13</v>
          </cell>
          <cell r="N163">
            <v>13</v>
          </cell>
          <cell r="O163">
            <v>6</v>
          </cell>
          <cell r="P163">
            <v>6</v>
          </cell>
          <cell r="Q163">
            <v>12</v>
          </cell>
          <cell r="R163">
            <v>3</v>
          </cell>
          <cell r="S163">
            <v>69</v>
          </cell>
          <cell r="T163">
            <v>0</v>
          </cell>
          <cell r="U163">
            <v>69</v>
          </cell>
          <cell r="V163">
            <v>138</v>
          </cell>
          <cell r="W163" t="str">
            <v>솔루션 실현 가능성이 구체적임. 사업화 전략 및 수익 모델에 대한 근거와 세부 계획이 다소 부족함.</v>
          </cell>
        </row>
        <row r="164">
          <cell r="B164">
            <v>20417553</v>
          </cell>
          <cell r="C164" t="str">
            <v>지역기반</v>
          </cell>
          <cell r="D164" t="str">
            <v>기계ㆍ소재</v>
          </cell>
          <cell r="E164" t="str">
            <v>세면대 장착형 다기능 영유아용 아기 비데 제품의 제조 및 판매 사업화</v>
          </cell>
          <cell r="F164" t="str">
            <v>30,000,000</v>
          </cell>
          <cell r="G164" t="str">
            <v>1</v>
          </cell>
          <cell r="H164" t="str">
            <v>초기</v>
          </cell>
          <cell r="I164" t="str">
            <v>중장년</v>
          </cell>
          <cell r="J164">
            <v>0</v>
          </cell>
          <cell r="K164">
            <v>8</v>
          </cell>
          <cell r="L164">
            <v>7</v>
          </cell>
          <cell r="M164">
            <v>12</v>
          </cell>
          <cell r="N164">
            <v>11</v>
          </cell>
          <cell r="O164">
            <v>7</v>
          </cell>
          <cell r="P164">
            <v>7</v>
          </cell>
          <cell r="Q164">
            <v>14</v>
          </cell>
          <cell r="R164">
            <v>3</v>
          </cell>
          <cell r="S164">
            <v>69</v>
          </cell>
          <cell r="T164">
            <v>0</v>
          </cell>
          <cell r="U164">
            <v>69</v>
          </cell>
          <cell r="V164">
            <v>138</v>
          </cell>
          <cell r="W164" t="str">
            <v>대표 이사 역량이 우수하며, 문제 인식이 우수함. 제품 실현 가능성은 높으나, 경쟁 제품 가능성에 대한 사전 대응 전략이 다소 미흡함. 가격 경쟁이 촉발될 가능성이 높아 사업 확장력이 다소 부족함.</v>
          </cell>
        </row>
        <row r="165">
          <cell r="B165">
            <v>20417570</v>
          </cell>
          <cell r="C165" t="str">
            <v>지역기반</v>
          </cell>
          <cell r="D165" t="str">
            <v>기계ㆍ소재</v>
          </cell>
          <cell r="E165" t="str">
            <v>데이터 기반 안전·효과 검증 반려동물 자동목욕기 사업화 모델</v>
          </cell>
          <cell r="F165" t="str">
            <v>138,379,594</v>
          </cell>
          <cell r="G165" t="str">
            <v>1</v>
          </cell>
          <cell r="H165" t="str">
            <v>초기</v>
          </cell>
          <cell r="I165" t="str">
            <v>중장년</v>
          </cell>
          <cell r="J165">
            <v>0</v>
          </cell>
          <cell r="K165">
            <v>7</v>
          </cell>
          <cell r="L165">
            <v>6</v>
          </cell>
          <cell r="M165">
            <v>13</v>
          </cell>
          <cell r="N165">
            <v>12</v>
          </cell>
          <cell r="O165">
            <v>7</v>
          </cell>
          <cell r="P165">
            <v>7</v>
          </cell>
          <cell r="Q165">
            <v>14</v>
          </cell>
          <cell r="R165">
            <v>3</v>
          </cell>
          <cell r="S165">
            <v>69</v>
          </cell>
          <cell r="T165">
            <v>0</v>
          </cell>
          <cell r="U165">
            <v>69</v>
          </cell>
          <cell r="V165">
            <v>138</v>
          </cell>
          <cell r="W165" t="str">
            <v>특허 출원을 진행하는 등 기술력이 우수함. 시장에 대한 검증과 반려견 목욕의 특성에 대한 이해가 다소 부족함. 사용성이 가장 중요한 시장에서의 사전 검증이 필요함.</v>
          </cell>
        </row>
        <row r="166">
          <cell r="B166">
            <v>20420997</v>
          </cell>
          <cell r="C166" t="str">
            <v>지역기반</v>
          </cell>
          <cell r="D166" t="str">
            <v>기계ㆍ소재</v>
          </cell>
          <cell r="E166" t="str">
            <v>폐자원(재활용 소재)을 활용한 수압 감응형 무전원 자동 개폐 스마트 그레이팅</v>
          </cell>
          <cell r="F166" t="str">
            <v>30,000,000</v>
          </cell>
          <cell r="G166" t="str">
            <v>3</v>
          </cell>
          <cell r="H166" t="str">
            <v>초기</v>
          </cell>
          <cell r="I166" t="str">
            <v>청년</v>
          </cell>
          <cell r="J166">
            <v>0</v>
          </cell>
          <cell r="K166">
            <v>8</v>
          </cell>
          <cell r="L166">
            <v>7</v>
          </cell>
          <cell r="M166">
            <v>13</v>
          </cell>
          <cell r="N166">
            <v>11</v>
          </cell>
          <cell r="O166">
            <v>7</v>
          </cell>
          <cell r="P166">
            <v>7</v>
          </cell>
          <cell r="Q166">
            <v>13</v>
          </cell>
          <cell r="R166">
            <v>3</v>
          </cell>
          <cell r="S166">
            <v>69</v>
          </cell>
          <cell r="T166">
            <v>0</v>
          </cell>
          <cell r="U166">
            <v>69</v>
          </cell>
          <cell r="V166">
            <v>138</v>
          </cell>
          <cell r="W166" t="str">
            <v>문제 인식이 우수함. 아이템 실현 가능성에 대한 근거가 부족함. 사업화 전략에 대한 다각적인 검토가 필요함.</v>
          </cell>
        </row>
        <row r="167">
          <cell r="B167">
            <v>20422200</v>
          </cell>
          <cell r="C167" t="str">
            <v>지역기반</v>
          </cell>
          <cell r="D167" t="str">
            <v>기계ㆍ소재</v>
          </cell>
          <cell r="E167" t="str">
            <v>AI 뎁스 추정 기반 2.5D 입체 부조 및 NFC 연동 추모 굿즈 솔루션</v>
          </cell>
          <cell r="F167" t="str">
            <v>7,312,019</v>
          </cell>
          <cell r="G167" t="str">
            <v>0</v>
          </cell>
          <cell r="H167" t="str">
            <v>초기</v>
          </cell>
          <cell r="I167" t="str">
            <v>중장년</v>
          </cell>
          <cell r="J167">
            <v>0</v>
          </cell>
          <cell r="K167">
            <v>8</v>
          </cell>
          <cell r="L167">
            <v>7</v>
          </cell>
          <cell r="M167">
            <v>13</v>
          </cell>
          <cell r="N167">
            <v>11</v>
          </cell>
          <cell r="O167">
            <v>7</v>
          </cell>
          <cell r="P167">
            <v>7</v>
          </cell>
          <cell r="Q167">
            <v>13</v>
          </cell>
          <cell r="R167">
            <v>3</v>
          </cell>
          <cell r="S167">
            <v>69</v>
          </cell>
          <cell r="T167">
            <v>0</v>
          </cell>
          <cell r="U167">
            <v>69</v>
          </cell>
          <cell r="V167">
            <v>138</v>
          </cell>
          <cell r="W167" t="str">
            <v>1차 타겟 시장이 명확함. 해당 시장에서 창업 아이템이 필요한 이유에 대한 설득력이 다소 부족함. 마케팅을 통한 1회성 바이럴은 가능하지만, 고객 락인 전략과 경쟁 제품 대비 차별성에 대한 근거가 다소 부족함.</v>
          </cell>
        </row>
        <row r="168">
          <cell r="B168">
            <v>20423353</v>
          </cell>
          <cell r="C168" t="str">
            <v>지역기반</v>
          </cell>
          <cell r="D168" t="str">
            <v>기계ㆍ소재</v>
          </cell>
          <cell r="E168" t="str">
            <v>폐패각(조개껍데기)을 활용한 친환경 바이오 플라스틱 원료(소재)</v>
          </cell>
          <cell r="F168" t="str">
            <v>70,000,000</v>
          </cell>
          <cell r="G168" t="str">
            <v>1</v>
          </cell>
          <cell r="H168" t="str">
            <v>초기</v>
          </cell>
          <cell r="I168" t="str">
            <v>중장년</v>
          </cell>
          <cell r="J168">
            <v>0</v>
          </cell>
          <cell r="K168">
            <v>6</v>
          </cell>
          <cell r="L168">
            <v>7</v>
          </cell>
          <cell r="M168">
            <v>12</v>
          </cell>
          <cell r="N168">
            <v>11</v>
          </cell>
          <cell r="O168">
            <v>7</v>
          </cell>
          <cell r="P168">
            <v>9</v>
          </cell>
          <cell r="Q168">
            <v>14</v>
          </cell>
          <cell r="R168">
            <v>3</v>
          </cell>
          <cell r="S168">
            <v>69</v>
          </cell>
          <cell r="T168">
            <v>0</v>
          </cell>
          <cell r="U168">
            <v>69</v>
          </cell>
          <cell r="V168">
            <v>138</v>
          </cell>
          <cell r="W168" t="str">
            <v>대표자 역량과 조직 구성이 우수함. 아이템 실현 가능성과 시장 문제 해결 방안에 대한 근거가 다소 부족함.</v>
          </cell>
        </row>
        <row r="169">
          <cell r="B169">
            <v>20425959</v>
          </cell>
          <cell r="C169" t="str">
            <v>지역기반</v>
          </cell>
          <cell r="D169" t="str">
            <v>기계ㆍ소재</v>
          </cell>
          <cell r="E169" t="str">
            <v>AI·IoT 기반 자동이송 스마트팜 통합제어 시스템 개발 및 스마트농업 모델 구축</v>
          </cell>
          <cell r="F169" t="str">
            <v>238,149,857</v>
          </cell>
          <cell r="G169" t="str">
            <v>1</v>
          </cell>
          <cell r="H169" t="str">
            <v>초기</v>
          </cell>
          <cell r="I169" t="str">
            <v>청년</v>
          </cell>
          <cell r="J169">
            <v>0</v>
          </cell>
          <cell r="K169">
            <v>8</v>
          </cell>
          <cell r="L169">
            <v>7</v>
          </cell>
          <cell r="M169">
            <v>13</v>
          </cell>
          <cell r="N169">
            <v>11</v>
          </cell>
          <cell r="O169">
            <v>7</v>
          </cell>
          <cell r="P169">
            <v>7</v>
          </cell>
          <cell r="Q169">
            <v>13</v>
          </cell>
          <cell r="R169">
            <v>3</v>
          </cell>
          <cell r="S169">
            <v>69</v>
          </cell>
          <cell r="T169">
            <v>0</v>
          </cell>
          <cell r="U169">
            <v>69</v>
          </cell>
          <cell r="V169">
            <v>138</v>
          </cell>
          <cell r="W169" t="str">
            <v>시장 설정이 우수함. 제품의 상세 구현 방안 및 자동화 방안에 대한 근거가 다소 부족함. 수익 다각화 근거 및 확장 전략이 다소 미흡함.</v>
          </cell>
        </row>
        <row r="170">
          <cell r="B170">
            <v>20428118</v>
          </cell>
          <cell r="C170" t="str">
            <v>지역기반</v>
          </cell>
          <cell r="D170" t="str">
            <v>기계ㆍ소재</v>
          </cell>
          <cell r="E170" t="str">
            <v>AIO² Studio</v>
          </cell>
          <cell r="F170" t="str">
            <v>27,000,000</v>
          </cell>
          <cell r="G170" t="str">
            <v>2</v>
          </cell>
          <cell r="H170" t="str">
            <v>초기</v>
          </cell>
          <cell r="I170" t="str">
            <v>청년</v>
          </cell>
          <cell r="J170">
            <v>0</v>
          </cell>
          <cell r="K170">
            <v>8</v>
          </cell>
          <cell r="L170">
            <v>8</v>
          </cell>
          <cell r="M170">
            <v>13</v>
          </cell>
          <cell r="N170">
            <v>13</v>
          </cell>
          <cell r="O170">
            <v>6</v>
          </cell>
          <cell r="P170">
            <v>6</v>
          </cell>
          <cell r="Q170">
            <v>12</v>
          </cell>
          <cell r="R170">
            <v>3</v>
          </cell>
          <cell r="S170">
            <v>69</v>
          </cell>
          <cell r="T170">
            <v>0</v>
          </cell>
          <cell r="U170">
            <v>69</v>
          </cell>
          <cell r="V170">
            <v>138</v>
          </cell>
          <cell r="W170" t="str">
            <v>시장에서의 문제 인식이 합리적임. AI를 이용한 이미지 처리 및 합성 기술이 매우 빠른 속도로 발전하고 있어서, 도입 비용과 여러 팩터를 고려했을때의 제품 경쟁력에 의문이 있음.</v>
          </cell>
        </row>
        <row r="171">
          <cell r="B171">
            <v>20430403</v>
          </cell>
          <cell r="C171" t="str">
            <v>지역기반</v>
          </cell>
          <cell r="D171" t="str">
            <v>기계ㆍ소재</v>
          </cell>
          <cell r="E171" t="str">
            <v>초단납기 커스텀 머신비전 렌즈</v>
          </cell>
          <cell r="F171" t="str">
            <v>392,691,900</v>
          </cell>
          <cell r="G171" t="str">
            <v>1</v>
          </cell>
          <cell r="H171" t="str">
            <v>초기</v>
          </cell>
          <cell r="I171" t="str">
            <v>청년</v>
          </cell>
          <cell r="J171">
            <v>0</v>
          </cell>
          <cell r="K171">
            <v>8</v>
          </cell>
          <cell r="L171">
            <v>7</v>
          </cell>
          <cell r="M171">
            <v>14</v>
          </cell>
          <cell r="N171">
            <v>12</v>
          </cell>
          <cell r="O171">
            <v>6</v>
          </cell>
          <cell r="P171">
            <v>6</v>
          </cell>
          <cell r="Q171">
            <v>13</v>
          </cell>
          <cell r="R171">
            <v>3</v>
          </cell>
          <cell r="S171">
            <v>69</v>
          </cell>
          <cell r="T171">
            <v>0</v>
          </cell>
          <cell r="U171">
            <v>69</v>
          </cell>
          <cell r="V171">
            <v>138</v>
          </cell>
          <cell r="W171" t="str">
            <v xml:space="preserve">시장 특성을 반영한 사업화 전략이 합리적임. 매출 창출 전략 및 사업화 방안에 대한 구체성이 다소 모호함. </v>
          </cell>
        </row>
        <row r="172">
          <cell r="B172">
            <v>20411335</v>
          </cell>
          <cell r="C172" t="str">
            <v>지역기반</v>
          </cell>
          <cell r="D172" t="str">
            <v>기계ㆍ소재</v>
          </cell>
          <cell r="E172" t="str">
            <v>EV 아이스링크 정빙기 개발</v>
          </cell>
          <cell r="F172" t="str">
            <v>100,000,000</v>
          </cell>
          <cell r="G172" t="str">
            <v>1</v>
          </cell>
          <cell r="H172" t="str">
            <v>도약</v>
          </cell>
          <cell r="I172" t="str">
            <v>청년</v>
          </cell>
          <cell r="J172">
            <v>0</v>
          </cell>
          <cell r="K172">
            <v>8</v>
          </cell>
          <cell r="L172">
            <v>7</v>
          </cell>
          <cell r="M172">
            <v>13</v>
          </cell>
          <cell r="N172">
            <v>13</v>
          </cell>
          <cell r="O172">
            <v>7</v>
          </cell>
          <cell r="P172">
            <v>6</v>
          </cell>
          <cell r="Q172">
            <v>12</v>
          </cell>
          <cell r="R172">
            <v>3</v>
          </cell>
          <cell r="S172">
            <v>69</v>
          </cell>
          <cell r="T172">
            <v>0</v>
          </cell>
          <cell r="U172">
            <v>69</v>
          </cell>
          <cell r="V172">
            <v>138</v>
          </cell>
          <cell r="W172" t="str">
            <v>현장의 문제를 반영한 솔루션 도출이 합리적임. 창업 아이템에 대한 개발 전략과 사업화 전략이 다소 모호함.</v>
          </cell>
        </row>
        <row r="173">
          <cell r="B173">
            <v>20414195</v>
          </cell>
          <cell r="C173" t="str">
            <v>지역기반</v>
          </cell>
          <cell r="D173" t="str">
            <v>기계ㆍ소재</v>
          </cell>
          <cell r="E173" t="str">
            <v>AI 기반 로봇 자동화 기술이 적용된 무인 커피 제조 기능의  스마트 커피 로봇 시스템</v>
          </cell>
          <cell r="F173" t="str">
            <v>938,000,000</v>
          </cell>
          <cell r="G173" t="str">
            <v>3</v>
          </cell>
          <cell r="H173" t="str">
            <v>도약</v>
          </cell>
          <cell r="I173" t="str">
            <v>중장년</v>
          </cell>
          <cell r="J173">
            <v>0</v>
          </cell>
          <cell r="K173">
            <v>8</v>
          </cell>
          <cell r="L173">
            <v>8</v>
          </cell>
          <cell r="M173">
            <v>12</v>
          </cell>
          <cell r="N173">
            <v>11</v>
          </cell>
          <cell r="O173">
            <v>8</v>
          </cell>
          <cell r="P173">
            <v>7</v>
          </cell>
          <cell r="Q173">
            <v>12</v>
          </cell>
          <cell r="R173">
            <v>3</v>
          </cell>
          <cell r="S173">
            <v>69</v>
          </cell>
          <cell r="T173">
            <v>0</v>
          </cell>
          <cell r="U173">
            <v>69</v>
          </cell>
          <cell r="V173">
            <v>138</v>
          </cell>
          <cell r="W173" t="str">
            <v>시장 이해도에 바탕을 둔 솔루션이 합리적임. 제품 고도화 방안에 대한 계획이 다소 미흡함.</v>
          </cell>
        </row>
        <row r="174">
          <cell r="B174">
            <v>20419623</v>
          </cell>
          <cell r="C174" t="str">
            <v>지역기반</v>
          </cell>
          <cell r="D174" t="str">
            <v>기계ㆍ소재</v>
          </cell>
          <cell r="E174" t="str">
            <v>반도체 정전척(ESC : Electrostatic Chuck) 제조에 필요한 고온에서 높은 비저항을 가지는 세라믹 소재</v>
          </cell>
          <cell r="F174" t="str">
            <v>309,000,000</v>
          </cell>
          <cell r="G174" t="str">
            <v>3</v>
          </cell>
          <cell r="H174" t="str">
            <v>도약</v>
          </cell>
          <cell r="I174" t="str">
            <v>중장년</v>
          </cell>
          <cell r="J174">
            <v>0</v>
          </cell>
          <cell r="K174">
            <v>7</v>
          </cell>
          <cell r="L174">
            <v>7</v>
          </cell>
          <cell r="M174">
            <v>11</v>
          </cell>
          <cell r="N174">
            <v>12</v>
          </cell>
          <cell r="O174">
            <v>7</v>
          </cell>
          <cell r="P174">
            <v>8</v>
          </cell>
          <cell r="Q174">
            <v>13</v>
          </cell>
          <cell r="R174">
            <v>4</v>
          </cell>
          <cell r="S174">
            <v>69</v>
          </cell>
          <cell r="T174">
            <v>0</v>
          </cell>
          <cell r="U174">
            <v>69</v>
          </cell>
          <cell r="V174">
            <v>138</v>
          </cell>
          <cell r="W174" t="str">
            <v>산업 분야에서의 문제 인식에 기인한 솔루션 도출이 합리적임. 창업 아이템에 대한 개발 전략과 사업화 전략이 다소 모호함.</v>
          </cell>
        </row>
        <row r="175">
          <cell r="B175">
            <v>20423990</v>
          </cell>
          <cell r="C175" t="str">
            <v>지역기반</v>
          </cell>
          <cell r="D175" t="str">
            <v>기계ㆍ소재</v>
          </cell>
          <cell r="E175" t="str">
            <v>귀금속 무인 매매 장치 개발</v>
          </cell>
          <cell r="F175" t="str">
            <v>3,200,000,000</v>
          </cell>
          <cell r="G175" t="str">
            <v>11</v>
          </cell>
          <cell r="H175" t="str">
            <v>도약</v>
          </cell>
          <cell r="I175" t="str">
            <v>청년</v>
          </cell>
          <cell r="J175">
            <v>0</v>
          </cell>
          <cell r="K175">
            <v>7</v>
          </cell>
          <cell r="L175">
            <v>6</v>
          </cell>
          <cell r="M175">
            <v>13</v>
          </cell>
          <cell r="N175">
            <v>11</v>
          </cell>
          <cell r="O175">
            <v>7</v>
          </cell>
          <cell r="P175">
            <v>9</v>
          </cell>
          <cell r="Q175">
            <v>13</v>
          </cell>
          <cell r="R175">
            <v>3</v>
          </cell>
          <cell r="S175">
            <v>69</v>
          </cell>
          <cell r="T175">
            <v>0</v>
          </cell>
          <cell r="U175">
            <v>69</v>
          </cell>
          <cell r="V175">
            <v>138</v>
          </cell>
          <cell r="W175" t="str">
            <v>사업 역량이 우수함. 고가 제품에 대한 무인/자동화 필요성 및 리스크에 대한 사전 검증이 다소 부족함.</v>
          </cell>
        </row>
        <row r="176">
          <cell r="B176">
            <v>20430856</v>
          </cell>
          <cell r="C176" t="str">
            <v>지역기반</v>
          </cell>
          <cell r="D176" t="str">
            <v>기계ㆍ소재</v>
          </cell>
          <cell r="E176" t="str">
            <v>모디모빌리티</v>
          </cell>
          <cell r="F176" t="str">
            <v>30,000,000</v>
          </cell>
          <cell r="G176" t="str">
            <v>0</v>
          </cell>
          <cell r="H176" t="str">
            <v>도약</v>
          </cell>
          <cell r="I176" t="str">
            <v>청년</v>
          </cell>
          <cell r="J176">
            <v>0</v>
          </cell>
          <cell r="K176">
            <v>8</v>
          </cell>
          <cell r="L176">
            <v>7</v>
          </cell>
          <cell r="M176">
            <v>11</v>
          </cell>
          <cell r="N176">
            <v>11</v>
          </cell>
          <cell r="O176">
            <v>7</v>
          </cell>
          <cell r="P176">
            <v>8</v>
          </cell>
          <cell r="Q176">
            <v>13</v>
          </cell>
          <cell r="R176">
            <v>4</v>
          </cell>
          <cell r="S176">
            <v>69</v>
          </cell>
          <cell r="T176">
            <v>0</v>
          </cell>
          <cell r="U176">
            <v>69</v>
          </cell>
          <cell r="V176">
            <v>138</v>
          </cell>
          <cell r="W176" t="str">
            <v>타겟 설정이 명확함. 범용 생성 모델(diffusion 기반)은 결과물의 제어가 어렵고, 물리 법칙에 대한 이해가 부족함. 단순 디자인이 아닌 모빌리티 분야의 경우, 물리 제약이 만족되는 디자인 도출 방안에 대한 구체적인 제시가 필요함.</v>
          </cell>
        </row>
        <row r="177">
          <cell r="B177">
            <v>20425034</v>
          </cell>
          <cell r="C177" t="str">
            <v>지역기반</v>
          </cell>
          <cell r="D177" t="str">
            <v>기계ㆍ소재</v>
          </cell>
          <cell r="E177" t="str">
            <v>베이블</v>
          </cell>
          <cell r="F177" t="str">
            <v>0</v>
          </cell>
          <cell r="G177" t="str">
            <v>0</v>
          </cell>
          <cell r="H177" t="str">
            <v>예비</v>
          </cell>
          <cell r="I177" t="str">
            <v>청년</v>
          </cell>
          <cell r="J177">
            <v>0</v>
          </cell>
          <cell r="K177">
            <v>8</v>
          </cell>
          <cell r="L177">
            <v>8</v>
          </cell>
          <cell r="M177">
            <v>12</v>
          </cell>
          <cell r="N177">
            <v>11</v>
          </cell>
          <cell r="O177">
            <v>7</v>
          </cell>
          <cell r="P177">
            <v>6</v>
          </cell>
          <cell r="Q177">
            <v>12</v>
          </cell>
          <cell r="R177">
            <v>4</v>
          </cell>
          <cell r="S177">
            <v>68</v>
          </cell>
          <cell r="T177">
            <v>0</v>
          </cell>
          <cell r="U177">
            <v>68</v>
          </cell>
          <cell r="V177">
            <v>170</v>
          </cell>
          <cell r="W177" t="str">
            <v>현장에서 인식된 문제로부터 솔루션을 도출하려는 시도가 긍정적임. 다만, 제품 개발에 대한 상세 계획과 제품에 대한 설명이 부족하여, 사업성에 대한 판단이 어려움. 특허 계획도 중요하지만 제품 자체에 대한 계획 수립이 필요함.</v>
          </cell>
        </row>
        <row r="178">
          <cell r="B178">
            <v>20426627</v>
          </cell>
          <cell r="C178" t="str">
            <v>지역기반</v>
          </cell>
          <cell r="D178" t="str">
            <v>기계ㆍ소재</v>
          </cell>
          <cell r="E178" t="str">
            <v>스마트 운영 결제 기술이 적용된 B2B 맞춤형 24시간 무인 건자재 유통 플랫폼</v>
          </cell>
          <cell r="F178" t="str">
            <v>0</v>
          </cell>
          <cell r="G178" t="str">
            <v>0</v>
          </cell>
          <cell r="H178" t="str">
            <v>예비</v>
          </cell>
          <cell r="I178" t="str">
            <v>청년</v>
          </cell>
          <cell r="J178">
            <v>0</v>
          </cell>
          <cell r="K178">
            <v>7</v>
          </cell>
          <cell r="L178">
            <v>7</v>
          </cell>
          <cell r="M178">
            <v>12</v>
          </cell>
          <cell r="N178">
            <v>11</v>
          </cell>
          <cell r="O178">
            <v>6</v>
          </cell>
          <cell r="P178">
            <v>7</v>
          </cell>
          <cell r="Q178">
            <v>14</v>
          </cell>
          <cell r="R178">
            <v>4</v>
          </cell>
          <cell r="S178">
            <v>68</v>
          </cell>
          <cell r="T178">
            <v>0</v>
          </cell>
          <cell r="U178">
            <v>68</v>
          </cell>
          <cell r="V178">
            <v>170</v>
          </cell>
          <cell r="W178" t="str">
            <v>진행중인 사업에서의 확장 가능성이 높음. 창업 아이템 실현 가능성에 대한 세부 계획이 미흡함. 네트워크를 활용한 구체적 실현 방안에 대해 구체성이 부족함.</v>
          </cell>
        </row>
        <row r="179">
          <cell r="B179">
            <v>20429072</v>
          </cell>
          <cell r="C179" t="str">
            <v>지역기반</v>
          </cell>
          <cell r="D179" t="str">
            <v>기계ㆍ소재</v>
          </cell>
          <cell r="E179" t="str">
            <v>친환경 특수원단 적용으로 유해물질 노출을 줄이고, 삼킴·충돌 위험을 완화한 안전 블록 교구</v>
          </cell>
          <cell r="F179" t="str">
            <v>0</v>
          </cell>
          <cell r="G179" t="str">
            <v>0</v>
          </cell>
          <cell r="H179" t="str">
            <v>예비</v>
          </cell>
          <cell r="I179" t="str">
            <v>중장년</v>
          </cell>
          <cell r="J179">
            <v>0</v>
          </cell>
          <cell r="K179">
            <v>9</v>
          </cell>
          <cell r="L179">
            <v>7</v>
          </cell>
          <cell r="M179">
            <v>12</v>
          </cell>
          <cell r="N179">
            <v>12</v>
          </cell>
          <cell r="O179">
            <v>6</v>
          </cell>
          <cell r="P179">
            <v>6</v>
          </cell>
          <cell r="Q179">
            <v>12</v>
          </cell>
          <cell r="R179">
            <v>4</v>
          </cell>
          <cell r="S179">
            <v>68</v>
          </cell>
          <cell r="T179">
            <v>0</v>
          </cell>
          <cell r="U179">
            <v>68</v>
          </cell>
          <cell r="V179">
            <v>170</v>
          </cell>
          <cell r="W179" t="str">
            <v>문제 인식 및 솔루션 도출 과정이 공감됨. 레고 등의 범용 장난감보다는 어린이 안전 장난감을 비교군으로 삼아서 자사 제품의 우수성을 비교할 필요가 있음. 또한, 기술적 구현 난이도가 높지 않을 수 있어서, 모방에 대한 대응 전략 수립이 필요함.</v>
          </cell>
        </row>
        <row r="180">
          <cell r="B180">
            <v>20430593</v>
          </cell>
          <cell r="C180" t="str">
            <v>지역기반</v>
          </cell>
          <cell r="D180" t="str">
            <v>기계ㆍ소재</v>
          </cell>
          <cell r="E180" t="str">
            <v>모듈형 구조 설계 기반 야간 안전 퍼포먼스 기어, 올빼미기어(OWL GEAR)</v>
          </cell>
          <cell r="F180" t="str">
            <v>0</v>
          </cell>
          <cell r="G180" t="str">
            <v>0</v>
          </cell>
          <cell r="H180" t="str">
            <v>예비</v>
          </cell>
          <cell r="I180" t="str">
            <v>중장년</v>
          </cell>
          <cell r="J180">
            <v>0</v>
          </cell>
          <cell r="K180">
            <v>8</v>
          </cell>
          <cell r="L180">
            <v>8</v>
          </cell>
          <cell r="M180">
            <v>11</v>
          </cell>
          <cell r="N180">
            <v>12</v>
          </cell>
          <cell r="O180">
            <v>7</v>
          </cell>
          <cell r="P180">
            <v>6</v>
          </cell>
          <cell r="Q180">
            <v>12</v>
          </cell>
          <cell r="R180">
            <v>4</v>
          </cell>
          <cell r="S180">
            <v>68</v>
          </cell>
          <cell r="T180">
            <v>0</v>
          </cell>
          <cell r="U180">
            <v>68</v>
          </cell>
          <cell r="V180">
            <v>170</v>
          </cell>
          <cell r="W180" t="str">
            <v xml:space="preserve">타겟 고객과 시장이 명확하여, 제품 마케팅에 따른 매출 성장 기대됨. 기존 스포츠 앱(나이키런 등)의 대체 가능성이 높지 않아서, 앱 개발 및 투자 필요성이 다소 미흡함. </v>
          </cell>
        </row>
        <row r="181">
          <cell r="B181">
            <v>20431752</v>
          </cell>
          <cell r="C181" t="str">
            <v>지역기반</v>
          </cell>
          <cell r="D181" t="str">
            <v>기계ㆍ소재</v>
          </cell>
          <cell r="E181" t="str">
            <v>스티로폼(EPS) 고밀도 압축처리 시스템</v>
          </cell>
          <cell r="F181" t="str">
            <v>0</v>
          </cell>
          <cell r="G181" t="str">
            <v>0</v>
          </cell>
          <cell r="H181" t="str">
            <v>예비</v>
          </cell>
          <cell r="I181" t="str">
            <v>중장년</v>
          </cell>
          <cell r="J181">
            <v>0</v>
          </cell>
          <cell r="K181">
            <v>7</v>
          </cell>
          <cell r="L181">
            <v>8</v>
          </cell>
          <cell r="M181">
            <v>11</v>
          </cell>
          <cell r="N181">
            <v>11</v>
          </cell>
          <cell r="O181">
            <v>7</v>
          </cell>
          <cell r="P181">
            <v>7</v>
          </cell>
          <cell r="Q181">
            <v>14</v>
          </cell>
          <cell r="R181">
            <v>3</v>
          </cell>
          <cell r="S181">
            <v>68</v>
          </cell>
          <cell r="T181">
            <v>0</v>
          </cell>
          <cell r="U181">
            <v>68</v>
          </cell>
          <cell r="V181">
            <v>170</v>
          </cell>
          <cell r="W181" t="str">
            <v>해당 산업 분야에서 대표자 역량이 우수함. 제품의 핵심 차별성과 실현 가능한 계획 수립이 미흠함. 사업 계획이 다소 모호하고, 실질적인 내용이 부족함.</v>
          </cell>
        </row>
        <row r="182">
          <cell r="B182">
            <v>20432098</v>
          </cell>
          <cell r="C182" t="str">
            <v>지역기반</v>
          </cell>
          <cell r="D182" t="str">
            <v>기계ㆍ소재</v>
          </cell>
          <cell r="E182" t="str">
            <v>영유아 부모 및 산후조리원 등을 위한 울음 감지 아기 진정 스마트 침대 “마중”</v>
          </cell>
          <cell r="F182" t="str">
            <v>0</v>
          </cell>
          <cell r="G182" t="str">
            <v>0</v>
          </cell>
          <cell r="H182" t="str">
            <v>예비</v>
          </cell>
          <cell r="I182" t="str">
            <v>청년</v>
          </cell>
          <cell r="J182">
            <v>0</v>
          </cell>
          <cell r="K182">
            <v>7</v>
          </cell>
          <cell r="L182">
            <v>9</v>
          </cell>
          <cell r="M182">
            <v>12</v>
          </cell>
          <cell r="N182">
            <v>12</v>
          </cell>
          <cell r="O182">
            <v>6</v>
          </cell>
          <cell r="P182">
            <v>7</v>
          </cell>
          <cell r="Q182">
            <v>12</v>
          </cell>
          <cell r="R182">
            <v>3</v>
          </cell>
          <cell r="S182">
            <v>68</v>
          </cell>
          <cell r="T182">
            <v>0</v>
          </cell>
          <cell r="U182">
            <v>68</v>
          </cell>
          <cell r="V182">
            <v>170</v>
          </cell>
          <cell r="W182" t="str">
            <v xml:space="preserve">충성도가 높은 육아 용품 시장을 타겟하였음. 시장에서 유사한 목적성의 제품이 매우 많은데, 이제품들 대비 비교 우수성에 대한 근거가 부족함. 시장 진입 전략 및 사업화 계획이 부족함. </v>
          </cell>
        </row>
        <row r="183">
          <cell r="B183">
            <v>20427414</v>
          </cell>
          <cell r="C183" t="str">
            <v>지역기반</v>
          </cell>
          <cell r="D183" t="str">
            <v>기계ㆍ소재</v>
          </cell>
          <cell r="E183" t="str">
            <v>음파 탈진 기반 집진기 호퍼 분진 고착방지 및 제거 시스템</v>
          </cell>
          <cell r="F183" t="str">
            <v>150,000,000</v>
          </cell>
          <cell r="G183" t="str">
            <v>0</v>
          </cell>
          <cell r="H183" t="str">
            <v>초기</v>
          </cell>
          <cell r="I183" t="str">
            <v>청년</v>
          </cell>
          <cell r="J183">
            <v>0</v>
          </cell>
          <cell r="K183">
            <v>7</v>
          </cell>
          <cell r="L183">
            <v>8</v>
          </cell>
          <cell r="M183">
            <v>12</v>
          </cell>
          <cell r="N183">
            <v>13</v>
          </cell>
          <cell r="O183">
            <v>7</v>
          </cell>
          <cell r="P183">
            <v>6</v>
          </cell>
          <cell r="Q183">
            <v>12</v>
          </cell>
          <cell r="R183">
            <v>3</v>
          </cell>
          <cell r="S183">
            <v>68</v>
          </cell>
          <cell r="T183">
            <v>0</v>
          </cell>
          <cell r="U183">
            <v>68</v>
          </cell>
          <cell r="V183">
            <v>170</v>
          </cell>
          <cell r="W183" t="str">
            <v xml:space="preserve">현장에서 발생하는 문제에 대한 솔루션을 제시함. 아이디어 상태에서 기술적 구현 가능성에 대한 사전 검증이 부족하여 실현 가능성이 다소 부족함. </v>
          </cell>
        </row>
        <row r="184">
          <cell r="B184">
            <v>20428058</v>
          </cell>
          <cell r="C184" t="str">
            <v>지역기반</v>
          </cell>
          <cell r="D184" t="str">
            <v>기계ㆍ소재</v>
          </cell>
          <cell r="E184" t="str">
            <v>건더기와 국물의 분리가 가능한 용기 구조체</v>
          </cell>
          <cell r="F184" t="str">
            <v>256,000,000</v>
          </cell>
          <cell r="G184" t="str">
            <v>0</v>
          </cell>
          <cell r="H184" t="str">
            <v>초기</v>
          </cell>
          <cell r="I184" t="str">
            <v>중장년</v>
          </cell>
          <cell r="J184">
            <v>0</v>
          </cell>
          <cell r="K184">
            <v>8</v>
          </cell>
          <cell r="L184">
            <v>7</v>
          </cell>
          <cell r="M184">
            <v>11</v>
          </cell>
          <cell r="N184">
            <v>11</v>
          </cell>
          <cell r="O184">
            <v>8</v>
          </cell>
          <cell r="P184">
            <v>7</v>
          </cell>
          <cell r="Q184">
            <v>13</v>
          </cell>
          <cell r="R184">
            <v>3</v>
          </cell>
          <cell r="S184">
            <v>68</v>
          </cell>
          <cell r="T184">
            <v>0</v>
          </cell>
          <cell r="U184">
            <v>68</v>
          </cell>
          <cell r="V184">
            <v>170</v>
          </cell>
          <cell r="W184" t="str">
            <v>문제 인식이 합리적임. 제품의 상세 구현 방안 및 전략에 대한 근거가 다소 부족함. 수익 다각화 근거 및 확장 전략이 다소 미흡함.</v>
          </cell>
        </row>
        <row r="185">
          <cell r="B185">
            <v>20429286</v>
          </cell>
          <cell r="C185" t="str">
            <v>지역기반</v>
          </cell>
          <cell r="D185" t="str">
            <v>기계ㆍ소재</v>
          </cell>
          <cell r="E185" t="str">
            <v>저당 기능성 열대건과일 기반 혈당·장건강 케어 글로벌 헬스 스낵 사업화</v>
          </cell>
          <cell r="F185" t="str">
            <v>788,000,000</v>
          </cell>
          <cell r="G185" t="str">
            <v>3</v>
          </cell>
          <cell r="H185" t="str">
            <v>초기</v>
          </cell>
          <cell r="I185" t="str">
            <v>청년</v>
          </cell>
          <cell r="J185">
            <v>0</v>
          </cell>
          <cell r="K185">
            <v>8</v>
          </cell>
          <cell r="L185">
            <v>7</v>
          </cell>
          <cell r="M185">
            <v>11</v>
          </cell>
          <cell r="N185">
            <v>11</v>
          </cell>
          <cell r="O185">
            <v>8</v>
          </cell>
          <cell r="P185">
            <v>7</v>
          </cell>
          <cell r="Q185">
            <v>13</v>
          </cell>
          <cell r="R185">
            <v>3</v>
          </cell>
          <cell r="S185">
            <v>68</v>
          </cell>
          <cell r="T185">
            <v>0</v>
          </cell>
          <cell r="U185">
            <v>68</v>
          </cell>
          <cell r="V185">
            <v>170</v>
          </cell>
          <cell r="W185" t="str">
            <v xml:space="preserve">사업 분야에 대한 이해도와 역량이 우수함. 제품 차별성과 사업 성장 전략이 미흡함. </v>
          </cell>
        </row>
        <row r="186">
          <cell r="B186">
            <v>20431010</v>
          </cell>
          <cell r="C186" t="str">
            <v>지역기반</v>
          </cell>
          <cell r="D186" t="str">
            <v>기계ㆍ소재</v>
          </cell>
          <cell r="E186" t="str">
            <v>AI·운동데이터 기반 게임형 지속성 예측 관리 플랫폼  아임핏</v>
          </cell>
          <cell r="F186" t="str">
            <v>1,000,000,000</v>
          </cell>
          <cell r="G186" t="str">
            <v>3</v>
          </cell>
          <cell r="H186" t="str">
            <v>초기</v>
          </cell>
          <cell r="I186" t="str">
            <v>중장년</v>
          </cell>
          <cell r="J186">
            <v>0</v>
          </cell>
          <cell r="K186">
            <v>7</v>
          </cell>
          <cell r="L186">
            <v>7</v>
          </cell>
          <cell r="M186">
            <v>11</v>
          </cell>
          <cell r="N186">
            <v>11</v>
          </cell>
          <cell r="O186">
            <v>7</v>
          </cell>
          <cell r="P186">
            <v>8</v>
          </cell>
          <cell r="Q186">
            <v>13</v>
          </cell>
          <cell r="R186">
            <v>4</v>
          </cell>
          <cell r="S186">
            <v>68</v>
          </cell>
          <cell r="T186">
            <v>0</v>
          </cell>
          <cell r="U186">
            <v>68</v>
          </cell>
          <cell r="V186">
            <v>170</v>
          </cell>
          <cell r="W186" t="str">
            <v>시장 특성을 반영한 사업화 전략이 합리적임. 유사 어플리케이션에 대한 대응 전략을 사전에 구축할 필요가 있음.</v>
          </cell>
        </row>
        <row r="187">
          <cell r="B187">
            <v>20433277</v>
          </cell>
          <cell r="C187" t="str">
            <v>지역기반</v>
          </cell>
          <cell r="D187" t="str">
            <v>기계ㆍ소재</v>
          </cell>
          <cell r="E187" t="str">
            <v xml:space="preserve"> 표준화된 제조공정을 적용한 균일한 품질의 K-디저트 프랜차이즈 “서울호떡”</v>
          </cell>
          <cell r="F187" t="str">
            <v>1,500,000,000</v>
          </cell>
          <cell r="G187" t="str">
            <v>7</v>
          </cell>
          <cell r="H187" t="str">
            <v>초기</v>
          </cell>
          <cell r="I187" t="str">
            <v>중장년</v>
          </cell>
          <cell r="J187">
            <v>0</v>
          </cell>
          <cell r="K187">
            <v>8</v>
          </cell>
          <cell r="L187">
            <v>8</v>
          </cell>
          <cell r="M187">
            <v>10</v>
          </cell>
          <cell r="N187">
            <v>10</v>
          </cell>
          <cell r="O187">
            <v>7</v>
          </cell>
          <cell r="P187">
            <v>8</v>
          </cell>
          <cell r="Q187">
            <v>13</v>
          </cell>
          <cell r="R187">
            <v>4</v>
          </cell>
          <cell r="S187">
            <v>68</v>
          </cell>
          <cell r="T187">
            <v>0</v>
          </cell>
          <cell r="U187">
            <v>68</v>
          </cell>
          <cell r="V187">
            <v>170</v>
          </cell>
          <cell r="W187" t="str">
            <v xml:space="preserve">시장 특성을 반영한 사업화 전략이 합리적임. 제품 특성과 성장도를 고려할 때 사업 지원 필요성이 다소 미흡함. </v>
          </cell>
        </row>
        <row r="188">
          <cell r="B188">
            <v>20428725</v>
          </cell>
          <cell r="C188" t="str">
            <v>대학발</v>
          </cell>
          <cell r="D188" t="str">
            <v>기계ㆍ소재</v>
          </cell>
          <cell r="E188" t="str">
            <v>K-POP 입체 아크릴 포토카드 자판기</v>
          </cell>
          <cell r="F188" t="str">
            <v>0</v>
          </cell>
          <cell r="G188" t="str">
            <v>0</v>
          </cell>
          <cell r="H188" t="str">
            <v>초기</v>
          </cell>
          <cell r="I188" t="str">
            <v>중장년</v>
          </cell>
          <cell r="J188">
            <v>0</v>
          </cell>
          <cell r="K188">
            <v>8</v>
          </cell>
          <cell r="L188">
            <v>8</v>
          </cell>
          <cell r="M188">
            <v>10</v>
          </cell>
          <cell r="N188">
            <v>10</v>
          </cell>
          <cell r="O188">
            <v>7</v>
          </cell>
          <cell r="P188">
            <v>8</v>
          </cell>
          <cell r="Q188">
            <v>13</v>
          </cell>
          <cell r="R188">
            <v>4</v>
          </cell>
          <cell r="S188">
            <v>68</v>
          </cell>
          <cell r="T188">
            <v>0</v>
          </cell>
          <cell r="U188">
            <v>68</v>
          </cell>
          <cell r="V188">
            <v>170</v>
          </cell>
          <cell r="W188" t="str">
            <v xml:space="preserve">시장 특성을 반영한 사업화 전략이 합리적임. 제품 특성과 성장도를 고려할 때 사업 지원 필요성이 다소 미흡함. </v>
          </cell>
          <cell r="X188" t="str">
            <v>불일치</v>
          </cell>
          <cell r="Y188" t="str">
            <v>엔터테인먼트 분야로 지역주력산업 불일치함.</v>
          </cell>
        </row>
        <row r="189">
          <cell r="B189">
            <v>20432837</v>
          </cell>
          <cell r="C189" t="str">
            <v>대학발</v>
          </cell>
          <cell r="D189" t="str">
            <v>기계ㆍ소재</v>
          </cell>
          <cell r="E189" t="str">
            <v>도심 내 맨홀 개방 시 발생할 수 있는 추락사고를 예방하기 위한 장치</v>
          </cell>
          <cell r="F189" t="str">
            <v>450,000,000</v>
          </cell>
          <cell r="G189" t="str">
            <v>3</v>
          </cell>
          <cell r="H189" t="str">
            <v>초기</v>
          </cell>
          <cell r="I189" t="str">
            <v>중장년</v>
          </cell>
          <cell r="J189">
            <v>0</v>
          </cell>
          <cell r="K189">
            <v>7</v>
          </cell>
          <cell r="L189">
            <v>7</v>
          </cell>
          <cell r="M189">
            <v>11</v>
          </cell>
          <cell r="N189">
            <v>11</v>
          </cell>
          <cell r="O189">
            <v>7</v>
          </cell>
          <cell r="P189">
            <v>8</v>
          </cell>
          <cell r="Q189">
            <v>13</v>
          </cell>
          <cell r="R189">
            <v>4</v>
          </cell>
          <cell r="S189">
            <v>68</v>
          </cell>
          <cell r="T189">
            <v>0</v>
          </cell>
          <cell r="U189">
            <v>68</v>
          </cell>
          <cell r="V189">
            <v>170</v>
          </cell>
          <cell r="W189" t="str">
            <v>현장의 문제를 반영한 솔루션 도출이 합리적임. 창업 아이템에 대한 개발 전략과 사업화 전략이 다소 모호함.</v>
          </cell>
          <cell r="X189" t="str">
            <v>불일치</v>
          </cell>
          <cell r="Y189" t="str">
            <v>재난 방지관련 기술로 지역주력산업 불일치함.</v>
          </cell>
        </row>
        <row r="190">
          <cell r="B190">
            <v>20403260</v>
          </cell>
          <cell r="C190" t="str">
            <v>지역기반</v>
          </cell>
          <cell r="D190" t="str">
            <v>기계ㆍ소재</v>
          </cell>
          <cell r="E190" t="str">
            <v>항공 이동 환경 구조 설계 기술이 적용된 반려동물 이동 안전 솔루션</v>
          </cell>
          <cell r="F190" t="str">
            <v>2,506,260,588</v>
          </cell>
          <cell r="G190" t="str">
            <v>4</v>
          </cell>
          <cell r="H190" t="str">
            <v>도약</v>
          </cell>
          <cell r="I190" t="str">
            <v>청년</v>
          </cell>
          <cell r="J190">
            <v>0</v>
          </cell>
          <cell r="K190">
            <v>8</v>
          </cell>
          <cell r="L190">
            <v>8</v>
          </cell>
          <cell r="M190">
            <v>10</v>
          </cell>
          <cell r="N190">
            <v>10</v>
          </cell>
          <cell r="O190">
            <v>7</v>
          </cell>
          <cell r="P190">
            <v>8</v>
          </cell>
          <cell r="Q190">
            <v>13</v>
          </cell>
          <cell r="R190">
            <v>4</v>
          </cell>
          <cell r="S190">
            <v>68</v>
          </cell>
          <cell r="T190">
            <v>0</v>
          </cell>
          <cell r="U190">
            <v>68</v>
          </cell>
          <cell r="V190">
            <v>170</v>
          </cell>
          <cell r="W190" t="str">
            <v xml:space="preserve">시장 특성을 반영한 사업화 전략이 합리적임. 제품 특성과 성장도를 고려할 때 사업 지원 필요성이 다소 미흡함. </v>
          </cell>
        </row>
        <row r="191">
          <cell r="B191">
            <v>20403852</v>
          </cell>
          <cell r="C191" t="str">
            <v>지역기반</v>
          </cell>
          <cell r="D191" t="str">
            <v>기계ㆍ소재</v>
          </cell>
          <cell r="E191" t="str">
            <v>고압 송풍 기술 기반 우산 표면 수분 제거 기능의 친환경 “ 우산 건조기 “</v>
          </cell>
          <cell r="F191" t="str">
            <v>69,000,000</v>
          </cell>
          <cell r="G191" t="str">
            <v>0</v>
          </cell>
          <cell r="H191" t="str">
            <v>도약</v>
          </cell>
          <cell r="I191" t="str">
            <v>중장년</v>
          </cell>
          <cell r="J191">
            <v>0</v>
          </cell>
          <cell r="K191">
            <v>7</v>
          </cell>
          <cell r="L191">
            <v>7</v>
          </cell>
          <cell r="M191">
            <v>11</v>
          </cell>
          <cell r="N191">
            <v>11</v>
          </cell>
          <cell r="O191">
            <v>7</v>
          </cell>
          <cell r="P191">
            <v>8</v>
          </cell>
          <cell r="Q191">
            <v>13</v>
          </cell>
          <cell r="R191">
            <v>4</v>
          </cell>
          <cell r="S191">
            <v>68</v>
          </cell>
          <cell r="T191">
            <v>0</v>
          </cell>
          <cell r="U191">
            <v>68</v>
          </cell>
          <cell r="V191">
            <v>170</v>
          </cell>
          <cell r="W191" t="str">
            <v>현장의 문제를 반영한 솔루션 도출이 합리적임. 창업 아이템에 대한 개발 전략과 사업화 전략이 다소 모호함.</v>
          </cell>
        </row>
        <row r="192">
          <cell r="B192">
            <v>20411932</v>
          </cell>
          <cell r="C192" t="str">
            <v>지역기반</v>
          </cell>
          <cell r="D192" t="str">
            <v>기계ㆍ소재</v>
          </cell>
          <cell r="E192" t="str">
            <v>AI 마케팅 기술이 적용된 한식레스토랑 오프라인 서비스</v>
          </cell>
          <cell r="F192" t="str">
            <v>0</v>
          </cell>
          <cell r="G192" t="str">
            <v>0</v>
          </cell>
          <cell r="H192" t="str">
            <v>예비</v>
          </cell>
          <cell r="I192" t="str">
            <v>청년</v>
          </cell>
          <cell r="J192">
            <v>0</v>
          </cell>
          <cell r="K192">
            <v>7</v>
          </cell>
          <cell r="L192">
            <v>7</v>
          </cell>
          <cell r="M192">
            <v>11</v>
          </cell>
          <cell r="N192">
            <v>11</v>
          </cell>
          <cell r="O192">
            <v>7</v>
          </cell>
          <cell r="P192">
            <v>7</v>
          </cell>
          <cell r="Q192">
            <v>13</v>
          </cell>
          <cell r="R192">
            <v>4</v>
          </cell>
          <cell r="S192">
            <v>67</v>
          </cell>
          <cell r="T192">
            <v>0</v>
          </cell>
          <cell r="U192">
            <v>67</v>
          </cell>
          <cell r="V192">
            <v>185</v>
          </cell>
          <cell r="W192" t="str">
            <v xml:space="preserve">창업 아이템의 배경이 잘 설정되어있음. 본 사업의 지원 필요성이 부족함. </v>
          </cell>
        </row>
        <row r="193">
          <cell r="B193">
            <v>20430052</v>
          </cell>
          <cell r="C193" t="str">
            <v>지역기반</v>
          </cell>
          <cell r="D193" t="str">
            <v>기계ㆍ소재</v>
          </cell>
          <cell r="E193" t="str">
            <v>중대재해 제로화를 위한 iot 감지 센서 내장형   스마트 차량 고임목 장치  [ 고이미 Goimi ]</v>
          </cell>
          <cell r="F193" t="str">
            <v>0</v>
          </cell>
          <cell r="G193" t="str">
            <v>0</v>
          </cell>
          <cell r="H193" t="str">
            <v>예비</v>
          </cell>
          <cell r="I193" t="str">
            <v>중장년</v>
          </cell>
          <cell r="J193">
            <v>0</v>
          </cell>
          <cell r="K193">
            <v>7</v>
          </cell>
          <cell r="L193">
            <v>7</v>
          </cell>
          <cell r="M193">
            <v>12</v>
          </cell>
          <cell r="N193">
            <v>11</v>
          </cell>
          <cell r="O193">
            <v>6</v>
          </cell>
          <cell r="P193">
            <v>7</v>
          </cell>
          <cell r="Q193">
            <v>13</v>
          </cell>
          <cell r="R193">
            <v>4</v>
          </cell>
          <cell r="S193">
            <v>67</v>
          </cell>
          <cell r="T193">
            <v>0</v>
          </cell>
          <cell r="U193">
            <v>67</v>
          </cell>
          <cell r="V193">
            <v>185</v>
          </cell>
          <cell r="W193" t="str">
            <v>고안 내용의 완성도가 높음. 시장의 크기가 한정적임. 시장 확장 및 제품 고도화 전략이 부족함.</v>
          </cell>
        </row>
        <row r="194">
          <cell r="B194">
            <v>20411586</v>
          </cell>
          <cell r="C194" t="str">
            <v>지역기반</v>
          </cell>
          <cell r="D194" t="str">
            <v>기계ㆍ소재</v>
          </cell>
          <cell r="E194" t="str">
            <v>사용자 인증 기반 스마트 엔터테인먼트용 다기능 컨트롤러 개발</v>
          </cell>
          <cell r="F194" t="str">
            <v>0</v>
          </cell>
          <cell r="G194" t="str">
            <v>0</v>
          </cell>
          <cell r="H194" t="str">
            <v>초기</v>
          </cell>
          <cell r="I194" t="str">
            <v>중장년</v>
          </cell>
          <cell r="J194">
            <v>0</v>
          </cell>
          <cell r="K194">
            <v>7</v>
          </cell>
          <cell r="L194">
            <v>8</v>
          </cell>
          <cell r="M194">
            <v>12</v>
          </cell>
          <cell r="N194">
            <v>11</v>
          </cell>
          <cell r="O194">
            <v>7</v>
          </cell>
          <cell r="P194">
            <v>7</v>
          </cell>
          <cell r="Q194">
            <v>12</v>
          </cell>
          <cell r="R194">
            <v>3</v>
          </cell>
          <cell r="S194">
            <v>67</v>
          </cell>
          <cell r="T194">
            <v>0</v>
          </cell>
          <cell r="U194">
            <v>67</v>
          </cell>
          <cell r="V194">
            <v>185</v>
          </cell>
          <cell r="W194" t="str">
            <v>제품 다각화의 취지는 좋으나, 시장 침투 가능성에 대한 사전 조사가 필요함. 기존 리모콘 시장의 단순화 동향을 역행할 때 가져갈 수 있는 메리트에 대한 고도화가 필요함.</v>
          </cell>
        </row>
        <row r="195">
          <cell r="B195">
            <v>20417597</v>
          </cell>
          <cell r="C195" t="str">
            <v>지역기반</v>
          </cell>
          <cell r="D195" t="str">
            <v>기계ㆍ소재</v>
          </cell>
          <cell r="E195" t="str">
            <v>올인원 계단식 고양이 배변통</v>
          </cell>
          <cell r="F195" t="str">
            <v>0</v>
          </cell>
          <cell r="G195" t="str">
            <v>0</v>
          </cell>
          <cell r="H195" t="str">
            <v>초기</v>
          </cell>
          <cell r="I195" t="str">
            <v>청년</v>
          </cell>
          <cell r="J195">
            <v>0</v>
          </cell>
          <cell r="K195">
            <v>7</v>
          </cell>
          <cell r="L195">
            <v>7</v>
          </cell>
          <cell r="M195">
            <v>11</v>
          </cell>
          <cell r="N195">
            <v>12</v>
          </cell>
          <cell r="O195">
            <v>7</v>
          </cell>
          <cell r="P195">
            <v>6</v>
          </cell>
          <cell r="Q195">
            <v>14</v>
          </cell>
          <cell r="R195">
            <v>3</v>
          </cell>
          <cell r="S195">
            <v>67</v>
          </cell>
          <cell r="T195">
            <v>0</v>
          </cell>
          <cell r="U195">
            <v>67</v>
          </cell>
          <cell r="V195">
            <v>185</v>
          </cell>
          <cell r="W195" t="str">
            <v>대표 이사 역량이 우수하며, 문제 인식이 우수함. 제품 실현 가능성은 높으나, 경쟁 제품 가능성에 대한 사전 대응 전략이 다소 미흡함. 가격 경쟁이 촉발될 가능성이 높아 사업 확장력이 다소 부족함.</v>
          </cell>
        </row>
        <row r="196">
          <cell r="B196">
            <v>20421631</v>
          </cell>
          <cell r="C196" t="str">
            <v>지역기반</v>
          </cell>
          <cell r="D196" t="str">
            <v>기계ㆍ소재</v>
          </cell>
          <cell r="E196" t="str">
            <v>2026년도 창업중심대학 지역기반 (예비)창업기업 모집</v>
          </cell>
          <cell r="F196" t="str">
            <v>38,100,000</v>
          </cell>
          <cell r="G196" t="str">
            <v>4</v>
          </cell>
          <cell r="H196" t="str">
            <v>초기</v>
          </cell>
          <cell r="I196" t="str">
            <v>중장년</v>
          </cell>
          <cell r="J196">
            <v>0</v>
          </cell>
          <cell r="K196">
            <v>7</v>
          </cell>
          <cell r="L196">
            <v>6</v>
          </cell>
          <cell r="M196">
            <v>12</v>
          </cell>
          <cell r="N196">
            <v>11</v>
          </cell>
          <cell r="O196">
            <v>7</v>
          </cell>
          <cell r="P196">
            <v>7</v>
          </cell>
          <cell r="Q196">
            <v>13</v>
          </cell>
          <cell r="R196">
            <v>4</v>
          </cell>
          <cell r="S196">
            <v>67</v>
          </cell>
          <cell r="T196">
            <v>0</v>
          </cell>
          <cell r="U196">
            <v>67</v>
          </cell>
          <cell r="V196">
            <v>185</v>
          </cell>
          <cell r="W196" t="str">
            <v>문제 인식이 적절함. 구체적인 실현 가능성에 대한 근거가 부족함. 사업화 전략에 대한 다각적 검토가 필요함.</v>
          </cell>
        </row>
        <row r="197">
          <cell r="B197">
            <v>20438304</v>
          </cell>
          <cell r="C197" t="str">
            <v>지역기반</v>
          </cell>
          <cell r="D197" t="str">
            <v>기계ㆍ소재</v>
          </cell>
          <cell r="E197" t="str">
            <v>국내산 찹쌀과 대체당을 활용한 냉동 유통형 저당 개성주악</v>
          </cell>
          <cell r="F197" t="str">
            <v>0</v>
          </cell>
          <cell r="G197" t="str">
            <v>0</v>
          </cell>
          <cell r="H197" t="str">
            <v>예비</v>
          </cell>
          <cell r="I197" t="str">
            <v>청년</v>
          </cell>
          <cell r="J197">
            <v>0</v>
          </cell>
          <cell r="K197">
            <v>7</v>
          </cell>
          <cell r="L197">
            <v>6</v>
          </cell>
          <cell r="M197">
            <v>12</v>
          </cell>
          <cell r="N197">
            <v>11</v>
          </cell>
          <cell r="O197">
            <v>7</v>
          </cell>
          <cell r="P197">
            <v>7</v>
          </cell>
          <cell r="Q197">
            <v>13</v>
          </cell>
          <cell r="R197">
            <v>3</v>
          </cell>
          <cell r="S197">
            <v>66</v>
          </cell>
          <cell r="T197">
            <v>0</v>
          </cell>
          <cell r="U197">
            <v>66</v>
          </cell>
          <cell r="V197">
            <v>190</v>
          </cell>
          <cell r="W197" t="str">
            <v xml:space="preserve">헬스케어 이슈를 타겟한 제품이 우수함. 사업의 확장 전략에 대해 구체적인 계획이 없어, 지원 취지에 맞지 않음. </v>
          </cell>
        </row>
        <row r="198">
          <cell r="B198">
            <v>20438421</v>
          </cell>
          <cell r="C198" t="str">
            <v>지역기반</v>
          </cell>
          <cell r="D198" t="str">
            <v>기계ㆍ소재</v>
          </cell>
          <cell r="E198" t="str">
            <v>360도 진동 파운데이션</v>
          </cell>
          <cell r="F198" t="str">
            <v>0</v>
          </cell>
          <cell r="G198" t="str">
            <v>0</v>
          </cell>
          <cell r="H198" t="str">
            <v>예비</v>
          </cell>
          <cell r="I198" t="str">
            <v>청년</v>
          </cell>
          <cell r="J198">
            <v>0</v>
          </cell>
          <cell r="K198">
            <v>7</v>
          </cell>
          <cell r="L198">
            <v>6</v>
          </cell>
          <cell r="M198">
            <v>12</v>
          </cell>
          <cell r="N198">
            <v>11</v>
          </cell>
          <cell r="O198">
            <v>7</v>
          </cell>
          <cell r="P198">
            <v>7</v>
          </cell>
          <cell r="Q198">
            <v>13</v>
          </cell>
          <cell r="R198">
            <v>3</v>
          </cell>
          <cell r="S198">
            <v>66</v>
          </cell>
          <cell r="T198">
            <v>0</v>
          </cell>
          <cell r="U198">
            <v>66</v>
          </cell>
          <cell r="V198">
            <v>190</v>
          </cell>
          <cell r="W198" t="str">
            <v>타겟 시장 설정이 적절함. 디자인 및 유행 민감성이 높고, 브랜드 충성심이 높은 시장이므로, 사전 검증이 중요함. 제품 개발 이전의 충분한 조사와 검증이 수반되어야 함. 이를 근거로 마케팅 및 브랜딩 전략을 마련해야할 필요가 있음.</v>
          </cell>
        </row>
        <row r="199">
          <cell r="B199">
            <v>20430255</v>
          </cell>
          <cell r="C199" t="str">
            <v>대학발</v>
          </cell>
          <cell r="D199" t="str">
            <v>기계ㆍ소재</v>
          </cell>
          <cell r="E199" t="str">
            <v>QR/IoT(캐비넷 잠금)기반 다거점 반납형 공유 유모차 서비스</v>
          </cell>
          <cell r="F199" t="str">
            <v>0</v>
          </cell>
          <cell r="G199" t="str">
            <v>0</v>
          </cell>
          <cell r="H199" t="str">
            <v>예비</v>
          </cell>
          <cell r="I199" t="str">
            <v>청년</v>
          </cell>
          <cell r="J199">
            <v>0</v>
          </cell>
          <cell r="K199">
            <v>7</v>
          </cell>
          <cell r="L199">
            <v>8</v>
          </cell>
          <cell r="M199">
            <v>12</v>
          </cell>
          <cell r="N199">
            <v>11</v>
          </cell>
          <cell r="O199">
            <v>6</v>
          </cell>
          <cell r="P199">
            <v>6</v>
          </cell>
          <cell r="Q199">
            <v>12</v>
          </cell>
          <cell r="R199">
            <v>4</v>
          </cell>
          <cell r="S199">
            <v>66</v>
          </cell>
          <cell r="T199">
            <v>0</v>
          </cell>
          <cell r="U199">
            <v>66</v>
          </cell>
          <cell r="V199">
            <v>190</v>
          </cell>
          <cell r="W199" t="str">
            <v>실현 가능성과 구체화 방안에 대한 세부적인 계획이 필요함.  시장 침투 방안에 대한 상세 전략이 필요함.</v>
          </cell>
          <cell r="X199" t="str">
            <v>불일치</v>
          </cell>
          <cell r="Y199" t="str">
            <v>모빌리티 서비스 플랫폼 제품에 관한 것으로 주력산업 불일치</v>
          </cell>
        </row>
        <row r="200">
          <cell r="B200">
            <v>20413909</v>
          </cell>
          <cell r="C200" t="str">
            <v>지역기반</v>
          </cell>
          <cell r="D200" t="str">
            <v>기계ㆍ소재</v>
          </cell>
          <cell r="E200" t="str">
            <v>AI 피부 상태 분석 기반 맞춤 성분 추천 앱(SKNZ) + NINEZ 클린 포뮬러 스킨케어</v>
          </cell>
          <cell r="F200" t="str">
            <v>0</v>
          </cell>
          <cell r="G200" t="str">
            <v>1</v>
          </cell>
          <cell r="H200" t="str">
            <v>초기</v>
          </cell>
          <cell r="I200" t="str">
            <v>청년</v>
          </cell>
          <cell r="J200">
            <v>0</v>
          </cell>
          <cell r="K200">
            <v>7</v>
          </cell>
          <cell r="L200">
            <v>7</v>
          </cell>
          <cell r="M200">
            <v>11</v>
          </cell>
          <cell r="N200">
            <v>11</v>
          </cell>
          <cell r="O200">
            <v>7</v>
          </cell>
          <cell r="P200">
            <v>7</v>
          </cell>
          <cell r="Q200">
            <v>12</v>
          </cell>
          <cell r="R200">
            <v>3</v>
          </cell>
          <cell r="S200">
            <v>65</v>
          </cell>
          <cell r="T200">
            <v>0</v>
          </cell>
          <cell r="U200">
            <v>65</v>
          </cell>
          <cell r="V200">
            <v>193</v>
          </cell>
          <cell r="W200" t="str">
            <v>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v>
          </cell>
        </row>
        <row r="201">
          <cell r="B201">
            <v>20424842</v>
          </cell>
          <cell r="C201" t="str">
            <v>지역기반</v>
          </cell>
          <cell r="D201" t="str">
            <v>기계ㆍ소재</v>
          </cell>
          <cell r="E201" t="str">
            <v>사용자 경험 데이터 기반의 AI 지능형 디자인 오브제 플랫폼</v>
          </cell>
          <cell r="F201" t="str">
            <v>0</v>
          </cell>
          <cell r="G201" t="str">
            <v>0</v>
          </cell>
          <cell r="H201" t="str">
            <v>예비</v>
          </cell>
          <cell r="I201" t="str">
            <v>중장년</v>
          </cell>
          <cell r="J201" t="str">
            <v>요건탈락</v>
          </cell>
          <cell r="S201" t="str">
            <v/>
          </cell>
          <cell r="T201">
            <v>0</v>
          </cell>
          <cell r="U201" t="str">
            <v/>
          </cell>
          <cell r="V201" t="str">
            <v/>
          </cell>
        </row>
        <row r="202">
          <cell r="B202">
            <v>20427563</v>
          </cell>
          <cell r="C202" t="str">
            <v>지역기반</v>
          </cell>
          <cell r="D202" t="str">
            <v>기계ㆍ소재</v>
          </cell>
          <cell r="E202" t="str">
            <v>기후위기 재해예방 대응형 지하주차장 침수예방 무동력 배수 필터</v>
          </cell>
          <cell r="F202" t="str">
            <v>349,617,950</v>
          </cell>
          <cell r="G202" t="str">
            <v>2</v>
          </cell>
          <cell r="H202" t="str">
            <v>초기</v>
          </cell>
          <cell r="I202" t="str">
            <v>중장년</v>
          </cell>
          <cell r="J202" t="str">
            <v>면제</v>
          </cell>
          <cell r="S202" t="str">
            <v/>
          </cell>
          <cell r="T202">
            <v>0</v>
          </cell>
          <cell r="U202">
            <v>100</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56.25</v>
          </cell>
          <cell r="H2">
            <v>78</v>
          </cell>
          <cell r="I2">
            <v>48.75</v>
          </cell>
          <cell r="J2">
            <v>12</v>
          </cell>
          <cell r="K2">
            <v>1</v>
          </cell>
          <cell r="L2">
            <v>13</v>
          </cell>
          <cell r="M2">
            <v>195</v>
          </cell>
          <cell r="N2" t="str">
            <v>90점 이상 합격
*예비 87~89점 1~2명</v>
          </cell>
          <cell r="Q2" t="str">
            <v>지역기반</v>
          </cell>
          <cell r="R2">
            <v>7</v>
          </cell>
          <cell r="S2">
            <v>25</v>
          </cell>
          <cell r="T2">
            <v>6</v>
          </cell>
          <cell r="U2">
            <v>1</v>
          </cell>
          <cell r="V2">
            <v>7</v>
          </cell>
        </row>
        <row r="3">
          <cell r="E3" t="str">
            <v>평가
현황</v>
          </cell>
          <cell r="F3">
            <v>1</v>
          </cell>
          <cell r="G3">
            <v>55</v>
          </cell>
          <cell r="H3">
            <v>77</v>
          </cell>
          <cell r="I3">
            <v>49</v>
          </cell>
          <cell r="J3">
            <v>12</v>
          </cell>
          <cell r="K3">
            <v>1</v>
          </cell>
          <cell r="L3">
            <v>13</v>
          </cell>
          <cell r="M3">
            <v>195</v>
          </cell>
          <cell r="Q3" t="str">
            <v>대학발</v>
          </cell>
          <cell r="R3">
            <v>5</v>
          </cell>
          <cell r="S3">
            <v>1</v>
          </cell>
          <cell r="T3">
            <v>5</v>
          </cell>
          <cell r="U3">
            <v>0</v>
          </cell>
          <cell r="V3">
            <v>5</v>
          </cell>
        </row>
        <row r="4">
          <cell r="E4" t="str">
            <v>청년</v>
          </cell>
          <cell r="F4" t="str">
            <v>*지역기반만 집계</v>
          </cell>
          <cell r="J4">
            <v>6</v>
          </cell>
          <cell r="K4">
            <v>0</v>
          </cell>
          <cell r="L4">
            <v>6</v>
          </cell>
          <cell r="M4">
            <v>6</v>
          </cell>
          <cell r="N4" t="str">
            <v>청년 최소 2명</v>
          </cell>
          <cell r="Q4" t="str">
            <v>실험실</v>
          </cell>
          <cell r="R4">
            <v>1</v>
          </cell>
          <cell r="S4">
            <v>0</v>
          </cell>
          <cell r="T4">
            <v>1</v>
          </cell>
          <cell r="U4">
            <v>0</v>
          </cell>
          <cell r="V4">
            <v>1</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20431761</v>
          </cell>
          <cell r="C8" t="str">
            <v>지역기반</v>
          </cell>
          <cell r="D8" t="str">
            <v>기계ㆍ소재</v>
          </cell>
          <cell r="E8" t="str">
            <v>저비용 및 소형화를 구현한 상지 재활 로봇</v>
          </cell>
          <cell r="F8" t="str">
            <v>91,000,000</v>
          </cell>
          <cell r="G8" t="str">
            <v>0</v>
          </cell>
          <cell r="H8" t="str">
            <v>초기</v>
          </cell>
          <cell r="I8" t="str">
            <v>중장년</v>
          </cell>
          <cell r="J8">
            <v>0</v>
          </cell>
          <cell r="K8">
            <v>10</v>
          </cell>
          <cell r="L8">
            <v>9</v>
          </cell>
          <cell r="M8">
            <v>19</v>
          </cell>
          <cell r="N8">
            <v>20</v>
          </cell>
          <cell r="O8">
            <v>9</v>
          </cell>
          <cell r="P8">
            <v>9</v>
          </cell>
          <cell r="Q8">
            <v>14</v>
          </cell>
          <cell r="R8">
            <v>4</v>
          </cell>
          <cell r="S8">
            <v>94</v>
          </cell>
          <cell r="T8">
            <v>0</v>
          </cell>
          <cell r="U8">
            <v>94</v>
          </cell>
          <cell r="V8">
            <v>2</v>
          </cell>
          <cell r="W8" t="str">
            <v>재활로봇 개발과제임. 기술개발내용이 구체적으로 설명되어 있으며, 시장진입이 가능할 것으로 보임.</v>
          </cell>
        </row>
        <row r="9">
          <cell r="B9">
            <v>20413111</v>
          </cell>
          <cell r="C9" t="str">
            <v>지역기반</v>
          </cell>
          <cell r="D9" t="str">
            <v>기계ㆍ소재</v>
          </cell>
          <cell r="E9" t="str">
            <v>건설현장 컨테이너용 ‘재사용 가능한 모듈 칸막이 Easy-Wall’ 제품화 및 사업화</v>
          </cell>
          <cell r="F9" t="str">
            <v>142,784,901</v>
          </cell>
          <cell r="G9" t="str">
            <v>2</v>
          </cell>
          <cell r="H9" t="str">
            <v>초기</v>
          </cell>
          <cell r="I9" t="str">
            <v>청년</v>
          </cell>
          <cell r="J9">
            <v>0</v>
          </cell>
          <cell r="K9">
            <v>9</v>
          </cell>
          <cell r="L9">
            <v>8</v>
          </cell>
          <cell r="M9">
            <v>19</v>
          </cell>
          <cell r="N9">
            <v>18</v>
          </cell>
          <cell r="O9">
            <v>9</v>
          </cell>
          <cell r="P9">
            <v>9</v>
          </cell>
          <cell r="Q9">
            <v>14</v>
          </cell>
          <cell r="R9">
            <v>4</v>
          </cell>
          <cell r="S9">
            <v>90</v>
          </cell>
          <cell r="T9">
            <v>2</v>
          </cell>
          <cell r="U9">
            <v>92</v>
          </cell>
          <cell r="V9">
            <v>4</v>
          </cell>
          <cell r="W9" t="str">
            <v>난연 칸막이에 대한 필요성이 보이며, 기술개발의 내용이 구체적으로 설명됨.</v>
          </cell>
        </row>
        <row r="10">
          <cell r="B10">
            <v>20422710</v>
          </cell>
          <cell r="C10" t="str">
            <v>지역기반</v>
          </cell>
          <cell r="D10" t="str">
            <v>기계ㆍ소재</v>
          </cell>
          <cell r="E10" t="str">
            <v>고화질 OLED 폴더블 디스플레이용 그라파이트 고열전도, 고탄성 방열소재 개발</v>
          </cell>
          <cell r="F10" t="str">
            <v>7,400,000</v>
          </cell>
          <cell r="G10" t="str">
            <v>5</v>
          </cell>
          <cell r="H10" t="str">
            <v>초기</v>
          </cell>
          <cell r="I10" t="str">
            <v>중장년</v>
          </cell>
          <cell r="J10">
            <v>0</v>
          </cell>
          <cell r="K10">
            <v>9</v>
          </cell>
          <cell r="L10">
            <v>9</v>
          </cell>
          <cell r="M10">
            <v>19</v>
          </cell>
          <cell r="N10">
            <v>19</v>
          </cell>
          <cell r="O10">
            <v>9</v>
          </cell>
          <cell r="P10">
            <v>8</v>
          </cell>
          <cell r="Q10">
            <v>15</v>
          </cell>
          <cell r="R10">
            <v>4</v>
          </cell>
          <cell r="S10">
            <v>92</v>
          </cell>
          <cell r="T10">
            <v>0</v>
          </cell>
          <cell r="U10">
            <v>92</v>
          </cell>
          <cell r="V10">
            <v>4</v>
          </cell>
          <cell r="W10" t="str">
            <v>방열소재 기술개발 과제임. 기술개발이 완료되면 수요가 커질것으로 판단됨. 기술개발목표가 설명되어 있음.</v>
          </cell>
        </row>
        <row r="11">
          <cell r="B11">
            <v>20417238</v>
          </cell>
          <cell r="C11" t="str">
            <v>실험실</v>
          </cell>
          <cell r="D11" t="str">
            <v>기계ㆍ소재</v>
          </cell>
          <cell r="E11" t="str">
            <v>고내구성 스트레인 센서를 이용한 자동차 타이어 및 방진고무의 실시간 이상징후 AI 탐지 시스템</v>
          </cell>
          <cell r="F11" t="str">
            <v>0</v>
          </cell>
          <cell r="G11" t="str">
            <v>1</v>
          </cell>
          <cell r="H11" t="str">
            <v>초기</v>
          </cell>
          <cell r="I11" t="str">
            <v>중장년</v>
          </cell>
          <cell r="J11" t="str">
            <v/>
          </cell>
          <cell r="K11">
            <v>9</v>
          </cell>
          <cell r="L11">
            <v>9</v>
          </cell>
          <cell r="M11">
            <v>19</v>
          </cell>
          <cell r="N11">
            <v>19</v>
          </cell>
          <cell r="O11">
            <v>9</v>
          </cell>
          <cell r="P11">
            <v>8</v>
          </cell>
          <cell r="Q11">
            <v>15</v>
          </cell>
          <cell r="R11">
            <v>4</v>
          </cell>
          <cell r="S11">
            <v>92</v>
          </cell>
          <cell r="T11">
            <v>0</v>
          </cell>
          <cell r="U11">
            <v>92</v>
          </cell>
          <cell r="V11">
            <v>4</v>
          </cell>
          <cell r="W11" t="str">
            <v>방진고무의 문제점 조기 탐지 기술개발과제임. 기술개발 내용이 구체적이고 개선 효과가 보임</v>
          </cell>
          <cell r="X11" t="str">
            <v>일치</v>
          </cell>
          <cell r="Y11" t="str">
            <v>인공지능 지역주력산업과 관련됨</v>
          </cell>
        </row>
        <row r="12">
          <cell r="B12">
            <v>20413444</v>
          </cell>
          <cell r="C12" t="str">
            <v>지역기반</v>
          </cell>
          <cell r="D12" t="str">
            <v>기계ㆍ소재</v>
          </cell>
          <cell r="E12" t="str">
            <v>반영구 항균/항바이러스 세라믹 복합소재의 제품화를 통한 폐기물 저감 사업화</v>
          </cell>
          <cell r="F12" t="str">
            <v>105,000,000</v>
          </cell>
          <cell r="G12" t="str">
            <v>5</v>
          </cell>
          <cell r="H12" t="str">
            <v>초기</v>
          </cell>
          <cell r="I12" t="str">
            <v>청년</v>
          </cell>
          <cell r="J12">
            <v>0</v>
          </cell>
          <cell r="K12">
            <v>9</v>
          </cell>
          <cell r="L12">
            <v>9</v>
          </cell>
          <cell r="M12">
            <v>19</v>
          </cell>
          <cell r="N12">
            <v>19</v>
          </cell>
          <cell r="O12">
            <v>9</v>
          </cell>
          <cell r="P12">
            <v>8</v>
          </cell>
          <cell r="Q12">
            <v>14</v>
          </cell>
          <cell r="R12">
            <v>4</v>
          </cell>
          <cell r="S12">
            <v>91</v>
          </cell>
          <cell r="T12">
            <v>0</v>
          </cell>
          <cell r="U12">
            <v>91</v>
          </cell>
          <cell r="V12">
            <v>7</v>
          </cell>
          <cell r="W12" t="str">
            <v>기능성 소재개발수행 과제임. 구체적인 개발계획이 설명되어 있으며, 시장진입및 확장이 가능할것으로 보임</v>
          </cell>
        </row>
        <row r="13">
          <cell r="B13">
            <v>20408877</v>
          </cell>
          <cell r="C13" t="str">
            <v>지역기반</v>
          </cell>
          <cell r="D13" t="str">
            <v>기계ㆍ소재</v>
          </cell>
          <cell r="E13" t="str">
            <v>CFRP 기반 전기차 배터리 하우징 구조 건전성 자가진단 시스템</v>
          </cell>
          <cell r="F13" t="str">
            <v>0</v>
          </cell>
          <cell r="G13" t="str">
            <v>0</v>
          </cell>
          <cell r="H13" t="str">
            <v>예비</v>
          </cell>
          <cell r="I13" t="str">
            <v>청년</v>
          </cell>
          <cell r="J13">
            <v>0</v>
          </cell>
          <cell r="K13">
            <v>9</v>
          </cell>
          <cell r="L13">
            <v>9</v>
          </cell>
          <cell r="M13">
            <v>18</v>
          </cell>
          <cell r="N13">
            <v>19</v>
          </cell>
          <cell r="O13">
            <v>9</v>
          </cell>
          <cell r="P13">
            <v>9</v>
          </cell>
          <cell r="Q13">
            <v>14</v>
          </cell>
          <cell r="R13">
            <v>4</v>
          </cell>
          <cell r="S13">
            <v>91</v>
          </cell>
          <cell r="T13">
            <v>0</v>
          </cell>
          <cell r="U13">
            <v>91</v>
          </cell>
          <cell r="V13">
            <v>7</v>
          </cell>
          <cell r="W13" t="str">
            <v>카본소재 외장품 개발을 통한 전기차 화재방지효과를 내기 위한 과제임. 소재에 대한 근거와 준비과정이 잘 소개되어 있음. 시장 진입이 가능할것으로 보임.</v>
          </cell>
        </row>
        <row r="14">
          <cell r="B14">
            <v>20428661</v>
          </cell>
          <cell r="C14" t="str">
            <v>지역기반</v>
          </cell>
          <cell r="D14" t="str">
            <v>기계ㆍ소재</v>
          </cell>
          <cell r="E14" t="str">
            <v>AI LMS 디지털 트윈 시뮬레이션 솔루션</v>
          </cell>
          <cell r="F14" t="str">
            <v>7,000,000,000</v>
          </cell>
          <cell r="G14" t="str">
            <v>9</v>
          </cell>
          <cell r="H14" t="str">
            <v>초기</v>
          </cell>
          <cell r="I14" t="str">
            <v>중장년</v>
          </cell>
          <cell r="J14">
            <v>0</v>
          </cell>
          <cell r="K14">
            <v>9</v>
          </cell>
          <cell r="L14">
            <v>9</v>
          </cell>
          <cell r="M14">
            <v>18</v>
          </cell>
          <cell r="N14">
            <v>19</v>
          </cell>
          <cell r="O14">
            <v>9</v>
          </cell>
          <cell r="P14">
            <v>9</v>
          </cell>
          <cell r="Q14">
            <v>15</v>
          </cell>
          <cell r="R14">
            <v>3</v>
          </cell>
          <cell r="S14">
            <v>91</v>
          </cell>
          <cell r="T14">
            <v>0</v>
          </cell>
          <cell r="U14">
            <v>91</v>
          </cell>
          <cell r="V14">
            <v>7</v>
          </cell>
          <cell r="W14" t="str">
            <v>자동화설비에 AI 기술을 접목하는 과제임. 기술개발 내용이 구체적으로 설명되어 있으며, 시장 진입이 가능할것으로 보임</v>
          </cell>
        </row>
        <row r="15">
          <cell r="B15">
            <v>20428674</v>
          </cell>
          <cell r="C15" t="str">
            <v>대학발</v>
          </cell>
          <cell r="D15" t="str">
            <v>기계ㆍ소재</v>
          </cell>
          <cell r="E15" t="str">
            <v>AI 데이터센터 고발열 대응을 위한 액체냉각용 고방열 냉각유체 개발 및 사업화</v>
          </cell>
          <cell r="F15" t="str">
            <v>182,017,095</v>
          </cell>
          <cell r="G15" t="str">
            <v>4</v>
          </cell>
          <cell r="H15" t="str">
            <v>도약</v>
          </cell>
          <cell r="I15" t="str">
            <v>중장년</v>
          </cell>
          <cell r="J15">
            <v>0</v>
          </cell>
          <cell r="K15">
            <v>10</v>
          </cell>
          <cell r="L15">
            <v>10</v>
          </cell>
          <cell r="M15">
            <v>20</v>
          </cell>
          <cell r="N15">
            <v>19</v>
          </cell>
          <cell r="O15">
            <v>9</v>
          </cell>
          <cell r="P15">
            <v>9</v>
          </cell>
          <cell r="Q15">
            <v>15</v>
          </cell>
          <cell r="R15">
            <v>5</v>
          </cell>
          <cell r="S15">
            <v>97</v>
          </cell>
          <cell r="T15">
            <v>0</v>
          </cell>
          <cell r="U15">
            <v>97</v>
          </cell>
          <cell r="V15">
            <v>1</v>
          </cell>
          <cell r="W15" t="str">
            <v>기존 냉각유체의 문제점을 개선하는 과제임. 기술개발이 완료되면 시장 진입이 가능할것으로 판단됨.</v>
          </cell>
        </row>
        <row r="16">
          <cell r="B16">
            <v>20417596</v>
          </cell>
          <cell r="C16" t="str">
            <v>대학발</v>
          </cell>
          <cell r="D16" t="str">
            <v>기계ㆍ소재</v>
          </cell>
          <cell r="E16" t="str">
            <v>차세대 600W급 반도체 EUV 노광 공정용 고투과 친환경 펠리클</v>
          </cell>
          <cell r="F16" t="str">
            <v>231,000,000</v>
          </cell>
          <cell r="G16" t="str">
            <v>2</v>
          </cell>
          <cell r="H16" t="str">
            <v>초기</v>
          </cell>
          <cell r="I16" t="str">
            <v>중장년</v>
          </cell>
          <cell r="J16">
            <v>0</v>
          </cell>
          <cell r="K16">
            <v>9</v>
          </cell>
          <cell r="L16">
            <v>9</v>
          </cell>
          <cell r="M16">
            <v>19</v>
          </cell>
          <cell r="N16">
            <v>19</v>
          </cell>
          <cell r="O16">
            <v>10</v>
          </cell>
          <cell r="P16">
            <v>9</v>
          </cell>
          <cell r="Q16">
            <v>14</v>
          </cell>
          <cell r="R16">
            <v>5</v>
          </cell>
          <cell r="S16">
            <v>94</v>
          </cell>
          <cell r="T16">
            <v>0</v>
          </cell>
          <cell r="U16">
            <v>94</v>
          </cell>
          <cell r="V16">
            <v>2</v>
          </cell>
          <cell r="W16" t="str">
            <v>기술개발 내용이 구체적이며 시장 파급효과가 있을것으로 판단됨.</v>
          </cell>
          <cell r="X16" t="str">
            <v>일치</v>
          </cell>
          <cell r="Y16" t="str">
            <v>시스템반도체 주력에 적합함</v>
          </cell>
        </row>
        <row r="17">
          <cell r="B17">
            <v>20416208</v>
          </cell>
          <cell r="C17" t="str">
            <v>대학발</v>
          </cell>
          <cell r="D17" t="str">
            <v>기계ㆍ소재</v>
          </cell>
          <cell r="E17" t="str">
            <v>파우더 도금 기술을 활용한 시스템 반도체 테스트 소켓용 고내구성 팔라듐 표면처리 기술 및 저가 파우더 개발</v>
          </cell>
          <cell r="F17" t="str">
            <v>542,000,000</v>
          </cell>
          <cell r="G17" t="str">
            <v>4</v>
          </cell>
          <cell r="H17" t="str">
            <v>도약</v>
          </cell>
          <cell r="I17" t="str">
            <v>청년</v>
          </cell>
          <cell r="J17">
            <v>0</v>
          </cell>
          <cell r="K17">
            <v>9</v>
          </cell>
          <cell r="L17">
            <v>9</v>
          </cell>
          <cell r="M17">
            <v>18</v>
          </cell>
          <cell r="N17">
            <v>18</v>
          </cell>
          <cell r="O17">
            <v>9</v>
          </cell>
          <cell r="P17">
            <v>9</v>
          </cell>
          <cell r="Q17">
            <v>15</v>
          </cell>
          <cell r="R17">
            <v>4</v>
          </cell>
          <cell r="S17">
            <v>91</v>
          </cell>
          <cell r="T17">
            <v>0</v>
          </cell>
          <cell r="U17">
            <v>91</v>
          </cell>
          <cell r="V17">
            <v>7</v>
          </cell>
          <cell r="W17" t="str">
            <v>기존 도금기술을 대체하는 개발 과제임. 기술개발 내용이 구체적으로 설명되어 있으며, 시장성이 있을것으로 판단됨</v>
          </cell>
          <cell r="X17" t="str">
            <v>일치</v>
          </cell>
          <cell r="Y17" t="str">
            <v>시스템반도체 주력에 적합함</v>
          </cell>
        </row>
        <row r="18">
          <cell r="B18">
            <v>20415322</v>
          </cell>
          <cell r="C18" t="str">
            <v>대학발</v>
          </cell>
          <cell r="D18" t="str">
            <v>기계ㆍ소재</v>
          </cell>
          <cell r="E18" t="str">
            <v>차세대 하이브리드 본딩용 초저온 유기박막 솔루션을 통한 AI 반도체(HBM) 고단 적층 한계 극복 및 공정 수율 극대화 기술</v>
          </cell>
          <cell r="F18" t="str">
            <v>0</v>
          </cell>
          <cell r="G18" t="str">
            <v>0</v>
          </cell>
          <cell r="H18" t="str">
            <v>예비</v>
          </cell>
          <cell r="I18" t="str">
            <v>청년</v>
          </cell>
          <cell r="J18">
            <v>0</v>
          </cell>
          <cell r="K18">
            <v>9</v>
          </cell>
          <cell r="L18">
            <v>9</v>
          </cell>
          <cell r="M18">
            <v>19</v>
          </cell>
          <cell r="N18">
            <v>19</v>
          </cell>
          <cell r="O18">
            <v>8</v>
          </cell>
          <cell r="P18">
            <v>9</v>
          </cell>
          <cell r="Q18">
            <v>14</v>
          </cell>
          <cell r="R18">
            <v>4</v>
          </cell>
          <cell r="S18">
            <v>91</v>
          </cell>
          <cell r="T18">
            <v>0</v>
          </cell>
          <cell r="U18">
            <v>91</v>
          </cell>
          <cell r="V18">
            <v>7</v>
          </cell>
          <cell r="W18" t="str">
            <v>반도체 적층공법개선을 위한 과제임. 기술개발의 내용이 구체적으로 설명되어 있으며, 하이테크 시장에 진입이 가능할것으로 보임.</v>
          </cell>
          <cell r="X18" t="str">
            <v>일치</v>
          </cell>
          <cell r="Y18" t="str">
            <v>시스템반도체 주력에 적합함</v>
          </cell>
        </row>
        <row r="19">
          <cell r="B19">
            <v>20427490</v>
          </cell>
          <cell r="C19" t="str">
            <v>대학발</v>
          </cell>
          <cell r="D19" t="str">
            <v>기계ㆍ소재</v>
          </cell>
          <cell r="E19" t="str">
            <v>열화상 기반 통합 감지 기술이 적용된 전기차 화재 자율 초기진압 기능의 지하주차장 스마트 안전로봇 시스템</v>
          </cell>
          <cell r="F19" t="str">
            <v>98,000,000</v>
          </cell>
          <cell r="G19" t="str">
            <v>4</v>
          </cell>
          <cell r="H19" t="str">
            <v>초기</v>
          </cell>
          <cell r="I19" t="str">
            <v>청년</v>
          </cell>
          <cell r="J19">
            <v>0</v>
          </cell>
          <cell r="K19">
            <v>9</v>
          </cell>
          <cell r="L19">
            <v>9</v>
          </cell>
          <cell r="M19">
            <v>18</v>
          </cell>
          <cell r="N19">
            <v>19</v>
          </cell>
          <cell r="O19">
            <v>9</v>
          </cell>
          <cell r="P19">
            <v>9</v>
          </cell>
          <cell r="Q19">
            <v>14</v>
          </cell>
          <cell r="R19">
            <v>4</v>
          </cell>
          <cell r="S19">
            <v>91</v>
          </cell>
          <cell r="T19">
            <v>0</v>
          </cell>
          <cell r="U19">
            <v>91</v>
          </cell>
          <cell r="V19">
            <v>7</v>
          </cell>
          <cell r="W19" t="str">
            <v xml:space="preserve">주자장 안전관리 로봇개발 과제임. 주차설비 환경 대비 과제 필요성에 대한 추가 보완설명이 필요함. </v>
          </cell>
          <cell r="X19" t="str">
            <v>일치</v>
          </cell>
          <cell r="Y19" t="str">
            <v>지능형로봇 지역주력산업과 관련됨</v>
          </cell>
        </row>
        <row r="20">
          <cell r="B20">
            <v>20427342</v>
          </cell>
          <cell r="C20" t="str">
            <v>지역기반</v>
          </cell>
          <cell r="D20" t="str">
            <v>기계ㆍ소재</v>
          </cell>
          <cell r="E20" t="str">
            <v>AI 능동형 전기차 확산 방지, 천장 설치형 '스마트 화재 격리 및 집중 냉각'시스템</v>
          </cell>
          <cell r="F20" t="str">
            <v>230,000,000</v>
          </cell>
          <cell r="G20" t="str">
            <v>3</v>
          </cell>
          <cell r="H20" t="str">
            <v>초기</v>
          </cell>
          <cell r="I20" t="str">
            <v>청년</v>
          </cell>
          <cell r="J20">
            <v>0</v>
          </cell>
          <cell r="K20">
            <v>8</v>
          </cell>
          <cell r="L20">
            <v>8</v>
          </cell>
          <cell r="M20">
            <v>17</v>
          </cell>
          <cell r="N20">
            <v>18</v>
          </cell>
          <cell r="O20">
            <v>9</v>
          </cell>
          <cell r="P20">
            <v>9</v>
          </cell>
          <cell r="Q20">
            <v>14</v>
          </cell>
          <cell r="R20">
            <v>4</v>
          </cell>
          <cell r="S20">
            <v>87</v>
          </cell>
          <cell r="T20">
            <v>2</v>
          </cell>
          <cell r="U20">
            <v>89</v>
          </cell>
          <cell r="V20">
            <v>13</v>
          </cell>
          <cell r="W20" t="str">
            <v>화재 격리 시스템 개발 과제임. 기존 전기차 화재진압 장비의 문제점이 설명되어 있으면 구체적인 솔루션이 제시됨.</v>
          </cell>
        </row>
        <row r="21">
          <cell r="B21">
            <v>20420413</v>
          </cell>
          <cell r="C21" t="str">
            <v>지역기반</v>
          </cell>
          <cell r="D21" t="str">
            <v>기계ㆍ소재</v>
          </cell>
          <cell r="E21" t="str">
            <v>캔용기 자동 배송 솔루션이 내장된 전자동 올인원 캔시머</v>
          </cell>
          <cell r="F21" t="str">
            <v>20,000,000</v>
          </cell>
          <cell r="G21" t="str">
            <v>1</v>
          </cell>
          <cell r="H21" t="str">
            <v>초기</v>
          </cell>
          <cell r="I21" t="str">
            <v>중장년</v>
          </cell>
          <cell r="J21">
            <v>0</v>
          </cell>
          <cell r="K21">
            <v>8</v>
          </cell>
          <cell r="L21">
            <v>8</v>
          </cell>
          <cell r="M21">
            <v>18</v>
          </cell>
          <cell r="N21">
            <v>18</v>
          </cell>
          <cell r="O21">
            <v>9</v>
          </cell>
          <cell r="P21">
            <v>9</v>
          </cell>
          <cell r="Q21">
            <v>15</v>
          </cell>
          <cell r="R21">
            <v>4</v>
          </cell>
          <cell r="S21">
            <v>89</v>
          </cell>
          <cell r="T21">
            <v>0</v>
          </cell>
          <cell r="U21">
            <v>89</v>
          </cell>
          <cell r="V21">
            <v>13</v>
          </cell>
          <cell r="W21" t="str">
            <v>배달업체의 캔 용기 밀폐 기술개발과제임. 기존의 현장 문제점을 파악하고 솔루션을 제시하고 있음. 기술개발목표가 설명되어 있으며, 시장 진입이 가능할것으로 보임.</v>
          </cell>
        </row>
        <row r="22">
          <cell r="B22">
            <v>20419792</v>
          </cell>
          <cell r="C22" t="str">
            <v>지역기반</v>
          </cell>
          <cell r="D22" t="str">
            <v>기계ㆍ소재</v>
          </cell>
          <cell r="E22" t="str">
            <v>특허출원 부식(녹)억제 기술이 적용된 연마하지 않는 기능성 주방용 칼</v>
          </cell>
          <cell r="F22" t="str">
            <v>0</v>
          </cell>
          <cell r="G22" t="str">
            <v>0</v>
          </cell>
          <cell r="H22" t="str">
            <v>예비</v>
          </cell>
          <cell r="I22" t="str">
            <v>청년</v>
          </cell>
          <cell r="J22">
            <v>0</v>
          </cell>
          <cell r="K22">
            <v>9</v>
          </cell>
          <cell r="L22">
            <v>8</v>
          </cell>
          <cell r="M22">
            <v>18</v>
          </cell>
          <cell r="N22">
            <v>18</v>
          </cell>
          <cell r="O22">
            <v>8</v>
          </cell>
          <cell r="P22">
            <v>8</v>
          </cell>
          <cell r="Q22">
            <v>14</v>
          </cell>
          <cell r="R22">
            <v>4</v>
          </cell>
          <cell r="S22">
            <v>87</v>
          </cell>
          <cell r="T22">
            <v>2</v>
          </cell>
          <cell r="U22">
            <v>89</v>
          </cell>
          <cell r="V22">
            <v>13</v>
          </cell>
          <cell r="W22" t="str">
            <v>부식이 되지 않는 칼에 대한 과제임. 구체적인 과제수행 계획인 보이며, 시장진입이 가능할것으로 보임.</v>
          </cell>
        </row>
        <row r="23">
          <cell r="B23">
            <v>20432357</v>
          </cell>
          <cell r="C23" t="str">
            <v>지역기반</v>
          </cell>
          <cell r="D23" t="str">
            <v>기계ㆍ소재</v>
          </cell>
          <cell r="E23" t="str">
            <v>편심 회전 기술 기반의 고효율 와류 유도를 통한 파우더 전동 믹서 베이스</v>
          </cell>
          <cell r="F23" t="str">
            <v>0</v>
          </cell>
          <cell r="G23" t="str">
            <v>0</v>
          </cell>
          <cell r="H23" t="str">
            <v>예비</v>
          </cell>
          <cell r="I23" t="str">
            <v>청년</v>
          </cell>
          <cell r="J23">
            <v>0</v>
          </cell>
          <cell r="K23">
            <v>9</v>
          </cell>
          <cell r="L23">
            <v>8</v>
          </cell>
          <cell r="M23">
            <v>18</v>
          </cell>
          <cell r="N23">
            <v>19</v>
          </cell>
          <cell r="O23">
            <v>9</v>
          </cell>
          <cell r="P23">
            <v>8</v>
          </cell>
          <cell r="Q23">
            <v>14</v>
          </cell>
          <cell r="R23">
            <v>4</v>
          </cell>
          <cell r="S23">
            <v>89</v>
          </cell>
          <cell r="T23">
            <v>0</v>
          </cell>
          <cell r="U23">
            <v>89</v>
          </cell>
          <cell r="V23">
            <v>13</v>
          </cell>
          <cell r="W23" t="str">
            <v>기존 문제점에 대한 해결책과 과제 수행 목표가 구체적임. 시장진입이 가능할것으로 보임.</v>
          </cell>
        </row>
        <row r="24">
          <cell r="B24">
            <v>20432449</v>
          </cell>
          <cell r="C24" t="str">
            <v>지역기반</v>
          </cell>
          <cell r="D24" t="str">
            <v>기계ㆍ소재</v>
          </cell>
          <cell r="E24" t="str">
            <v>Ovi (Vital Orbit) : 디지털 소외 계층의 따뜻한 기술 수용을 위한 AI 애착 반려체</v>
          </cell>
          <cell r="F24" t="str">
            <v>0</v>
          </cell>
          <cell r="G24" t="str">
            <v>0</v>
          </cell>
          <cell r="H24" t="str">
            <v>예비</v>
          </cell>
          <cell r="I24" t="str">
            <v>청년</v>
          </cell>
          <cell r="J24">
            <v>0</v>
          </cell>
          <cell r="K24">
            <v>9</v>
          </cell>
          <cell r="L24">
            <v>10</v>
          </cell>
          <cell r="M24">
            <v>18</v>
          </cell>
          <cell r="N24">
            <v>18</v>
          </cell>
          <cell r="O24">
            <v>9</v>
          </cell>
          <cell r="P24">
            <v>8</v>
          </cell>
          <cell r="Q24">
            <v>14</v>
          </cell>
          <cell r="R24">
            <v>3</v>
          </cell>
          <cell r="S24">
            <v>89</v>
          </cell>
          <cell r="T24">
            <v>0</v>
          </cell>
          <cell r="U24">
            <v>89</v>
          </cell>
          <cell r="V24">
            <v>13</v>
          </cell>
          <cell r="W24" t="str">
            <v>감성디바이스 시장이 커지는 추세이며, 시장진입은 가능할것으로 보임. 시장진입을 위한 구체적인 개발계획내용이 설명되어 있음.</v>
          </cell>
        </row>
        <row r="25">
          <cell r="B25">
            <v>20416730</v>
          </cell>
          <cell r="C25" t="str">
            <v>지역기반</v>
          </cell>
          <cell r="D25" t="str">
            <v>기계ㆍ소재</v>
          </cell>
          <cell r="E25" t="str">
            <v>국내 규격 배터리 및 가스 공급 기술이 적용된 무선 가스식 화스너 장비</v>
          </cell>
          <cell r="F25" t="str">
            <v>1,154,119,728</v>
          </cell>
          <cell r="G25" t="str">
            <v>5</v>
          </cell>
          <cell r="H25" t="str">
            <v>초기</v>
          </cell>
          <cell r="I25" t="str">
            <v>중장년</v>
          </cell>
          <cell r="J25">
            <v>0</v>
          </cell>
          <cell r="K25">
            <v>9</v>
          </cell>
          <cell r="L25">
            <v>9</v>
          </cell>
          <cell r="M25">
            <v>19</v>
          </cell>
          <cell r="N25">
            <v>17</v>
          </cell>
          <cell r="O25">
            <v>9</v>
          </cell>
          <cell r="P25">
            <v>8</v>
          </cell>
          <cell r="Q25">
            <v>14</v>
          </cell>
          <cell r="R25">
            <v>4</v>
          </cell>
          <cell r="S25">
            <v>89</v>
          </cell>
          <cell r="T25">
            <v>0</v>
          </cell>
          <cell r="U25">
            <v>89</v>
          </cell>
          <cell r="V25">
            <v>13</v>
          </cell>
          <cell r="W25" t="str">
            <v>기존 가스화스너의 문제점을 개선하는 과제임.구제적인 문제점과 해결책이 제시되었으며, 기술개발내용이 잘 설명 되었음. 시장진입이 가능할것으로 보임</v>
          </cell>
        </row>
        <row r="26">
          <cell r="B26">
            <v>20403257</v>
          </cell>
          <cell r="C26" t="str">
            <v>지역기반</v>
          </cell>
          <cell r="D26" t="str">
            <v>기계ㆍ소재</v>
          </cell>
          <cell r="E26" t="str">
            <v>환경 오염 90% 저감형 모듈러 공법 및 스마트 계측 기술이 적용된  고강도 내진 복합말뚝 (K-PILE)</v>
          </cell>
          <cell r="F26" t="str">
            <v>443,454,546</v>
          </cell>
          <cell r="G26" t="str">
            <v>2</v>
          </cell>
          <cell r="H26" t="str">
            <v>도약</v>
          </cell>
          <cell r="I26" t="str">
            <v>중장년</v>
          </cell>
          <cell r="J26">
            <v>0</v>
          </cell>
          <cell r="K26">
            <v>8</v>
          </cell>
          <cell r="L26">
            <v>9</v>
          </cell>
          <cell r="M26">
            <v>17</v>
          </cell>
          <cell r="N26">
            <v>19</v>
          </cell>
          <cell r="O26">
            <v>9</v>
          </cell>
          <cell r="P26">
            <v>9</v>
          </cell>
          <cell r="Q26">
            <v>14</v>
          </cell>
          <cell r="R26">
            <v>4</v>
          </cell>
          <cell r="S26">
            <v>89</v>
          </cell>
          <cell r="T26">
            <v>0</v>
          </cell>
          <cell r="U26">
            <v>89</v>
          </cell>
          <cell r="V26">
            <v>13</v>
          </cell>
          <cell r="W26" t="str">
            <v>기존 기술에 대한 문제점을 개선하려는 과제임. 필요성이 보이며 기술개발구현후에 시장진입이 가능할것으로 보임.</v>
          </cell>
        </row>
        <row r="27">
          <cell r="B27">
            <v>20426856</v>
          </cell>
          <cell r="C27" t="str">
            <v>지역기반</v>
          </cell>
          <cell r="D27" t="str">
            <v>기계ㆍ소재</v>
          </cell>
          <cell r="E27" t="str">
            <v>재난, 난민, 개발도상국 대량 보급을 위한 DIY 조립형 ‘웨이비룸 쉘터’ 개발</v>
          </cell>
          <cell r="F27" t="str">
            <v>3,700,725,236</v>
          </cell>
          <cell r="G27" t="str">
            <v>20</v>
          </cell>
          <cell r="H27" t="str">
            <v>도약</v>
          </cell>
          <cell r="I27" t="str">
            <v>청년</v>
          </cell>
          <cell r="J27">
            <v>0</v>
          </cell>
          <cell r="K27">
            <v>8</v>
          </cell>
          <cell r="L27">
            <v>9</v>
          </cell>
          <cell r="M27">
            <v>18</v>
          </cell>
          <cell r="N27">
            <v>18</v>
          </cell>
          <cell r="O27">
            <v>9</v>
          </cell>
          <cell r="P27">
            <v>8</v>
          </cell>
          <cell r="Q27">
            <v>15</v>
          </cell>
          <cell r="R27">
            <v>4</v>
          </cell>
          <cell r="S27">
            <v>89</v>
          </cell>
          <cell r="T27">
            <v>0</v>
          </cell>
          <cell r="U27">
            <v>89</v>
          </cell>
          <cell r="V27">
            <v>13</v>
          </cell>
          <cell r="W27" t="str">
            <v>모듈러주택의 표준화 개발과제임. 기존 시공의 문제점을 개선하는 내용이 있으며, 개선효과가 있을것으로 판단됨</v>
          </cell>
        </row>
        <row r="28">
          <cell r="B28">
            <v>20432207</v>
          </cell>
          <cell r="C28" t="str">
            <v>지역기반</v>
          </cell>
          <cell r="D28" t="str">
            <v>기계ㆍ소재</v>
          </cell>
          <cell r="E28" t="str">
            <v>AI 객체인식 기술이 적용된 실시간 위험 감지형 스마트 보안 반사경</v>
          </cell>
          <cell r="F28" t="str">
            <v>100,000,000</v>
          </cell>
          <cell r="G28" t="str">
            <v>1</v>
          </cell>
          <cell r="H28" t="str">
            <v>도약</v>
          </cell>
          <cell r="I28" t="str">
            <v>청년</v>
          </cell>
          <cell r="J28">
            <v>0</v>
          </cell>
          <cell r="K28">
            <v>9</v>
          </cell>
          <cell r="L28">
            <v>9</v>
          </cell>
          <cell r="M28">
            <v>17</v>
          </cell>
          <cell r="N28">
            <v>19</v>
          </cell>
          <cell r="O28">
            <v>8</v>
          </cell>
          <cell r="P28">
            <v>9</v>
          </cell>
          <cell r="Q28">
            <v>14</v>
          </cell>
          <cell r="R28">
            <v>4</v>
          </cell>
          <cell r="S28">
            <v>89</v>
          </cell>
          <cell r="T28">
            <v>0</v>
          </cell>
          <cell r="U28">
            <v>89</v>
          </cell>
          <cell r="V28">
            <v>13</v>
          </cell>
          <cell r="W28" t="str">
            <v>교통 보안 반사경에 AI 솔루션을 적용하여 편의성을 높힘. 기술적 구현이 가능할것으로 판담됨</v>
          </cell>
        </row>
        <row r="29">
          <cell r="B29">
            <v>20420743</v>
          </cell>
          <cell r="C29" t="str">
            <v>지역기반</v>
          </cell>
          <cell r="D29" t="str">
            <v>기계ㆍ소재</v>
          </cell>
          <cell r="E29" t="str">
            <v>압력피드백(폐루프 제어)·안전인터락 기술이 적용된 민감피부용 압력제어 자동괄사’ 홈케어 디바이스</v>
          </cell>
          <cell r="F29" t="str">
            <v>5,000,000</v>
          </cell>
          <cell r="G29" t="str">
            <v>3</v>
          </cell>
          <cell r="H29" t="str">
            <v>초기</v>
          </cell>
          <cell r="I29" t="str">
            <v>청년</v>
          </cell>
          <cell r="J29">
            <v>0</v>
          </cell>
          <cell r="K29">
            <v>8</v>
          </cell>
          <cell r="L29">
            <v>8</v>
          </cell>
          <cell r="M29">
            <v>17</v>
          </cell>
          <cell r="N29">
            <v>19</v>
          </cell>
          <cell r="O29">
            <v>9</v>
          </cell>
          <cell r="P29">
            <v>9</v>
          </cell>
          <cell r="Q29">
            <v>14</v>
          </cell>
          <cell r="R29">
            <v>4</v>
          </cell>
          <cell r="S29">
            <v>88</v>
          </cell>
          <cell r="T29">
            <v>0</v>
          </cell>
          <cell r="U29">
            <v>88</v>
          </cell>
          <cell r="V29">
            <v>22</v>
          </cell>
          <cell r="W29" t="str">
            <v>피부 뷰티 디바이스의 문제점을 개설하는 과제임. 기존 제품의 문제점을 설명하고 해결책을 제시하고 있음. 뷰티 시장에 진입이 가능할것으로 보임.</v>
          </cell>
        </row>
        <row r="30">
          <cell r="B30">
            <v>20432098</v>
          </cell>
          <cell r="C30" t="str">
            <v>지역기반</v>
          </cell>
          <cell r="D30" t="str">
            <v>기계ㆍ소재</v>
          </cell>
          <cell r="E30" t="str">
            <v>영유아 부모 및 산후조리원 등을 위한 울음 감지 아기 진정 스마트 침대 “마중”</v>
          </cell>
          <cell r="F30" t="str">
            <v>0</v>
          </cell>
          <cell r="G30" t="str">
            <v>0</v>
          </cell>
          <cell r="H30" t="str">
            <v>예비</v>
          </cell>
          <cell r="I30" t="str">
            <v>청년</v>
          </cell>
          <cell r="J30">
            <v>0</v>
          </cell>
          <cell r="K30">
            <v>8</v>
          </cell>
          <cell r="L30">
            <v>9</v>
          </cell>
          <cell r="M30">
            <v>17</v>
          </cell>
          <cell r="N30">
            <v>19</v>
          </cell>
          <cell r="O30">
            <v>10</v>
          </cell>
          <cell r="P30">
            <v>7</v>
          </cell>
          <cell r="Q30">
            <v>14</v>
          </cell>
          <cell r="R30">
            <v>4</v>
          </cell>
          <cell r="S30">
            <v>88</v>
          </cell>
          <cell r="T30">
            <v>0</v>
          </cell>
          <cell r="U30">
            <v>88</v>
          </cell>
          <cell r="V30">
            <v>22</v>
          </cell>
          <cell r="W30" t="str">
            <v>아기 수면 유도용 제품개발 과제임. 필요성이 있어보이며 기술개발내용이 설명되어 있음. 시장진입이 가능할것으로 보임.</v>
          </cell>
        </row>
        <row r="31">
          <cell r="B31">
            <v>20438068</v>
          </cell>
          <cell r="C31" t="str">
            <v>지역기반</v>
          </cell>
          <cell r="D31" t="str">
            <v>기계ㆍ소재</v>
          </cell>
          <cell r="E31" t="str">
            <v>프레스금형 보조 장치 (가동형 정밀 TAPPING UNIT) 개발</v>
          </cell>
          <cell r="F31" t="str">
            <v>0</v>
          </cell>
          <cell r="G31" t="str">
            <v>0</v>
          </cell>
          <cell r="H31" t="str">
            <v>예비</v>
          </cell>
          <cell r="I31" t="str">
            <v>청년</v>
          </cell>
          <cell r="J31">
            <v>0</v>
          </cell>
          <cell r="K31">
            <v>9</v>
          </cell>
          <cell r="L31">
            <v>8</v>
          </cell>
          <cell r="M31">
            <v>17</v>
          </cell>
          <cell r="N31">
            <v>17</v>
          </cell>
          <cell r="O31">
            <v>9</v>
          </cell>
          <cell r="P31">
            <v>9</v>
          </cell>
          <cell r="Q31">
            <v>15</v>
          </cell>
          <cell r="R31">
            <v>4</v>
          </cell>
          <cell r="S31">
            <v>88</v>
          </cell>
          <cell r="T31">
            <v>0</v>
          </cell>
          <cell r="U31">
            <v>88</v>
          </cell>
          <cell r="V31">
            <v>22</v>
          </cell>
          <cell r="W31" t="str">
            <v>프레스물 생산을 하면서 탭핑까지 하면 생산성이 높아질것으로 보이며, 수요가 많을것으로 판단됨. 기존의 문제점을 보완하면 시장진입이 가능할것으로 보임.</v>
          </cell>
        </row>
        <row r="32">
          <cell r="B32">
            <v>20424988</v>
          </cell>
          <cell r="C32" t="str">
            <v>지역기반</v>
          </cell>
          <cell r="D32" t="str">
            <v>기계ㆍ소재</v>
          </cell>
          <cell r="E32" t="str">
            <v>AI기술을 적용한 고가의 PT부담없이 운동 초보자도 자세 교정할 수 있는 운동기기 ‘모션코치’</v>
          </cell>
          <cell r="F32" t="str">
            <v>0</v>
          </cell>
          <cell r="G32" t="str">
            <v>0</v>
          </cell>
          <cell r="H32" t="str">
            <v>예비</v>
          </cell>
          <cell r="I32" t="str">
            <v>청년</v>
          </cell>
          <cell r="J32">
            <v>0</v>
          </cell>
          <cell r="K32">
            <v>8</v>
          </cell>
          <cell r="L32">
            <v>9</v>
          </cell>
          <cell r="M32">
            <v>17</v>
          </cell>
          <cell r="N32">
            <v>18</v>
          </cell>
          <cell r="O32">
            <v>9</v>
          </cell>
          <cell r="P32">
            <v>8</v>
          </cell>
          <cell r="Q32">
            <v>13</v>
          </cell>
          <cell r="R32">
            <v>4</v>
          </cell>
          <cell r="S32">
            <v>86</v>
          </cell>
          <cell r="T32">
            <v>2</v>
          </cell>
          <cell r="U32">
            <v>88</v>
          </cell>
          <cell r="V32">
            <v>22</v>
          </cell>
          <cell r="W32" t="str">
            <v>차별적요소가 보이며, 시장친화적 기술개발이 완성되면 시장진입이 가능할것으로 보임.</v>
          </cell>
        </row>
        <row r="33">
          <cell r="B33">
            <v>20429010</v>
          </cell>
          <cell r="C33" t="str">
            <v>지역기반</v>
          </cell>
          <cell r="D33" t="str">
            <v>기계ㆍ소재</v>
          </cell>
          <cell r="E33" t="str">
            <v xml:space="preserve">친환경 화장품 전용 디스펜서, 퓨어드랍 (기초스킨케어 제품 전용) </v>
          </cell>
          <cell r="F33" t="str">
            <v>0</v>
          </cell>
          <cell r="G33" t="str">
            <v>0</v>
          </cell>
          <cell r="H33" t="str">
            <v>예비</v>
          </cell>
          <cell r="I33" t="str">
            <v>청년</v>
          </cell>
          <cell r="J33">
            <v>0</v>
          </cell>
          <cell r="K33">
            <v>8</v>
          </cell>
          <cell r="L33">
            <v>8</v>
          </cell>
          <cell r="M33">
            <v>18</v>
          </cell>
          <cell r="N33">
            <v>19</v>
          </cell>
          <cell r="O33">
            <v>9</v>
          </cell>
          <cell r="P33">
            <v>8</v>
          </cell>
          <cell r="Q33">
            <v>14</v>
          </cell>
          <cell r="R33">
            <v>4</v>
          </cell>
          <cell r="S33">
            <v>88</v>
          </cell>
          <cell r="T33">
            <v>0</v>
          </cell>
          <cell r="U33">
            <v>88</v>
          </cell>
          <cell r="V33">
            <v>22</v>
          </cell>
          <cell r="W33" t="str">
            <v>과제수행을 위한 구체적인 실행계획과 시제품 개발 내용이 있음. 시장진입이 가능할것으로 보임</v>
          </cell>
        </row>
        <row r="34">
          <cell r="B34">
            <v>20410282</v>
          </cell>
          <cell r="C34" t="str">
            <v>지역기반</v>
          </cell>
          <cell r="D34" t="str">
            <v>기계ㆍ소재</v>
          </cell>
          <cell r="E34" t="str">
            <v>글로벌 경쟁력 확보를 위한 첨단소재 도시철도 차량용 차체 안전  모노링크 부쉬 국산화 및 사업화 기술 개발</v>
          </cell>
          <cell r="F34" t="str">
            <v>66,000,000</v>
          </cell>
          <cell r="G34" t="str">
            <v>1</v>
          </cell>
          <cell r="H34" t="str">
            <v>초기</v>
          </cell>
          <cell r="I34" t="str">
            <v>중장년</v>
          </cell>
          <cell r="J34">
            <v>0</v>
          </cell>
          <cell r="K34">
            <v>9</v>
          </cell>
          <cell r="L34">
            <v>9</v>
          </cell>
          <cell r="M34">
            <v>18</v>
          </cell>
          <cell r="N34">
            <v>17</v>
          </cell>
          <cell r="O34">
            <v>9</v>
          </cell>
          <cell r="P34">
            <v>8</v>
          </cell>
          <cell r="Q34">
            <v>14</v>
          </cell>
          <cell r="R34">
            <v>4</v>
          </cell>
          <cell r="S34">
            <v>88</v>
          </cell>
          <cell r="T34">
            <v>0</v>
          </cell>
          <cell r="U34">
            <v>88</v>
          </cell>
          <cell r="V34">
            <v>22</v>
          </cell>
          <cell r="W34" t="str">
            <v>기존 차량용 모노링크 부쉬의 문제점을 개선하고 국산화 하는 과제임. 구체적인 문제점에 대한 제시가 있으면 해결책에 대한 설명도 구체적임</v>
          </cell>
        </row>
        <row r="35">
          <cell r="B35">
            <v>20414475</v>
          </cell>
          <cell r="C35" t="str">
            <v>지역기반</v>
          </cell>
          <cell r="D35" t="str">
            <v>기계ㆍ소재</v>
          </cell>
          <cell r="E35" t="str">
            <v>재활용 원료를 사용한 정량추출 기능 자동 변기 세정기</v>
          </cell>
          <cell r="F35" t="str">
            <v>19,000,000</v>
          </cell>
          <cell r="G35" t="str">
            <v>1</v>
          </cell>
          <cell r="H35" t="str">
            <v>초기</v>
          </cell>
          <cell r="I35" t="str">
            <v>중장년</v>
          </cell>
          <cell r="J35">
            <v>0</v>
          </cell>
          <cell r="K35">
            <v>9</v>
          </cell>
          <cell r="L35">
            <v>9</v>
          </cell>
          <cell r="M35">
            <v>18</v>
          </cell>
          <cell r="N35">
            <v>17</v>
          </cell>
          <cell r="O35">
            <v>9</v>
          </cell>
          <cell r="P35">
            <v>8</v>
          </cell>
          <cell r="Q35">
            <v>14</v>
          </cell>
          <cell r="R35">
            <v>4</v>
          </cell>
          <cell r="S35">
            <v>88</v>
          </cell>
          <cell r="T35">
            <v>0</v>
          </cell>
          <cell r="U35">
            <v>88</v>
          </cell>
          <cell r="V35">
            <v>22</v>
          </cell>
          <cell r="W35" t="str">
            <v>기존 변기용 세정제의 문제점을 개선하는 과제임. 기술개발의 차별성이 보이며, 시장진입이 가능할것으로 보임</v>
          </cell>
        </row>
        <row r="36">
          <cell r="B36">
            <v>20430425</v>
          </cell>
          <cell r="C36" t="str">
            <v>지역기반</v>
          </cell>
          <cell r="D36" t="str">
            <v>기계ㆍ소재</v>
          </cell>
          <cell r="E36" t="str">
            <v>다채널 영상처리 기술이 적용된 통합 비전검사 기능의 (중소 자동화 업체 맞춤형) 머신비전 검사 소프트웨어</v>
          </cell>
          <cell r="F36" t="str">
            <v>1,890,000,000</v>
          </cell>
          <cell r="G36" t="str">
            <v>1</v>
          </cell>
          <cell r="H36" t="str">
            <v>초기</v>
          </cell>
          <cell r="I36" t="str">
            <v>중장년</v>
          </cell>
          <cell r="J36">
            <v>0</v>
          </cell>
          <cell r="K36">
            <v>8</v>
          </cell>
          <cell r="L36">
            <v>8</v>
          </cell>
          <cell r="M36">
            <v>19</v>
          </cell>
          <cell r="N36">
            <v>19</v>
          </cell>
          <cell r="O36">
            <v>8</v>
          </cell>
          <cell r="P36">
            <v>8</v>
          </cell>
          <cell r="Q36">
            <v>14</v>
          </cell>
          <cell r="R36">
            <v>4</v>
          </cell>
          <cell r="S36">
            <v>88</v>
          </cell>
          <cell r="T36">
            <v>0</v>
          </cell>
          <cell r="U36">
            <v>88</v>
          </cell>
          <cell r="V36">
            <v>22</v>
          </cell>
          <cell r="W36" t="str">
            <v>머신비전 성능 개선을 위한 개발과제임. 기술개발내용이 구체적으로 설명되어 있으며, 시장진입이 가능할것으로 보임.</v>
          </cell>
        </row>
        <row r="37">
          <cell r="B37">
            <v>20420967</v>
          </cell>
          <cell r="C37" t="str">
            <v>지역기반</v>
          </cell>
          <cell r="D37" t="str">
            <v>기계ㆍ소재</v>
          </cell>
          <cell r="E37" t="str">
            <v>AI 엣지 컴퓨팅 기반 능동형 공간 케어 시스템 (Smart AIoT Air-Shower)</v>
          </cell>
          <cell r="F37" t="str">
            <v>303,381,200</v>
          </cell>
          <cell r="G37" t="str">
            <v>6</v>
          </cell>
          <cell r="H37" t="str">
            <v>도약</v>
          </cell>
          <cell r="I37" t="str">
            <v>청년</v>
          </cell>
          <cell r="J37">
            <v>0</v>
          </cell>
          <cell r="K37">
            <v>9</v>
          </cell>
          <cell r="L37">
            <v>9</v>
          </cell>
          <cell r="M37">
            <v>17</v>
          </cell>
          <cell r="N37">
            <v>18</v>
          </cell>
          <cell r="O37">
            <v>9</v>
          </cell>
          <cell r="P37">
            <v>8</v>
          </cell>
          <cell r="Q37">
            <v>14</v>
          </cell>
          <cell r="R37">
            <v>4</v>
          </cell>
          <cell r="S37">
            <v>88</v>
          </cell>
          <cell r="T37">
            <v>0</v>
          </cell>
          <cell r="U37">
            <v>88</v>
          </cell>
          <cell r="V37">
            <v>22</v>
          </cell>
          <cell r="W37" t="str">
            <v>에어샤워 시스템 개발과제임. 기술개발의 방향설정이 구체적으로 명기되어 있음,</v>
          </cell>
        </row>
        <row r="38">
          <cell r="B38">
            <v>20432837</v>
          </cell>
          <cell r="C38" t="str">
            <v>대학발</v>
          </cell>
          <cell r="D38" t="str">
            <v>기계ㆍ소재</v>
          </cell>
          <cell r="E38" t="str">
            <v>도심 내 맨홀 개방 시 발생할 수 있는 추락사고를 예방하기 위한 장치</v>
          </cell>
          <cell r="F38" t="str">
            <v>450,000,000</v>
          </cell>
          <cell r="G38" t="str">
            <v>3</v>
          </cell>
          <cell r="H38" t="str">
            <v>초기</v>
          </cell>
          <cell r="I38" t="str">
            <v>중장년</v>
          </cell>
          <cell r="J38">
            <v>0</v>
          </cell>
          <cell r="K38">
            <v>9</v>
          </cell>
          <cell r="L38">
            <v>9</v>
          </cell>
          <cell r="M38">
            <v>17</v>
          </cell>
          <cell r="N38">
            <v>19</v>
          </cell>
          <cell r="O38">
            <v>8</v>
          </cell>
          <cell r="P38">
            <v>8</v>
          </cell>
          <cell r="Q38">
            <v>14</v>
          </cell>
          <cell r="R38">
            <v>4</v>
          </cell>
          <cell r="S38">
            <v>88</v>
          </cell>
          <cell r="T38">
            <v>0</v>
          </cell>
          <cell r="U38">
            <v>88</v>
          </cell>
          <cell r="V38">
            <v>22</v>
          </cell>
          <cell r="W38" t="str">
            <v>맨홀 추락방지 장치 개발과제임. 문제점에 대한 설명과 기술개발방향에 대한 설명이 되어 있음.</v>
          </cell>
          <cell r="X38" t="str">
            <v>불일치</v>
          </cell>
          <cell r="Y38" t="str">
            <v>지역주력산업과 연관 없음</v>
          </cell>
        </row>
        <row r="39">
          <cell r="B39">
            <v>20427377</v>
          </cell>
          <cell r="C39" t="str">
            <v>지역기반</v>
          </cell>
          <cell r="D39" t="str">
            <v>기계ㆍ소재</v>
          </cell>
          <cell r="E39" t="str">
            <v>AI 가속기용 Smart Lid (GPU·HBM 냉각 모듈)</v>
          </cell>
          <cell r="F39" t="str">
            <v>0</v>
          </cell>
          <cell r="G39" t="str">
            <v>0</v>
          </cell>
          <cell r="H39" t="str">
            <v>예비</v>
          </cell>
          <cell r="I39" t="str">
            <v>중장년</v>
          </cell>
          <cell r="J39">
            <v>0</v>
          </cell>
          <cell r="K39">
            <v>8</v>
          </cell>
          <cell r="L39">
            <v>8</v>
          </cell>
          <cell r="M39">
            <v>18</v>
          </cell>
          <cell r="N39">
            <v>19</v>
          </cell>
          <cell r="O39">
            <v>8</v>
          </cell>
          <cell r="P39">
            <v>8</v>
          </cell>
          <cell r="Q39">
            <v>14</v>
          </cell>
          <cell r="R39">
            <v>4</v>
          </cell>
          <cell r="S39">
            <v>87</v>
          </cell>
          <cell r="T39">
            <v>0</v>
          </cell>
          <cell r="U39">
            <v>87</v>
          </cell>
          <cell r="V39">
            <v>32</v>
          </cell>
          <cell r="W39" t="str">
            <v>냉각기술의 필요성이 보이는 시장이며, 구체적적인 기술방향이 설명되어 있음,</v>
          </cell>
        </row>
        <row r="40">
          <cell r="B40">
            <v>20418490</v>
          </cell>
          <cell r="C40" t="str">
            <v>지역기반</v>
          </cell>
          <cell r="D40" t="str">
            <v>기계ㆍ소재</v>
          </cell>
          <cell r="E40" t="str">
            <v>초저주파 발생기능을 적용한 수면유도 침대 플랫폼 개발</v>
          </cell>
          <cell r="F40" t="str">
            <v>0</v>
          </cell>
          <cell r="G40" t="str">
            <v>0</v>
          </cell>
          <cell r="H40" t="str">
            <v>예비</v>
          </cell>
          <cell r="I40" t="str">
            <v>중장년</v>
          </cell>
          <cell r="J40">
            <v>0</v>
          </cell>
          <cell r="K40">
            <v>8</v>
          </cell>
          <cell r="L40">
            <v>9</v>
          </cell>
          <cell r="M40">
            <v>17</v>
          </cell>
          <cell r="N40">
            <v>17</v>
          </cell>
          <cell r="O40">
            <v>9</v>
          </cell>
          <cell r="P40">
            <v>8</v>
          </cell>
          <cell r="Q40">
            <v>14</v>
          </cell>
          <cell r="R40">
            <v>5</v>
          </cell>
          <cell r="S40">
            <v>87</v>
          </cell>
          <cell r="T40">
            <v>0</v>
          </cell>
          <cell r="U40">
            <v>87</v>
          </cell>
          <cell r="V40">
            <v>32</v>
          </cell>
          <cell r="W40" t="str">
            <v>수면장애 개선을 위한 솔루션 개발과제임. 기술개발의 내용이 잘 설명되어 있음.</v>
          </cell>
        </row>
        <row r="41">
          <cell r="B41">
            <v>20415805</v>
          </cell>
          <cell r="C41" t="str">
            <v>지역기반</v>
          </cell>
          <cell r="D41" t="str">
            <v>기계ㆍ소재</v>
          </cell>
          <cell r="E41" t="str">
            <v>바닥 시공공법을 개선한 중량충격음 2등급 이상의 층간차음재 개발</v>
          </cell>
          <cell r="F41" t="str">
            <v>267,266,760</v>
          </cell>
          <cell r="G41" t="str">
            <v>2</v>
          </cell>
          <cell r="H41" t="str">
            <v>초기</v>
          </cell>
          <cell r="I41" t="str">
            <v>중장년</v>
          </cell>
          <cell r="J41">
            <v>0</v>
          </cell>
          <cell r="K41">
            <v>9</v>
          </cell>
          <cell r="L41">
            <v>8</v>
          </cell>
          <cell r="M41">
            <v>18</v>
          </cell>
          <cell r="N41">
            <v>18</v>
          </cell>
          <cell r="O41">
            <v>8</v>
          </cell>
          <cell r="P41">
            <v>8</v>
          </cell>
          <cell r="Q41">
            <v>14</v>
          </cell>
          <cell r="R41">
            <v>4</v>
          </cell>
          <cell r="S41">
            <v>87</v>
          </cell>
          <cell r="T41">
            <v>0</v>
          </cell>
          <cell r="U41">
            <v>87</v>
          </cell>
          <cell r="V41">
            <v>32</v>
          </cell>
          <cell r="W41" t="str">
            <v>층간소음개선을 위한 과제임. 필요성에 대한 설명이 되어있으며, 개발내용에 준비가 구체적으로 설명되어 있음.</v>
          </cell>
        </row>
        <row r="42">
          <cell r="B42">
            <v>20418315</v>
          </cell>
          <cell r="C42" t="str">
            <v>지역기반</v>
          </cell>
          <cell r="D42" t="str">
            <v>기계ㆍ소재</v>
          </cell>
          <cell r="E42" t="str">
            <v>하이브리드 코팅 알루미늄 외장패널</v>
          </cell>
          <cell r="F42" t="str">
            <v>9,718,913,449</v>
          </cell>
          <cell r="G42" t="str">
            <v>32</v>
          </cell>
          <cell r="H42" t="str">
            <v>초기</v>
          </cell>
          <cell r="I42" t="str">
            <v>중장년</v>
          </cell>
          <cell r="J42">
            <v>0</v>
          </cell>
          <cell r="K42">
            <v>9</v>
          </cell>
          <cell r="L42">
            <v>8</v>
          </cell>
          <cell r="M42">
            <v>17</v>
          </cell>
          <cell r="N42">
            <v>19</v>
          </cell>
          <cell r="O42">
            <v>8</v>
          </cell>
          <cell r="P42">
            <v>8</v>
          </cell>
          <cell r="Q42">
            <v>14</v>
          </cell>
          <cell r="R42">
            <v>4</v>
          </cell>
          <cell r="S42">
            <v>87</v>
          </cell>
          <cell r="T42">
            <v>0</v>
          </cell>
          <cell r="U42">
            <v>87</v>
          </cell>
          <cell r="V42">
            <v>32</v>
          </cell>
          <cell r="W42" t="str">
            <v>알루미늄 건축자재의 부식을 방지기 위한 코팅기술개발을 위한 과제임.기존 자재의 문제점과 차별점 ,기술개발내용이 설명이 되어 있음.</v>
          </cell>
        </row>
        <row r="43">
          <cell r="B43">
            <v>20424985</v>
          </cell>
          <cell r="C43" t="str">
            <v>지역기반</v>
          </cell>
          <cell r="D43" t="str">
            <v>기계ㆍ소재</v>
          </cell>
          <cell r="E43" t="str">
            <v>액상 플라즈마 기반 반려견 지간염 예방용 메디컬 세정 솔루션 개발</v>
          </cell>
          <cell r="F43" t="str">
            <v>5,846,548</v>
          </cell>
          <cell r="G43" t="str">
            <v>0</v>
          </cell>
          <cell r="H43" t="str">
            <v>초기</v>
          </cell>
          <cell r="I43" t="str">
            <v>청년</v>
          </cell>
          <cell r="J43">
            <v>0</v>
          </cell>
          <cell r="K43">
            <v>8</v>
          </cell>
          <cell r="L43">
            <v>8</v>
          </cell>
          <cell r="M43">
            <v>17</v>
          </cell>
          <cell r="N43">
            <v>18</v>
          </cell>
          <cell r="O43">
            <v>8</v>
          </cell>
          <cell r="P43">
            <v>8</v>
          </cell>
          <cell r="Q43">
            <v>14</v>
          </cell>
          <cell r="R43">
            <v>4</v>
          </cell>
          <cell r="S43">
            <v>85</v>
          </cell>
          <cell r="T43">
            <v>2</v>
          </cell>
          <cell r="U43">
            <v>87</v>
          </cell>
          <cell r="V43">
            <v>32</v>
          </cell>
          <cell r="W43" t="str">
            <v>플라즈마 기술을 활용한 반려견 발 세정제 개발과제임. 기술개발 목표와 기존 제품의 문제점, 차별점이 설명되어 있음</v>
          </cell>
        </row>
        <row r="44">
          <cell r="B44">
            <v>20425564</v>
          </cell>
          <cell r="C44" t="str">
            <v>지역기반</v>
          </cell>
          <cell r="D44" t="str">
            <v>기계ㆍ소재</v>
          </cell>
          <cell r="E44" t="str">
            <v>3D 프린팅 기반 맞춤형 금속유기골격체 제조 플랫폼</v>
          </cell>
          <cell r="F44" t="str">
            <v>25,000,000</v>
          </cell>
          <cell r="G44" t="str">
            <v>0</v>
          </cell>
          <cell r="H44" t="str">
            <v>초기</v>
          </cell>
          <cell r="I44" t="str">
            <v>중장년</v>
          </cell>
          <cell r="J44">
            <v>0</v>
          </cell>
          <cell r="K44">
            <v>8</v>
          </cell>
          <cell r="L44">
            <v>8</v>
          </cell>
          <cell r="M44">
            <v>18</v>
          </cell>
          <cell r="N44">
            <v>19</v>
          </cell>
          <cell r="O44">
            <v>8</v>
          </cell>
          <cell r="P44">
            <v>8</v>
          </cell>
          <cell r="Q44">
            <v>14</v>
          </cell>
          <cell r="R44">
            <v>4</v>
          </cell>
          <cell r="S44">
            <v>87</v>
          </cell>
          <cell r="T44">
            <v>0</v>
          </cell>
          <cell r="U44">
            <v>87</v>
          </cell>
          <cell r="V44">
            <v>32</v>
          </cell>
          <cell r="W44" t="str">
            <v>기존 제품의 문제점과 솔루션이 설명되어 있음. 기술개발내용이 설명되어 있음.</v>
          </cell>
        </row>
        <row r="45">
          <cell r="B45">
            <v>20425592</v>
          </cell>
          <cell r="C45" t="str">
            <v>지역기반</v>
          </cell>
          <cell r="D45" t="str">
            <v>기계ㆍ소재</v>
          </cell>
          <cell r="E45" t="str">
            <v xml:space="preserve">밤껍질 부산물 새활용 식물성 가죽 원단 기반 친환경 패션 브랜드 &amp;quot;Re:BAM&amp;quot; </v>
          </cell>
          <cell r="F45" t="str">
            <v>120,000</v>
          </cell>
          <cell r="G45" t="str">
            <v>0</v>
          </cell>
          <cell r="H45" t="str">
            <v>초기</v>
          </cell>
          <cell r="I45" t="str">
            <v>중장년</v>
          </cell>
          <cell r="J45">
            <v>0</v>
          </cell>
          <cell r="K45">
            <v>9</v>
          </cell>
          <cell r="L45">
            <v>8</v>
          </cell>
          <cell r="M45">
            <v>17</v>
          </cell>
          <cell r="N45">
            <v>19</v>
          </cell>
          <cell r="O45">
            <v>8</v>
          </cell>
          <cell r="P45">
            <v>8</v>
          </cell>
          <cell r="Q45">
            <v>14</v>
          </cell>
          <cell r="R45">
            <v>4</v>
          </cell>
          <cell r="S45">
            <v>87</v>
          </cell>
          <cell r="T45">
            <v>0</v>
          </cell>
          <cell r="U45">
            <v>87</v>
          </cell>
          <cell r="V45">
            <v>32</v>
          </cell>
          <cell r="W45" t="str">
            <v>친환경 소재를 통한 패션제품 개발을 위한 과제임. 밤 부산물의 소재 대체로 기존 문제점을 해결하고 시장진입이 가능할것으로 보임</v>
          </cell>
        </row>
        <row r="46">
          <cell r="B46">
            <v>20415547</v>
          </cell>
          <cell r="C46" t="str">
            <v>지역기반</v>
          </cell>
          <cell r="D46" t="str">
            <v>기계ㆍ소재</v>
          </cell>
          <cell r="E46" t="str">
            <v>혈당 관리 및 다이어트 식단을 위한 일반 밀가루 대비 순탄수 1/5 수준의 범용 저당 밀가루 프리믹스 개발</v>
          </cell>
          <cell r="F46" t="str">
            <v>0</v>
          </cell>
          <cell r="G46" t="str">
            <v>0</v>
          </cell>
          <cell r="H46" t="str">
            <v>예비</v>
          </cell>
          <cell r="I46" t="str">
            <v>청년</v>
          </cell>
          <cell r="J46">
            <v>0</v>
          </cell>
          <cell r="K46">
            <v>9</v>
          </cell>
          <cell r="L46">
            <v>8</v>
          </cell>
          <cell r="M46">
            <v>17</v>
          </cell>
          <cell r="N46">
            <v>17</v>
          </cell>
          <cell r="O46">
            <v>8</v>
          </cell>
          <cell r="P46">
            <v>8</v>
          </cell>
          <cell r="Q46">
            <v>13</v>
          </cell>
          <cell r="R46">
            <v>4</v>
          </cell>
          <cell r="S46">
            <v>84</v>
          </cell>
          <cell r="T46">
            <v>2</v>
          </cell>
          <cell r="U46">
            <v>86</v>
          </cell>
          <cell r="V46">
            <v>39</v>
          </cell>
          <cell r="W46" t="str">
            <v>저당 밀가루의 필요성이 있다고 보여짐. 구체적인 과제수행 계획이 설명되어 있음</v>
          </cell>
        </row>
        <row r="47">
          <cell r="B47">
            <v>20418841</v>
          </cell>
          <cell r="C47" t="str">
            <v>지역기반</v>
          </cell>
          <cell r="D47" t="str">
            <v>기계ㆍ소재</v>
          </cell>
          <cell r="E47" t="str">
            <v>AI 스마트후드</v>
          </cell>
          <cell r="F47" t="str">
            <v>1,120,000,000</v>
          </cell>
          <cell r="G47" t="str">
            <v>8</v>
          </cell>
          <cell r="H47" t="str">
            <v>초기</v>
          </cell>
          <cell r="I47" t="str">
            <v>중장년</v>
          </cell>
          <cell r="J47">
            <v>0</v>
          </cell>
          <cell r="K47">
            <v>9</v>
          </cell>
          <cell r="L47">
            <v>8</v>
          </cell>
          <cell r="M47">
            <v>18</v>
          </cell>
          <cell r="N47">
            <v>18</v>
          </cell>
          <cell r="O47">
            <v>8</v>
          </cell>
          <cell r="P47">
            <v>8</v>
          </cell>
          <cell r="Q47">
            <v>13</v>
          </cell>
          <cell r="R47">
            <v>4</v>
          </cell>
          <cell r="S47">
            <v>86</v>
          </cell>
          <cell r="T47">
            <v>0</v>
          </cell>
          <cell r="U47">
            <v>86</v>
          </cell>
          <cell r="V47">
            <v>39</v>
          </cell>
          <cell r="W47" t="str">
            <v>급식실 청정후드 시스템 개발 과제임. 문제점인식과 기술개발 목표가 설정되어 있으며, 시장진입이 가능할것으로 판단됨</v>
          </cell>
        </row>
        <row r="48">
          <cell r="B48">
            <v>20428495</v>
          </cell>
          <cell r="C48" t="str">
            <v>지역기반</v>
          </cell>
          <cell r="D48" t="str">
            <v>기계ㆍ소재</v>
          </cell>
          <cell r="E48" t="str">
            <v>STRATA</v>
          </cell>
          <cell r="F48" t="str">
            <v>89,454,545</v>
          </cell>
          <cell r="G48" t="str">
            <v>2</v>
          </cell>
          <cell r="H48" t="str">
            <v>초기</v>
          </cell>
          <cell r="I48" t="str">
            <v>청년</v>
          </cell>
          <cell r="J48">
            <v>0</v>
          </cell>
          <cell r="K48">
            <v>8</v>
          </cell>
          <cell r="L48">
            <v>9</v>
          </cell>
          <cell r="M48">
            <v>17</v>
          </cell>
          <cell r="N48">
            <v>18</v>
          </cell>
          <cell r="O48">
            <v>8</v>
          </cell>
          <cell r="P48">
            <v>8</v>
          </cell>
          <cell r="Q48">
            <v>13</v>
          </cell>
          <cell r="R48">
            <v>3</v>
          </cell>
          <cell r="S48">
            <v>84</v>
          </cell>
          <cell r="T48">
            <v>2</v>
          </cell>
          <cell r="U48">
            <v>86</v>
          </cell>
          <cell r="V48">
            <v>39</v>
          </cell>
          <cell r="W48" t="str">
            <v>리트로킷 안전제어 시스템 구축과제임. 중장비 안전키드 개발을 통한 시장진입을 목표로 하고 있음.</v>
          </cell>
        </row>
        <row r="49">
          <cell r="B49">
            <v>20426692</v>
          </cell>
          <cell r="C49" t="str">
            <v>지역기반</v>
          </cell>
          <cell r="D49" t="str">
            <v>기계ㆍ소재</v>
          </cell>
          <cell r="E49" t="str">
            <v>초고온 반도체 세정용 도전성 발열체 승온 방식 기반 싱글 세정 챔버</v>
          </cell>
          <cell r="F49" t="str">
            <v>3,022,903,684</v>
          </cell>
          <cell r="G49" t="str">
            <v>10</v>
          </cell>
          <cell r="H49" t="str">
            <v>도약</v>
          </cell>
          <cell r="I49" t="str">
            <v>중장년</v>
          </cell>
          <cell r="J49">
            <v>0</v>
          </cell>
          <cell r="K49">
            <v>8</v>
          </cell>
          <cell r="L49">
            <v>8</v>
          </cell>
          <cell r="M49">
            <v>18</v>
          </cell>
          <cell r="N49">
            <v>18</v>
          </cell>
          <cell r="O49">
            <v>8</v>
          </cell>
          <cell r="P49">
            <v>8</v>
          </cell>
          <cell r="Q49">
            <v>14</v>
          </cell>
          <cell r="R49">
            <v>4</v>
          </cell>
          <cell r="S49">
            <v>86</v>
          </cell>
          <cell r="T49">
            <v>0</v>
          </cell>
          <cell r="U49">
            <v>86</v>
          </cell>
          <cell r="V49">
            <v>39</v>
          </cell>
          <cell r="W49" t="str">
            <v>반도체 세정장비 개발과제임. 기술개발내용이 구체적으로 설명되어 있으며, 개선 효과가 있을것으로 판단됨</v>
          </cell>
        </row>
        <row r="50">
          <cell r="B50">
            <v>20414814</v>
          </cell>
          <cell r="C50" t="str">
            <v>실험실</v>
          </cell>
          <cell r="D50" t="str">
            <v>기계ㆍ소재</v>
          </cell>
          <cell r="E50" t="str">
            <v>반도체·로봇 극한환경용 파티클-Zero 내식성 하모닉 감속기</v>
          </cell>
          <cell r="F50" t="str">
            <v>12,650,000</v>
          </cell>
          <cell r="G50" t="str">
            <v>2</v>
          </cell>
          <cell r="H50" t="str">
            <v>초기</v>
          </cell>
          <cell r="I50" t="str">
            <v>중장년</v>
          </cell>
          <cell r="J50" t="str">
            <v/>
          </cell>
          <cell r="K50">
            <v>8</v>
          </cell>
          <cell r="L50">
            <v>9</v>
          </cell>
          <cell r="M50">
            <v>17</v>
          </cell>
          <cell r="N50">
            <v>17</v>
          </cell>
          <cell r="O50">
            <v>9</v>
          </cell>
          <cell r="P50">
            <v>9</v>
          </cell>
          <cell r="Q50">
            <v>13</v>
          </cell>
          <cell r="R50">
            <v>4</v>
          </cell>
          <cell r="S50">
            <v>86</v>
          </cell>
          <cell r="T50">
            <v>0</v>
          </cell>
          <cell r="U50">
            <v>86</v>
          </cell>
          <cell r="V50">
            <v>39</v>
          </cell>
          <cell r="W50" t="str">
            <v>국산화율을 높이기 위한 감속기 제조개발 과제임. 필요성은 보이며 기술개발 내용이 구체적임.</v>
          </cell>
          <cell r="X50" t="str">
            <v>불일치</v>
          </cell>
          <cell r="Y50" t="str">
            <v>지역주력산업과 연관 없음</v>
          </cell>
        </row>
        <row r="51">
          <cell r="B51">
            <v>20422364</v>
          </cell>
          <cell r="C51" t="str">
            <v>지역기반</v>
          </cell>
          <cell r="D51" t="str">
            <v>기계ㆍ소재</v>
          </cell>
          <cell r="E51" t="str">
            <v>정량 분말 디스펜싱 스마트 캡 기반 개인맞춤형 이너뷰티 음료 제조 시스템 개발</v>
          </cell>
          <cell r="F51" t="str">
            <v>991,156,191</v>
          </cell>
          <cell r="G51" t="str">
            <v>2</v>
          </cell>
          <cell r="H51" t="str">
            <v>초기</v>
          </cell>
          <cell r="I51" t="str">
            <v>청년</v>
          </cell>
          <cell r="J51">
            <v>0</v>
          </cell>
          <cell r="K51">
            <v>8</v>
          </cell>
          <cell r="L51">
            <v>8</v>
          </cell>
          <cell r="M51">
            <v>17</v>
          </cell>
          <cell r="N51">
            <v>18</v>
          </cell>
          <cell r="O51">
            <v>9</v>
          </cell>
          <cell r="P51">
            <v>8</v>
          </cell>
          <cell r="Q51">
            <v>13</v>
          </cell>
          <cell r="R51">
            <v>4</v>
          </cell>
          <cell r="S51">
            <v>85</v>
          </cell>
          <cell r="T51">
            <v>0</v>
          </cell>
          <cell r="U51">
            <v>85</v>
          </cell>
          <cell r="V51">
            <v>44</v>
          </cell>
          <cell r="W51" t="str">
            <v>기능성 캡 개발을 통한 음료 시장진입품 개발과제임. 문제점 제시와 기술개발목표가 설명되어 있음.</v>
          </cell>
        </row>
        <row r="52">
          <cell r="B52">
            <v>20425031</v>
          </cell>
          <cell r="C52" t="str">
            <v>지역기반</v>
          </cell>
          <cell r="D52" t="str">
            <v>기계ㆍ소재</v>
          </cell>
          <cell r="E52" t="str">
            <v>냉각형 적외선 검출기용 콜드쉴드에 적용될 저반사 블랙 Painting  기술개발</v>
          </cell>
          <cell r="F52" t="str">
            <v>82,287,500</v>
          </cell>
          <cell r="G52" t="str">
            <v>2</v>
          </cell>
          <cell r="H52" t="str">
            <v>초기</v>
          </cell>
          <cell r="I52" t="str">
            <v>중장년</v>
          </cell>
          <cell r="J52">
            <v>0</v>
          </cell>
          <cell r="K52">
            <v>8</v>
          </cell>
          <cell r="L52">
            <v>8</v>
          </cell>
          <cell r="M52">
            <v>17</v>
          </cell>
          <cell r="N52">
            <v>18</v>
          </cell>
          <cell r="O52">
            <v>8</v>
          </cell>
          <cell r="P52">
            <v>8</v>
          </cell>
          <cell r="Q52">
            <v>14</v>
          </cell>
          <cell r="R52">
            <v>4</v>
          </cell>
          <cell r="S52">
            <v>85</v>
          </cell>
          <cell r="T52">
            <v>0</v>
          </cell>
          <cell r="U52">
            <v>85</v>
          </cell>
          <cell r="V52">
            <v>44</v>
          </cell>
          <cell r="W52" t="str">
            <v>기존 적외선 검출기의 문제점및 기술개발 차별성에 대핸 설명되어 있음. 기존 제품의 대체가 가능할것으로 보임</v>
          </cell>
        </row>
        <row r="53">
          <cell r="B53">
            <v>20426699</v>
          </cell>
          <cell r="C53" t="str">
            <v>지역기반</v>
          </cell>
          <cell r="D53" t="str">
            <v>기계ㆍ소재</v>
          </cell>
          <cell r="E53" t="str">
            <v>AI 자율 비행 기술이 적용된 스마트 드론 기반 종합 시설물 관리 시스템</v>
          </cell>
          <cell r="F53" t="str">
            <v>20,000,000</v>
          </cell>
          <cell r="G53" t="str">
            <v>0</v>
          </cell>
          <cell r="H53" t="str">
            <v>초기</v>
          </cell>
          <cell r="I53" t="str">
            <v>중장년</v>
          </cell>
          <cell r="J53">
            <v>0</v>
          </cell>
          <cell r="K53">
            <v>8</v>
          </cell>
          <cell r="L53">
            <v>8</v>
          </cell>
          <cell r="M53">
            <v>17</v>
          </cell>
          <cell r="N53">
            <v>18</v>
          </cell>
          <cell r="O53">
            <v>8</v>
          </cell>
          <cell r="P53">
            <v>8</v>
          </cell>
          <cell r="Q53">
            <v>14</v>
          </cell>
          <cell r="R53">
            <v>4</v>
          </cell>
          <cell r="S53">
            <v>85</v>
          </cell>
          <cell r="T53">
            <v>0</v>
          </cell>
          <cell r="U53">
            <v>85</v>
          </cell>
          <cell r="V53">
            <v>44</v>
          </cell>
          <cell r="W53" t="str">
            <v>세척이 가능한 드론 개발 과제임. 드론 살수 솔루션에 대해 설명되어 있으며, 시장 규모가 커질것으로 판담됨.</v>
          </cell>
        </row>
        <row r="54">
          <cell r="B54">
            <v>20428624</v>
          </cell>
          <cell r="C54" t="str">
            <v>지역기반</v>
          </cell>
          <cell r="D54" t="str">
            <v>기계ㆍ소재</v>
          </cell>
          <cell r="E54" t="str">
            <v>AI 기반 3D/360도 스마트 제품 촬영 시스템</v>
          </cell>
          <cell r="F54" t="str">
            <v>730,000,000</v>
          </cell>
          <cell r="G54" t="str">
            <v>4</v>
          </cell>
          <cell r="H54" t="str">
            <v>도약</v>
          </cell>
          <cell r="I54" t="str">
            <v>중장년</v>
          </cell>
          <cell r="J54">
            <v>0</v>
          </cell>
          <cell r="K54">
            <v>8</v>
          </cell>
          <cell r="L54">
            <v>8</v>
          </cell>
          <cell r="M54">
            <v>17</v>
          </cell>
          <cell r="N54">
            <v>18</v>
          </cell>
          <cell r="O54">
            <v>8</v>
          </cell>
          <cell r="P54">
            <v>8</v>
          </cell>
          <cell r="Q54">
            <v>14</v>
          </cell>
          <cell r="R54">
            <v>4</v>
          </cell>
          <cell r="S54">
            <v>85</v>
          </cell>
          <cell r="T54">
            <v>0</v>
          </cell>
          <cell r="U54">
            <v>85</v>
          </cell>
          <cell r="V54">
            <v>44</v>
          </cell>
          <cell r="W54" t="str">
            <v>제품찰영장비의 개선 과제임. 기술개발내용이 구체적이며 개선 효과가 있을것으로 판단됨.</v>
          </cell>
        </row>
        <row r="55">
          <cell r="B55">
            <v>20417476</v>
          </cell>
          <cell r="C55" t="str">
            <v>지역기반</v>
          </cell>
          <cell r="D55" t="str">
            <v>기계ㆍ소재</v>
          </cell>
          <cell r="E55" t="str">
            <v>특허 기반 동작 제어 기술을 활용해 바리스타의 포터필터 작업을 자동화하는 커피 하드웨어 개발</v>
          </cell>
          <cell r="F55" t="str">
            <v>0</v>
          </cell>
          <cell r="G55" t="str">
            <v>0</v>
          </cell>
          <cell r="H55" t="str">
            <v>예비</v>
          </cell>
          <cell r="I55" t="str">
            <v>청년</v>
          </cell>
          <cell r="J55">
            <v>0</v>
          </cell>
          <cell r="K55">
            <v>8</v>
          </cell>
          <cell r="L55">
            <v>9</v>
          </cell>
          <cell r="M55">
            <v>17</v>
          </cell>
          <cell r="N55">
            <v>18</v>
          </cell>
          <cell r="O55">
            <v>8</v>
          </cell>
          <cell r="P55">
            <v>8</v>
          </cell>
          <cell r="Q55">
            <v>13</v>
          </cell>
          <cell r="R55">
            <v>3</v>
          </cell>
          <cell r="S55">
            <v>84</v>
          </cell>
          <cell r="T55">
            <v>0</v>
          </cell>
          <cell r="U55">
            <v>84</v>
          </cell>
          <cell r="V55">
            <v>48</v>
          </cell>
          <cell r="W55" t="str">
            <v>현장문제를 개선하기위한 자동 포트필터 개발 과제임. 시장진입은 가능할것으로 보이나 수요자 중심의 시장크기에 대한 보완  설명이 필요하다고 보여짐</v>
          </cell>
        </row>
        <row r="56">
          <cell r="B56">
            <v>20420955</v>
          </cell>
          <cell r="C56" t="str">
            <v>지역기반</v>
          </cell>
          <cell r="D56" t="str">
            <v>기계ㆍ소재</v>
          </cell>
          <cell r="E56" t="str">
            <v>Aeromechanics Wafer Chuck</v>
          </cell>
          <cell r="F56" t="str">
            <v>0</v>
          </cell>
          <cell r="G56" t="str">
            <v>0</v>
          </cell>
          <cell r="H56" t="str">
            <v>예비</v>
          </cell>
          <cell r="I56" t="str">
            <v>청년</v>
          </cell>
          <cell r="J56">
            <v>0</v>
          </cell>
          <cell r="K56">
            <v>8</v>
          </cell>
          <cell r="L56">
            <v>8</v>
          </cell>
          <cell r="M56">
            <v>17</v>
          </cell>
          <cell r="N56">
            <v>17</v>
          </cell>
          <cell r="O56">
            <v>8</v>
          </cell>
          <cell r="P56">
            <v>8</v>
          </cell>
          <cell r="Q56">
            <v>14</v>
          </cell>
          <cell r="R56">
            <v>4</v>
          </cell>
          <cell r="S56">
            <v>84</v>
          </cell>
          <cell r="T56">
            <v>0</v>
          </cell>
          <cell r="U56">
            <v>84</v>
          </cell>
          <cell r="V56">
            <v>48</v>
          </cell>
          <cell r="W56" t="str">
            <v>반도체 공정 개선을 위한 과제임. 과제 수행을 위한 준비과정이 잘 표현되어 있음.</v>
          </cell>
        </row>
        <row r="57">
          <cell r="B57">
            <v>20424424</v>
          </cell>
          <cell r="C57" t="str">
            <v>지역기반</v>
          </cell>
          <cell r="D57" t="str">
            <v>기계ㆍ소재</v>
          </cell>
          <cell r="E57" t="str">
            <v>소형 굿즈나 키링,펫테그 등 트랜드형 상품을 빠르고 쉽게 제조하여 빠른수익 창출과 누적매출로 인한 지속성장이 가능한 소규모 창업자용 소량사출 제조 통합 플랫폼</v>
          </cell>
          <cell r="F57" t="str">
            <v>0</v>
          </cell>
          <cell r="G57" t="str">
            <v>0</v>
          </cell>
          <cell r="H57" t="str">
            <v>예비</v>
          </cell>
          <cell r="I57" t="str">
            <v>중장년</v>
          </cell>
          <cell r="J57">
            <v>0</v>
          </cell>
          <cell r="K57">
            <v>8</v>
          </cell>
          <cell r="L57">
            <v>8</v>
          </cell>
          <cell r="M57">
            <v>17</v>
          </cell>
          <cell r="N57">
            <v>17</v>
          </cell>
          <cell r="O57">
            <v>9</v>
          </cell>
          <cell r="P57">
            <v>8</v>
          </cell>
          <cell r="Q57">
            <v>13</v>
          </cell>
          <cell r="R57">
            <v>4</v>
          </cell>
          <cell r="S57">
            <v>84</v>
          </cell>
          <cell r="T57">
            <v>0</v>
          </cell>
          <cell r="U57">
            <v>84</v>
          </cell>
          <cell r="V57">
            <v>48</v>
          </cell>
          <cell r="W57" t="str">
            <v>제조양산의 프레임 변경으로 소량사출에 대한 필요성이 있어보임. 과제수행 내용에 대한 설명이 되어 있음.</v>
          </cell>
        </row>
        <row r="58">
          <cell r="B58">
            <v>20430998</v>
          </cell>
          <cell r="C58" t="str">
            <v>지역기반</v>
          </cell>
          <cell r="D58" t="str">
            <v>기계ㆍ소재</v>
          </cell>
          <cell r="E58" t="str">
            <v>윤활 열화 데이터 기반 Physical AI 기술이 적용된 회전체 설비 이상 조기 탐지,조치 권고 기능의 다운타임 저감형 상태진단 서비스</v>
          </cell>
          <cell r="F58" t="str">
            <v>0</v>
          </cell>
          <cell r="G58" t="str">
            <v>0</v>
          </cell>
          <cell r="H58" t="str">
            <v>예비</v>
          </cell>
          <cell r="I58" t="str">
            <v>중장년</v>
          </cell>
          <cell r="J58">
            <v>0</v>
          </cell>
          <cell r="K58">
            <v>8</v>
          </cell>
          <cell r="L58">
            <v>9</v>
          </cell>
          <cell r="M58">
            <v>16</v>
          </cell>
          <cell r="N58">
            <v>18</v>
          </cell>
          <cell r="O58">
            <v>8</v>
          </cell>
          <cell r="P58">
            <v>8</v>
          </cell>
          <cell r="Q58">
            <v>13</v>
          </cell>
          <cell r="R58">
            <v>4</v>
          </cell>
          <cell r="S58">
            <v>84</v>
          </cell>
          <cell r="T58">
            <v>0</v>
          </cell>
          <cell r="U58">
            <v>84</v>
          </cell>
          <cell r="V58">
            <v>48</v>
          </cell>
          <cell r="W58" t="str">
            <v>열화 상태 진단 서비스 구축을 위해 AI 기술개발을 하고자 함. 차별성이 보이며 시장진입이 가능할것으로 보임.</v>
          </cell>
        </row>
        <row r="59">
          <cell r="B59">
            <v>20402979</v>
          </cell>
          <cell r="C59" t="str">
            <v>지역기반</v>
          </cell>
          <cell r="D59" t="str">
            <v>기계ㆍ소재</v>
          </cell>
          <cell r="E59" t="str">
            <v>광학조건 최적화·AI 불량검출 통합 비전검사 패키지</v>
          </cell>
          <cell r="F59" t="str">
            <v>279,333,285</v>
          </cell>
          <cell r="G59" t="str">
            <v>2</v>
          </cell>
          <cell r="H59" t="str">
            <v>초기</v>
          </cell>
          <cell r="I59" t="str">
            <v>청년</v>
          </cell>
          <cell r="J59">
            <v>0</v>
          </cell>
          <cell r="K59">
            <v>8</v>
          </cell>
          <cell r="L59">
            <v>8</v>
          </cell>
          <cell r="M59">
            <v>18</v>
          </cell>
          <cell r="N59">
            <v>17</v>
          </cell>
          <cell r="O59">
            <v>8</v>
          </cell>
          <cell r="P59">
            <v>8</v>
          </cell>
          <cell r="Q59">
            <v>13</v>
          </cell>
          <cell r="R59">
            <v>4</v>
          </cell>
          <cell r="S59">
            <v>84</v>
          </cell>
          <cell r="T59">
            <v>0</v>
          </cell>
          <cell r="U59">
            <v>84</v>
          </cell>
          <cell r="V59">
            <v>48</v>
          </cell>
          <cell r="W59" t="str">
            <v>비전 검사장비 개발아이템임. 구체적인 기술개발내용이 설명되어 있으며 시장진입이 가능할것으로 보임</v>
          </cell>
        </row>
        <row r="60">
          <cell r="B60">
            <v>20413950</v>
          </cell>
          <cell r="C60" t="str">
            <v>지역기반</v>
          </cell>
          <cell r="D60" t="str">
            <v>기계ㆍ소재</v>
          </cell>
          <cell r="E60" t="str">
            <v>AI 차선 프로파일러</v>
          </cell>
          <cell r="F60" t="str">
            <v>15,000,000</v>
          </cell>
          <cell r="G60" t="str">
            <v>2</v>
          </cell>
          <cell r="H60" t="str">
            <v>초기</v>
          </cell>
          <cell r="I60" t="str">
            <v>중장년</v>
          </cell>
          <cell r="J60">
            <v>0</v>
          </cell>
          <cell r="K60">
            <v>8</v>
          </cell>
          <cell r="L60">
            <v>9</v>
          </cell>
          <cell r="M60">
            <v>16</v>
          </cell>
          <cell r="N60">
            <v>17</v>
          </cell>
          <cell r="O60">
            <v>8</v>
          </cell>
          <cell r="P60">
            <v>8</v>
          </cell>
          <cell r="Q60">
            <v>14</v>
          </cell>
          <cell r="R60">
            <v>4</v>
          </cell>
          <cell r="S60">
            <v>84</v>
          </cell>
          <cell r="T60">
            <v>0</v>
          </cell>
          <cell r="U60">
            <v>84</v>
          </cell>
          <cell r="V60">
            <v>48</v>
          </cell>
          <cell r="W60" t="str">
            <v>기존 도색문제점을 검사할 수 있는 장비 필요성이 설명되어 있으며, 기술개발의 내요이 구체적임.</v>
          </cell>
        </row>
        <row r="61">
          <cell r="B61">
            <v>20418675</v>
          </cell>
          <cell r="C61" t="str">
            <v>지역기반</v>
          </cell>
          <cell r="D61" t="str">
            <v>기계ㆍ소재</v>
          </cell>
          <cell r="E61" t="str">
            <v>초지향성 음향 기술과 AI 개인화 엔진을 결합한 개방형 몰입 사운드 디바이스</v>
          </cell>
          <cell r="F61" t="str">
            <v>108,624,643</v>
          </cell>
          <cell r="G61" t="str">
            <v>2</v>
          </cell>
          <cell r="H61" t="str">
            <v>초기</v>
          </cell>
          <cell r="I61" t="str">
            <v>청년</v>
          </cell>
          <cell r="J61">
            <v>0</v>
          </cell>
          <cell r="K61">
            <v>8</v>
          </cell>
          <cell r="L61">
            <v>8</v>
          </cell>
          <cell r="M61">
            <v>16</v>
          </cell>
          <cell r="N61">
            <v>18</v>
          </cell>
          <cell r="O61">
            <v>8</v>
          </cell>
          <cell r="P61">
            <v>8</v>
          </cell>
          <cell r="Q61">
            <v>14</v>
          </cell>
          <cell r="R61">
            <v>4</v>
          </cell>
          <cell r="S61">
            <v>84</v>
          </cell>
          <cell r="T61">
            <v>0</v>
          </cell>
          <cell r="U61">
            <v>84</v>
          </cell>
          <cell r="V61">
            <v>48</v>
          </cell>
          <cell r="W61" t="str">
            <v>개인공간영역범위내의 사운드 경험을 주는 디바이스 개발과제임. 기술개발이 완료되면 사용자에게 새로운 경험을 줄것으로 판단됨. 수용자 중심의 고객니즈 보완 조사가 필요함.</v>
          </cell>
        </row>
        <row r="62">
          <cell r="B62">
            <v>20424029</v>
          </cell>
          <cell r="C62" t="str">
            <v>지역기반</v>
          </cell>
          <cell r="D62" t="str">
            <v>기계ㆍ소재</v>
          </cell>
          <cell r="E62" t="str">
            <v>첨단제조 (반도체·디스플레이·2차전지 등)  맞춤형 장비 개발 엔지니어링 공정혁신 솔루션</v>
          </cell>
          <cell r="F62" t="str">
            <v>0</v>
          </cell>
          <cell r="G62" t="str">
            <v>0</v>
          </cell>
          <cell r="H62" t="str">
            <v>예비</v>
          </cell>
          <cell r="I62" t="str">
            <v>청년</v>
          </cell>
          <cell r="J62">
            <v>0</v>
          </cell>
          <cell r="K62">
            <v>8</v>
          </cell>
          <cell r="L62">
            <v>8</v>
          </cell>
          <cell r="M62">
            <v>16</v>
          </cell>
          <cell r="N62">
            <v>17</v>
          </cell>
          <cell r="O62">
            <v>8</v>
          </cell>
          <cell r="P62">
            <v>8</v>
          </cell>
          <cell r="Q62">
            <v>14</v>
          </cell>
          <cell r="R62">
            <v>4</v>
          </cell>
          <cell r="S62">
            <v>83</v>
          </cell>
          <cell r="T62">
            <v>0</v>
          </cell>
          <cell r="U62">
            <v>83</v>
          </cell>
          <cell r="V62">
            <v>55</v>
          </cell>
          <cell r="W62" t="str">
            <v xml:space="preserve">화학공정개선을 위한 과제임. 기존 문제점 개선하려는 내용이 잘 설명 되어 있음. </v>
          </cell>
        </row>
        <row r="63">
          <cell r="B63">
            <v>20427057</v>
          </cell>
          <cell r="C63" t="str">
            <v>지역기반</v>
          </cell>
          <cell r="D63" t="str">
            <v>기계ㆍ소재</v>
          </cell>
          <cell r="E63" t="str">
            <v>검증된 도예 레시피 큐레이션 기반 맞춤형 소분 제조·판매 플랫폼 ‘클레이레시피(ClayRecipe)’</v>
          </cell>
          <cell r="F63" t="str">
            <v>0</v>
          </cell>
          <cell r="G63" t="str">
            <v>0</v>
          </cell>
          <cell r="H63" t="str">
            <v>예비</v>
          </cell>
          <cell r="I63" t="str">
            <v>중장년</v>
          </cell>
          <cell r="J63">
            <v>0</v>
          </cell>
          <cell r="K63">
            <v>8</v>
          </cell>
          <cell r="L63">
            <v>8</v>
          </cell>
          <cell r="M63">
            <v>17</v>
          </cell>
          <cell r="N63">
            <v>17</v>
          </cell>
          <cell r="O63">
            <v>8</v>
          </cell>
          <cell r="P63">
            <v>8</v>
          </cell>
          <cell r="Q63">
            <v>13</v>
          </cell>
          <cell r="R63">
            <v>4</v>
          </cell>
          <cell r="S63">
            <v>83</v>
          </cell>
          <cell r="T63">
            <v>0</v>
          </cell>
          <cell r="U63">
            <v>83</v>
          </cell>
          <cell r="V63">
            <v>55</v>
          </cell>
          <cell r="W63" t="str">
            <v>도예재료 배합의 노우하우를 서비스하고자 하는 과제임. 기술적인 노하우가 있어보이며, 과제수행 필요성이 있어보임</v>
          </cell>
        </row>
        <row r="64">
          <cell r="B64">
            <v>20402470</v>
          </cell>
          <cell r="C64" t="str">
            <v>지역기반</v>
          </cell>
          <cell r="D64" t="str">
            <v>기계ㆍ소재</v>
          </cell>
          <cell r="E64" t="str">
            <v>피지컬 AI 제어 적용 물류 공정 최적화 가변 테이핑 시스템</v>
          </cell>
          <cell r="F64" t="str">
            <v>242,437,000</v>
          </cell>
          <cell r="G64" t="str">
            <v>1</v>
          </cell>
          <cell r="H64" t="str">
            <v>초기</v>
          </cell>
          <cell r="I64" t="str">
            <v>청년</v>
          </cell>
          <cell r="J64">
            <v>0</v>
          </cell>
          <cell r="K64">
            <v>8</v>
          </cell>
          <cell r="L64">
            <v>8</v>
          </cell>
          <cell r="M64">
            <v>17</v>
          </cell>
          <cell r="N64">
            <v>17</v>
          </cell>
          <cell r="O64">
            <v>8</v>
          </cell>
          <cell r="P64">
            <v>8</v>
          </cell>
          <cell r="Q64">
            <v>13</v>
          </cell>
          <cell r="R64">
            <v>4</v>
          </cell>
          <cell r="S64">
            <v>83</v>
          </cell>
          <cell r="T64">
            <v>0</v>
          </cell>
          <cell r="U64">
            <v>83</v>
          </cell>
          <cell r="V64">
            <v>55</v>
          </cell>
          <cell r="W64" t="str">
            <v>포장기계 최적화목표로 하는 과제임. 과제 개발계획이 구체적이고 실행가능성이 있음.</v>
          </cell>
        </row>
        <row r="65">
          <cell r="B65">
            <v>20403927</v>
          </cell>
          <cell r="C65" t="str">
            <v>대학발</v>
          </cell>
          <cell r="D65" t="str">
            <v>기계ㆍ소재</v>
          </cell>
          <cell r="E65" t="str">
            <v>시각장애인들의 안전하고 편리한 도보보행을 돕는 동반 로봇 플랫폼</v>
          </cell>
          <cell r="F65" t="str">
            <v>0</v>
          </cell>
          <cell r="G65" t="str">
            <v>0</v>
          </cell>
          <cell r="H65" t="str">
            <v>초기</v>
          </cell>
          <cell r="I65" t="str">
            <v>청년</v>
          </cell>
          <cell r="J65">
            <v>0</v>
          </cell>
          <cell r="K65">
            <v>8</v>
          </cell>
          <cell r="L65">
            <v>8</v>
          </cell>
          <cell r="M65">
            <v>16</v>
          </cell>
          <cell r="N65">
            <v>16</v>
          </cell>
          <cell r="O65">
            <v>8</v>
          </cell>
          <cell r="P65">
            <v>7</v>
          </cell>
          <cell r="Q65">
            <v>14</v>
          </cell>
          <cell r="R65">
            <v>4</v>
          </cell>
          <cell r="S65">
            <v>81</v>
          </cell>
          <cell r="T65">
            <v>0</v>
          </cell>
          <cell r="U65">
            <v>81</v>
          </cell>
          <cell r="V65">
            <v>58</v>
          </cell>
          <cell r="W65" t="str">
            <v>시각장애인 안내로봇 개발 과제임. 기술개발내용의 보완은 필요하나 필요성이 보이며 개발이 완료되면 시장진입이 가능할것으로 보임</v>
          </cell>
          <cell r="X65" t="str">
            <v>일치</v>
          </cell>
          <cell r="Y65" t="str">
            <v>지능형로봇 지역주력산업과 관련됨</v>
          </cell>
        </row>
        <row r="66">
          <cell r="B66">
            <v>20417553</v>
          </cell>
          <cell r="C66" t="str">
            <v>지역기반</v>
          </cell>
          <cell r="D66" t="str">
            <v>기계ㆍ소재</v>
          </cell>
          <cell r="E66" t="str">
            <v>세면대 장착형 다기능 영유아용 아기 비데 제품의 제조 및 판매 사업화</v>
          </cell>
          <cell r="F66" t="str">
            <v>30,000,000</v>
          </cell>
          <cell r="G66" t="str">
            <v>1</v>
          </cell>
          <cell r="H66" t="str">
            <v>초기</v>
          </cell>
          <cell r="I66" t="str">
            <v>중장년</v>
          </cell>
          <cell r="J66">
            <v>0</v>
          </cell>
          <cell r="K66">
            <v>9</v>
          </cell>
          <cell r="L66">
            <v>8</v>
          </cell>
          <cell r="M66">
            <v>14</v>
          </cell>
          <cell r="N66">
            <v>15</v>
          </cell>
          <cell r="O66">
            <v>9</v>
          </cell>
          <cell r="P66">
            <v>8</v>
          </cell>
          <cell r="Q66">
            <v>14</v>
          </cell>
          <cell r="R66">
            <v>4</v>
          </cell>
          <cell r="S66">
            <v>81</v>
          </cell>
          <cell r="T66">
            <v>0</v>
          </cell>
          <cell r="U66">
            <v>81</v>
          </cell>
          <cell r="V66">
            <v>58</v>
          </cell>
          <cell r="W66" t="str">
            <v>아기비데 제품개발 과제임. 시장조사를 통한 필요성이 있는 제품으로 보임. 기술개발에 대한 구체성 보완은 필요하지만 시장진입은 가능할것으로 보임</v>
          </cell>
        </row>
        <row r="67">
          <cell r="B67">
            <v>20417530</v>
          </cell>
          <cell r="C67" t="str">
            <v>지역기반</v>
          </cell>
          <cell r="D67" t="str">
            <v>기계ㆍ소재</v>
          </cell>
          <cell r="E67" t="str">
            <v xml:space="preserve">정밀 중량 제어 및 건습 완전 분리 구조 기반 영아 맞춤형 AI 지능형 조유 가전 </v>
          </cell>
          <cell r="F67" t="str">
            <v>0</v>
          </cell>
          <cell r="G67" t="str">
            <v>0</v>
          </cell>
          <cell r="H67" t="str">
            <v>예비</v>
          </cell>
          <cell r="I67" t="str">
            <v>청년</v>
          </cell>
          <cell r="J67">
            <v>0</v>
          </cell>
          <cell r="K67">
            <v>7</v>
          </cell>
          <cell r="L67">
            <v>9</v>
          </cell>
          <cell r="M67">
            <v>16</v>
          </cell>
          <cell r="N67">
            <v>16</v>
          </cell>
          <cell r="O67">
            <v>8</v>
          </cell>
          <cell r="P67">
            <v>7</v>
          </cell>
          <cell r="Q67">
            <v>13</v>
          </cell>
          <cell r="R67">
            <v>3</v>
          </cell>
          <cell r="S67">
            <v>79</v>
          </cell>
          <cell r="T67">
            <v>2</v>
          </cell>
          <cell r="U67">
            <v>81</v>
          </cell>
          <cell r="V67">
            <v>58</v>
          </cell>
          <cell r="W67" t="str">
            <v>초유기 소형가전개발을 위한 과제임. 구체적인 실행계획이 표현되어 있음</v>
          </cell>
        </row>
        <row r="68">
          <cell r="B68">
            <v>20411746</v>
          </cell>
          <cell r="C68" t="str">
            <v>지역기반</v>
          </cell>
          <cell r="D68" t="str">
            <v>기계ㆍ소재</v>
          </cell>
          <cell r="E68" t="str">
            <v>국내 최초 MDF 전용 친환경(VOC Zero) 분체도장 공정 기술 상용화 - 도장 납기 96% 단축(6~8일→8시간), 원가 72% 절감</v>
          </cell>
          <cell r="F68" t="str">
            <v>3,820,000</v>
          </cell>
          <cell r="G68" t="str">
            <v>0</v>
          </cell>
          <cell r="H68" t="str">
            <v>초기</v>
          </cell>
          <cell r="I68" t="str">
            <v>중장년</v>
          </cell>
          <cell r="J68">
            <v>0</v>
          </cell>
          <cell r="K68">
            <v>9</v>
          </cell>
          <cell r="L68">
            <v>8</v>
          </cell>
          <cell r="M68">
            <v>16</v>
          </cell>
          <cell r="N68">
            <v>15</v>
          </cell>
          <cell r="O68">
            <v>8</v>
          </cell>
          <cell r="P68">
            <v>8</v>
          </cell>
          <cell r="Q68">
            <v>13</v>
          </cell>
          <cell r="R68">
            <v>4</v>
          </cell>
          <cell r="S68">
            <v>81</v>
          </cell>
          <cell r="T68">
            <v>0</v>
          </cell>
          <cell r="U68">
            <v>81</v>
          </cell>
          <cell r="V68">
            <v>58</v>
          </cell>
          <cell r="W68" t="str">
            <v>표면처리 제조공정기술 개선을 위한 과제임. 기술개발의 내용이 구체적으로 설명됨.</v>
          </cell>
        </row>
        <row r="69">
          <cell r="B69">
            <v>20430052</v>
          </cell>
          <cell r="C69" t="str">
            <v>지역기반</v>
          </cell>
          <cell r="D69" t="str">
            <v>기계ㆍ소재</v>
          </cell>
          <cell r="E69" t="str">
            <v>중대재해 제로화를 위한 iot 감지 센서 내장형   스마트 차량 고임목 장치  [ 고이미 Goimi ]</v>
          </cell>
          <cell r="F69" t="str">
            <v>0</v>
          </cell>
          <cell r="G69" t="str">
            <v>0</v>
          </cell>
          <cell r="H69" t="str">
            <v>예비</v>
          </cell>
          <cell r="I69" t="str">
            <v>중장년</v>
          </cell>
          <cell r="J69">
            <v>0</v>
          </cell>
          <cell r="K69">
            <v>8</v>
          </cell>
          <cell r="L69">
            <v>8</v>
          </cell>
          <cell r="M69">
            <v>14</v>
          </cell>
          <cell r="N69">
            <v>15</v>
          </cell>
          <cell r="O69">
            <v>8</v>
          </cell>
          <cell r="P69">
            <v>9</v>
          </cell>
          <cell r="Q69">
            <v>13</v>
          </cell>
          <cell r="R69">
            <v>4</v>
          </cell>
          <cell r="S69">
            <v>79</v>
          </cell>
          <cell r="T69">
            <v>0</v>
          </cell>
          <cell r="U69">
            <v>79</v>
          </cell>
          <cell r="V69">
            <v>62</v>
          </cell>
          <cell r="W69" t="str">
            <v>차량고임목 제품의 편의성을 높힌 과제임. 시제품완성도가 높아지면 시장 진입이 가능할것으로 보임.</v>
          </cell>
        </row>
        <row r="70">
          <cell r="B70">
            <v>20416121</v>
          </cell>
          <cell r="C70" t="str">
            <v>지역기반</v>
          </cell>
          <cell r="D70" t="str">
            <v>기계ㆍ소재</v>
          </cell>
          <cell r="E70" t="str">
            <v>초보자도 30분 내 설치 가능한 ‘오토 얼라인먼트’ 모듈형 조립식 창고, “원터치하우스”</v>
          </cell>
          <cell r="F70" t="str">
            <v>170,000,000</v>
          </cell>
          <cell r="G70" t="str">
            <v>9</v>
          </cell>
          <cell r="H70" t="str">
            <v>초기</v>
          </cell>
          <cell r="I70" t="str">
            <v>청년</v>
          </cell>
          <cell r="J70">
            <v>0</v>
          </cell>
          <cell r="K70">
            <v>8</v>
          </cell>
          <cell r="L70">
            <v>8</v>
          </cell>
          <cell r="M70">
            <v>15</v>
          </cell>
          <cell r="N70">
            <v>14</v>
          </cell>
          <cell r="O70">
            <v>8</v>
          </cell>
          <cell r="P70">
            <v>8</v>
          </cell>
          <cell r="Q70">
            <v>13</v>
          </cell>
          <cell r="R70">
            <v>5</v>
          </cell>
          <cell r="S70">
            <v>79</v>
          </cell>
          <cell r="T70">
            <v>0</v>
          </cell>
          <cell r="U70">
            <v>79</v>
          </cell>
          <cell r="V70">
            <v>62</v>
          </cell>
          <cell r="W70" t="str">
            <v>조립식창고 구축및 배송의 편의성을 개선하는 과제임. 기술개발의 내용의 구체적이며, 시장진입이 가능할것으로 보임</v>
          </cell>
        </row>
        <row r="71">
          <cell r="B71">
            <v>20427636</v>
          </cell>
          <cell r="C71" t="str">
            <v>지역기반</v>
          </cell>
          <cell r="D71" t="str">
            <v>기계ㆍ소재</v>
          </cell>
          <cell r="E71" t="str">
            <v>다층 코팅 기술을 적용한 색상형 친환경 코르크 바닥재 상용화 개발</v>
          </cell>
          <cell r="F71" t="str">
            <v>1,700,000,000</v>
          </cell>
          <cell r="G71" t="str">
            <v>2</v>
          </cell>
          <cell r="H71" t="str">
            <v>도약</v>
          </cell>
          <cell r="I71" t="str">
            <v>청년</v>
          </cell>
          <cell r="J71">
            <v>0</v>
          </cell>
          <cell r="K71">
            <v>8</v>
          </cell>
          <cell r="L71">
            <v>9</v>
          </cell>
          <cell r="M71">
            <v>14</v>
          </cell>
          <cell r="N71">
            <v>14</v>
          </cell>
          <cell r="O71">
            <v>8</v>
          </cell>
          <cell r="P71">
            <v>8</v>
          </cell>
          <cell r="Q71">
            <v>14</v>
          </cell>
          <cell r="R71">
            <v>4</v>
          </cell>
          <cell r="S71">
            <v>79</v>
          </cell>
          <cell r="T71">
            <v>0</v>
          </cell>
          <cell r="U71">
            <v>79</v>
          </cell>
          <cell r="V71">
            <v>62</v>
          </cell>
          <cell r="W71" t="str">
            <v>코르크바닥재의 문제점을 개선하는 과제임. 구체적인 기술개발내용이 있음.</v>
          </cell>
        </row>
        <row r="72">
          <cell r="B72">
            <v>20427463</v>
          </cell>
          <cell r="C72" t="str">
            <v>지역기반</v>
          </cell>
          <cell r="D72" t="str">
            <v>기계ㆍ소재</v>
          </cell>
          <cell r="E72" t="str">
            <v>고유수용감각 기반 AI 실시간 개인 자세·균형 측정 스마트 웨이트 트레이닝 바 ‘밸스캔(BALSCAN)’</v>
          </cell>
          <cell r="F72" t="str">
            <v>500,000,000</v>
          </cell>
          <cell r="G72" t="str">
            <v>1</v>
          </cell>
          <cell r="H72" t="str">
            <v>초기</v>
          </cell>
          <cell r="I72" t="str">
            <v>청년</v>
          </cell>
          <cell r="J72">
            <v>0</v>
          </cell>
          <cell r="K72">
            <v>8</v>
          </cell>
          <cell r="L72">
            <v>8</v>
          </cell>
          <cell r="M72">
            <v>14</v>
          </cell>
          <cell r="N72">
            <v>14</v>
          </cell>
          <cell r="O72">
            <v>9</v>
          </cell>
          <cell r="P72">
            <v>8</v>
          </cell>
          <cell r="Q72">
            <v>14</v>
          </cell>
          <cell r="R72">
            <v>4</v>
          </cell>
          <cell r="S72">
            <v>79</v>
          </cell>
          <cell r="T72">
            <v>0</v>
          </cell>
          <cell r="U72">
            <v>79</v>
          </cell>
          <cell r="V72">
            <v>62</v>
          </cell>
          <cell r="W72" t="str">
            <v>웨이트 트레이닝바 개발과제임. 자세교정방법을 제시하는 제품으로써 기술개발 내용이 설명되어 있음. 시장진입이 가능할것으로 보임.</v>
          </cell>
        </row>
        <row r="73">
          <cell r="B73">
            <v>20431196</v>
          </cell>
          <cell r="C73" t="str">
            <v>지역기반</v>
          </cell>
          <cell r="D73" t="str">
            <v>기계ㆍ소재</v>
          </cell>
          <cell r="E73" t="str">
            <v>360도 회전 구조를 활요한 저충격 유산소 및 하체 재활 보조 스텝퍼</v>
          </cell>
          <cell r="F73" t="str">
            <v>0</v>
          </cell>
          <cell r="G73" t="str">
            <v>0</v>
          </cell>
          <cell r="H73" t="str">
            <v>예비</v>
          </cell>
          <cell r="I73" t="str">
            <v>중장년</v>
          </cell>
          <cell r="J73">
            <v>0</v>
          </cell>
          <cell r="K73">
            <v>8</v>
          </cell>
          <cell r="L73">
            <v>9</v>
          </cell>
          <cell r="M73">
            <v>13</v>
          </cell>
          <cell r="N73">
            <v>14</v>
          </cell>
          <cell r="O73">
            <v>9</v>
          </cell>
          <cell r="P73">
            <v>8</v>
          </cell>
          <cell r="Q73">
            <v>14</v>
          </cell>
          <cell r="R73">
            <v>4</v>
          </cell>
          <cell r="S73">
            <v>79</v>
          </cell>
          <cell r="T73">
            <v>0</v>
          </cell>
          <cell r="U73">
            <v>79</v>
          </cell>
          <cell r="V73">
            <v>62</v>
          </cell>
          <cell r="W73" t="str">
            <v>재활보조스탭퍼 개발을 위한 과제임. 구체적인 개발계획이 수립되어 있으며, 시장규모에 대한 설명도 잘 되어 있음.</v>
          </cell>
        </row>
        <row r="74">
          <cell r="B74">
            <v>20402243</v>
          </cell>
          <cell r="C74" t="str">
            <v>지역기반</v>
          </cell>
          <cell r="D74" t="str">
            <v>기계ㆍ소재</v>
          </cell>
          <cell r="E74" t="str">
            <v>FIRE-ZERO 무화염 전기 가열식 금속 배관 접합 솔루션 (히트리 + 히트링)</v>
          </cell>
          <cell r="F74" t="str">
            <v>0</v>
          </cell>
          <cell r="G74" t="str">
            <v>0</v>
          </cell>
          <cell r="H74" t="str">
            <v>예비</v>
          </cell>
          <cell r="I74" t="str">
            <v>중장년</v>
          </cell>
          <cell r="J74">
            <v>0</v>
          </cell>
          <cell r="K74">
            <v>8</v>
          </cell>
          <cell r="L74">
            <v>9</v>
          </cell>
          <cell r="M74">
            <v>15</v>
          </cell>
          <cell r="N74">
            <v>15</v>
          </cell>
          <cell r="O74">
            <v>8</v>
          </cell>
          <cell r="P74">
            <v>7</v>
          </cell>
          <cell r="Q74">
            <v>13</v>
          </cell>
          <cell r="R74">
            <v>4</v>
          </cell>
          <cell r="S74">
            <v>79</v>
          </cell>
          <cell r="T74">
            <v>0</v>
          </cell>
          <cell r="U74">
            <v>79</v>
          </cell>
          <cell r="V74">
            <v>62</v>
          </cell>
          <cell r="W74" t="str">
            <v>무화염 접합기술로써 작업환경의 문제점 개선을 통한 차별성이 보임. 기술안정화를 통한 시장진입이 가능할것으로 보임.</v>
          </cell>
        </row>
        <row r="75">
          <cell r="B75">
            <v>20420591</v>
          </cell>
          <cell r="C75" t="str">
            <v>지역기반</v>
          </cell>
          <cell r="D75" t="str">
            <v>기계ㆍ소재</v>
          </cell>
          <cell r="E75" t="str">
            <v>아시안 체형 최적화 아이스하키 보호장비·스틱 D2C 브랜드</v>
          </cell>
          <cell r="F75" t="str">
            <v>140,000,000</v>
          </cell>
          <cell r="G75" t="str">
            <v>0</v>
          </cell>
          <cell r="H75" t="str">
            <v>초기</v>
          </cell>
          <cell r="I75" t="str">
            <v>청년</v>
          </cell>
          <cell r="J75">
            <v>0</v>
          </cell>
          <cell r="K75">
            <v>8</v>
          </cell>
          <cell r="L75">
            <v>8</v>
          </cell>
          <cell r="M75">
            <v>15</v>
          </cell>
          <cell r="N75">
            <v>15</v>
          </cell>
          <cell r="O75">
            <v>8</v>
          </cell>
          <cell r="P75">
            <v>8</v>
          </cell>
          <cell r="Q75">
            <v>13</v>
          </cell>
          <cell r="R75">
            <v>4</v>
          </cell>
          <cell r="S75">
            <v>79</v>
          </cell>
          <cell r="T75">
            <v>0</v>
          </cell>
          <cell r="U75">
            <v>79</v>
          </cell>
          <cell r="V75">
            <v>62</v>
          </cell>
          <cell r="W75" t="str">
            <v>기존 보호장비의 문제점을 파악하고, 해결책을 제시하고 있음. 제품 개발목표가 잘 설명되어 있으며 시장진입이 가능할것으로 보임.</v>
          </cell>
        </row>
        <row r="76">
          <cell r="B76">
            <v>20420849</v>
          </cell>
          <cell r="C76" t="str">
            <v>지역기반</v>
          </cell>
          <cell r="D76" t="str">
            <v>기계ㆍ소재</v>
          </cell>
          <cell r="E76" t="str">
            <v>창업중심대학 지역기반 (예비)창업기업 모집</v>
          </cell>
          <cell r="F76" t="str">
            <v>843,181,000</v>
          </cell>
          <cell r="G76" t="str">
            <v>4</v>
          </cell>
          <cell r="H76" t="str">
            <v>도약</v>
          </cell>
          <cell r="I76" t="str">
            <v>청년</v>
          </cell>
          <cell r="J76">
            <v>0</v>
          </cell>
          <cell r="K76">
            <v>8</v>
          </cell>
          <cell r="L76">
            <v>9</v>
          </cell>
          <cell r="M76">
            <v>14</v>
          </cell>
          <cell r="N76">
            <v>15</v>
          </cell>
          <cell r="O76">
            <v>8</v>
          </cell>
          <cell r="P76">
            <v>8</v>
          </cell>
          <cell r="Q76">
            <v>13</v>
          </cell>
          <cell r="R76">
            <v>4</v>
          </cell>
          <cell r="S76">
            <v>79</v>
          </cell>
          <cell r="T76">
            <v>0</v>
          </cell>
          <cell r="U76">
            <v>79</v>
          </cell>
          <cell r="V76">
            <v>62</v>
          </cell>
          <cell r="W76" t="str">
            <v>커스텀 육류 밀키트 가공 개발과제임. 차별화된 고객니즈 반영을 위한 내용이 설명되어 있음. 기술개발내용이 설명되어 있음.</v>
          </cell>
        </row>
        <row r="77">
          <cell r="B77">
            <v>20414973</v>
          </cell>
          <cell r="C77" t="str">
            <v>지역기반</v>
          </cell>
          <cell r="D77" t="str">
            <v>기계ㆍ소재</v>
          </cell>
          <cell r="E77" t="str">
            <v>도그착 3D 착용 구조 기술이 적용된 소변 위생 관리 기능의 반려견 기저귀·매너벨트</v>
          </cell>
          <cell r="F77" t="str">
            <v>33,480</v>
          </cell>
          <cell r="G77" t="str">
            <v>0</v>
          </cell>
          <cell r="H77" t="str">
            <v>초기</v>
          </cell>
          <cell r="I77" t="str">
            <v>청년</v>
          </cell>
          <cell r="J77">
            <v>0</v>
          </cell>
          <cell r="K77">
            <v>9</v>
          </cell>
          <cell r="L77">
            <v>8</v>
          </cell>
          <cell r="M77">
            <v>13</v>
          </cell>
          <cell r="N77">
            <v>15</v>
          </cell>
          <cell r="O77">
            <v>8</v>
          </cell>
          <cell r="P77">
            <v>7</v>
          </cell>
          <cell r="Q77">
            <v>13</v>
          </cell>
          <cell r="R77">
            <v>4</v>
          </cell>
          <cell r="S77">
            <v>77</v>
          </cell>
          <cell r="T77">
            <v>2</v>
          </cell>
          <cell r="U77">
            <v>79</v>
          </cell>
          <cell r="V77">
            <v>62</v>
          </cell>
          <cell r="W77" t="str">
            <v>반려견 위생용품개발 과제임. 제품개발의 필요성이 설명되어 있으며, 시장진입이 가능할것으로 보임</v>
          </cell>
        </row>
        <row r="78">
          <cell r="B78">
            <v>20421357</v>
          </cell>
          <cell r="C78" t="str">
            <v>지역기반</v>
          </cell>
          <cell r="D78" t="str">
            <v>기계ㆍ소재</v>
          </cell>
          <cell r="E78" t="str">
            <v>커피 로스팅 전 과정의 생산성을 획기적으로 높이는 결점두 선별 AI 솔루션</v>
          </cell>
          <cell r="F78" t="str">
            <v>0</v>
          </cell>
          <cell r="G78" t="str">
            <v>5</v>
          </cell>
          <cell r="H78" t="str">
            <v>초기</v>
          </cell>
          <cell r="I78" t="str">
            <v>청년</v>
          </cell>
          <cell r="J78">
            <v>0</v>
          </cell>
          <cell r="K78">
            <v>8</v>
          </cell>
          <cell r="L78">
            <v>8</v>
          </cell>
          <cell r="M78">
            <v>15</v>
          </cell>
          <cell r="N78">
            <v>14</v>
          </cell>
          <cell r="O78">
            <v>8</v>
          </cell>
          <cell r="P78">
            <v>8</v>
          </cell>
          <cell r="Q78">
            <v>14</v>
          </cell>
          <cell r="R78">
            <v>4</v>
          </cell>
          <cell r="S78">
            <v>79</v>
          </cell>
          <cell r="T78">
            <v>0</v>
          </cell>
          <cell r="U78">
            <v>79</v>
          </cell>
          <cell r="V78">
            <v>62</v>
          </cell>
          <cell r="W78" t="str">
            <v>커피결점두 AI 솔루션 개발 과제임. 시제품 개발을 통한 기술개발의 가능성을 보이며 기술개발 목표가 설명되어 있음. 기존 대체체 시장진입이 가능할것으로 보임</v>
          </cell>
        </row>
        <row r="79">
          <cell r="B79">
            <v>20413086</v>
          </cell>
          <cell r="C79" t="str">
            <v>지역기반</v>
          </cell>
          <cell r="D79" t="str">
            <v>기계ㆍ소재</v>
          </cell>
          <cell r="E79" t="str">
            <v>지능형 에스컬레이터 안전·위생 관리 장비 및 플랫폼</v>
          </cell>
          <cell r="F79" t="str">
            <v>0</v>
          </cell>
          <cell r="G79" t="str">
            <v>1</v>
          </cell>
          <cell r="H79" t="str">
            <v>초기</v>
          </cell>
          <cell r="I79" t="str">
            <v>중장년</v>
          </cell>
          <cell r="J79">
            <v>0</v>
          </cell>
          <cell r="K79">
            <v>8</v>
          </cell>
          <cell r="L79">
            <v>8</v>
          </cell>
          <cell r="M79">
            <v>15</v>
          </cell>
          <cell r="N79">
            <v>16</v>
          </cell>
          <cell r="O79">
            <v>8</v>
          </cell>
          <cell r="P79">
            <v>7</v>
          </cell>
          <cell r="Q79">
            <v>13</v>
          </cell>
          <cell r="R79">
            <v>4</v>
          </cell>
          <cell r="S79">
            <v>79</v>
          </cell>
          <cell r="T79">
            <v>0</v>
          </cell>
          <cell r="U79">
            <v>79</v>
          </cell>
          <cell r="V79">
            <v>62</v>
          </cell>
          <cell r="W79" t="str">
            <v>에스컬레이터 핸들레일에 편의성을 부여한 과제임. 수요자 중심의 현장 필요성에 대한 추가내용 보완이 필요함</v>
          </cell>
        </row>
        <row r="80">
          <cell r="B80">
            <v>20432157</v>
          </cell>
          <cell r="C80" t="str">
            <v>지역기반</v>
          </cell>
          <cell r="D80" t="str">
            <v>기계ㆍ소재</v>
          </cell>
          <cell r="E80" t="str">
            <v>시공 품질 표준화를 위한 수평 가이드 레일 기반 테라코타 내외장 시스템 (친환경 건설 기술 외장자재 시스템)</v>
          </cell>
          <cell r="F80" t="str">
            <v>0</v>
          </cell>
          <cell r="G80" t="str">
            <v>0</v>
          </cell>
          <cell r="H80" t="str">
            <v>예비</v>
          </cell>
          <cell r="I80" t="str">
            <v>청년</v>
          </cell>
          <cell r="J80">
            <v>0</v>
          </cell>
          <cell r="K80">
            <v>8</v>
          </cell>
          <cell r="L80">
            <v>9</v>
          </cell>
          <cell r="M80">
            <v>14</v>
          </cell>
          <cell r="N80">
            <v>15</v>
          </cell>
          <cell r="O80">
            <v>8</v>
          </cell>
          <cell r="P80">
            <v>8</v>
          </cell>
          <cell r="Q80">
            <v>12</v>
          </cell>
          <cell r="R80">
            <v>3</v>
          </cell>
          <cell r="S80">
            <v>77</v>
          </cell>
          <cell r="T80">
            <v>2</v>
          </cell>
          <cell r="U80">
            <v>79</v>
          </cell>
          <cell r="V80">
            <v>62</v>
          </cell>
          <cell r="W80" t="str">
            <v>ESG 규제대응을 위해 시공방법개선 과제임. 필요성이 보이며 과제수행계획이 구체적임</v>
          </cell>
        </row>
        <row r="81">
          <cell r="B81">
            <v>20424866</v>
          </cell>
          <cell r="C81" t="str">
            <v>지역기반</v>
          </cell>
          <cell r="D81" t="str">
            <v>기계ㆍ소재</v>
          </cell>
          <cell r="E81" t="str">
            <v>Physical AI 기반 물리정보신경망이 적용된 AI 고속해석 시뮬레이터 및 온디바이스 AI 솔루션</v>
          </cell>
          <cell r="F81" t="str">
            <v>197,000,000</v>
          </cell>
          <cell r="G81" t="str">
            <v>3</v>
          </cell>
          <cell r="H81" t="str">
            <v>초기</v>
          </cell>
          <cell r="I81" t="str">
            <v>중장년</v>
          </cell>
          <cell r="J81">
            <v>0</v>
          </cell>
          <cell r="K81">
            <v>8</v>
          </cell>
          <cell r="L81">
            <v>8</v>
          </cell>
          <cell r="M81">
            <v>15</v>
          </cell>
          <cell r="N81">
            <v>15</v>
          </cell>
          <cell r="O81">
            <v>8</v>
          </cell>
          <cell r="P81">
            <v>8</v>
          </cell>
          <cell r="Q81">
            <v>13</v>
          </cell>
          <cell r="R81">
            <v>4</v>
          </cell>
          <cell r="S81">
            <v>79</v>
          </cell>
          <cell r="T81">
            <v>0</v>
          </cell>
          <cell r="U81">
            <v>79</v>
          </cell>
          <cell r="V81">
            <v>62</v>
          </cell>
          <cell r="W81" t="str">
            <v>공정개선 시뮬레이션 솔루션 개발과제임. 기존 기술과 차별성은 보이며, 시장진입이 가능할것으로 보임</v>
          </cell>
        </row>
        <row r="82">
          <cell r="B82">
            <v>20412585</v>
          </cell>
          <cell r="C82" t="str">
            <v>지역기반</v>
          </cell>
          <cell r="D82" t="str">
            <v>기계ㆍ소재</v>
          </cell>
          <cell r="E82" t="str">
            <v>탄소 저감형 친환경 다회용기 자원순환을 위한 초절전 고효율 자동화 세척 시스템 개발</v>
          </cell>
          <cell r="F82" t="str">
            <v>2,381,000,000</v>
          </cell>
          <cell r="G82" t="str">
            <v>22</v>
          </cell>
          <cell r="H82" t="str">
            <v>도약</v>
          </cell>
          <cell r="I82" t="str">
            <v>중장년</v>
          </cell>
          <cell r="J82">
            <v>0</v>
          </cell>
          <cell r="K82">
            <v>8</v>
          </cell>
          <cell r="L82">
            <v>8</v>
          </cell>
          <cell r="M82">
            <v>15</v>
          </cell>
          <cell r="N82">
            <v>16</v>
          </cell>
          <cell r="O82">
            <v>8</v>
          </cell>
          <cell r="P82">
            <v>7</v>
          </cell>
          <cell r="Q82">
            <v>14</v>
          </cell>
          <cell r="R82">
            <v>3</v>
          </cell>
          <cell r="S82">
            <v>79</v>
          </cell>
          <cell r="T82">
            <v>0</v>
          </cell>
          <cell r="U82">
            <v>79</v>
          </cell>
          <cell r="V82">
            <v>62</v>
          </cell>
          <cell r="W82" t="str">
            <v>용기 자동세척장비 개발 과제임. 기술 개발내용의 차별점이 설명되어 있음.</v>
          </cell>
        </row>
        <row r="83">
          <cell r="B83">
            <v>20416306</v>
          </cell>
          <cell r="C83" t="str">
            <v>지역기반</v>
          </cell>
          <cell r="D83" t="str">
            <v>기계ㆍ소재</v>
          </cell>
          <cell r="E83" t="str">
            <v>수입 대체가 가능한 K-뷰티 콘택트렌즈 알루미늄 리드지 개발</v>
          </cell>
          <cell r="F83" t="str">
            <v>2,016,000,000</v>
          </cell>
          <cell r="G83" t="str">
            <v>5</v>
          </cell>
          <cell r="H83" t="str">
            <v>도약</v>
          </cell>
          <cell r="I83" t="str">
            <v>중장년</v>
          </cell>
          <cell r="J83">
            <v>0</v>
          </cell>
          <cell r="K83">
            <v>8</v>
          </cell>
          <cell r="L83">
            <v>9</v>
          </cell>
          <cell r="M83">
            <v>14</v>
          </cell>
          <cell r="N83">
            <v>15</v>
          </cell>
          <cell r="O83">
            <v>8</v>
          </cell>
          <cell r="P83">
            <v>9</v>
          </cell>
          <cell r="Q83">
            <v>13</v>
          </cell>
          <cell r="R83">
            <v>3</v>
          </cell>
          <cell r="S83">
            <v>79</v>
          </cell>
          <cell r="T83">
            <v>0</v>
          </cell>
          <cell r="U83">
            <v>79</v>
          </cell>
          <cell r="V83">
            <v>62</v>
          </cell>
          <cell r="W83" t="str">
            <v>포장지의 국산화개발 과제임. 국산화 개발에 대한 필요성과 국산화 이후 시장 수요에 대한 보완설명이 필요함</v>
          </cell>
        </row>
        <row r="84">
          <cell r="B84">
            <v>20415501</v>
          </cell>
          <cell r="C84" t="str">
            <v>대학발</v>
          </cell>
          <cell r="D84" t="str">
            <v>기계ㆍ소재</v>
          </cell>
          <cell r="E84" t="str">
            <v>자성측정장비개발</v>
          </cell>
          <cell r="F84" t="str">
            <v>0</v>
          </cell>
          <cell r="G84" t="str">
            <v>0</v>
          </cell>
          <cell r="H84" t="str">
            <v>예비</v>
          </cell>
          <cell r="I84" t="str">
            <v>중장년</v>
          </cell>
          <cell r="J84">
            <v>0</v>
          </cell>
          <cell r="K84">
            <v>8</v>
          </cell>
          <cell r="L84">
            <v>8</v>
          </cell>
          <cell r="M84">
            <v>15</v>
          </cell>
          <cell r="N84">
            <v>15</v>
          </cell>
          <cell r="O84">
            <v>8</v>
          </cell>
          <cell r="P84">
            <v>8</v>
          </cell>
          <cell r="Q84">
            <v>13</v>
          </cell>
          <cell r="R84">
            <v>4</v>
          </cell>
          <cell r="S84">
            <v>79</v>
          </cell>
          <cell r="T84">
            <v>0</v>
          </cell>
          <cell r="U84">
            <v>79</v>
          </cell>
          <cell r="V84">
            <v>62</v>
          </cell>
          <cell r="W84" t="str">
            <v>고민감도 자성측정장치의 국산화 개발 과제임. 개발계획이 구체적이로 기존시장 대체효과가 있을것으로 보임</v>
          </cell>
          <cell r="X84" t="str">
            <v>일치</v>
          </cell>
          <cell r="Y84" t="str">
            <v>시스템반도체 주력에 적합함</v>
          </cell>
        </row>
        <row r="85">
          <cell r="B85">
            <v>20404082</v>
          </cell>
          <cell r="C85" t="str">
            <v>지역기반</v>
          </cell>
          <cell r="D85" t="str">
            <v>기계ㆍ소재</v>
          </cell>
          <cell r="E85" t="str">
            <v>사람 감지 기반 자동 감속·제동 기능을 적용한 탈부착형 병원 침대 이송 로봇 ‘Moti Bed Mover’</v>
          </cell>
          <cell r="F85" t="str">
            <v>10,000,000</v>
          </cell>
          <cell r="G85" t="str">
            <v>0</v>
          </cell>
          <cell r="H85" t="str">
            <v>초기</v>
          </cell>
          <cell r="I85" t="str">
            <v>청년</v>
          </cell>
          <cell r="J85">
            <v>0</v>
          </cell>
          <cell r="K85">
            <v>9</v>
          </cell>
          <cell r="L85">
            <v>8</v>
          </cell>
          <cell r="M85">
            <v>14</v>
          </cell>
          <cell r="N85">
            <v>15</v>
          </cell>
          <cell r="O85">
            <v>8</v>
          </cell>
          <cell r="P85">
            <v>8</v>
          </cell>
          <cell r="Q85">
            <v>12</v>
          </cell>
          <cell r="R85">
            <v>4</v>
          </cell>
          <cell r="S85">
            <v>78</v>
          </cell>
          <cell r="T85">
            <v>0</v>
          </cell>
          <cell r="U85">
            <v>78</v>
          </cell>
          <cell r="V85">
            <v>78</v>
          </cell>
          <cell r="W85" t="str">
            <v>병원침대 이송로봇개발 아이템이며 구체적인 개발 목표가 설명되어 있음. 기술개발이 완료되면 시장진입이 가능할것으로 보임.</v>
          </cell>
        </row>
        <row r="86">
          <cell r="B86">
            <v>20420075</v>
          </cell>
          <cell r="C86" t="str">
            <v>지역기반</v>
          </cell>
          <cell r="D86" t="str">
            <v>기계ㆍ소재</v>
          </cell>
          <cell r="E86" t="str">
            <v>무타공 삽입형 이중 직경 구조를 적용한 고신뢰성 스터드 볼트</v>
          </cell>
          <cell r="F86" t="str">
            <v>3,329,000,000</v>
          </cell>
          <cell r="G86" t="str">
            <v>8</v>
          </cell>
          <cell r="H86" t="str">
            <v>초기</v>
          </cell>
          <cell r="I86" t="str">
            <v>중장년</v>
          </cell>
          <cell r="J86">
            <v>0</v>
          </cell>
          <cell r="K86">
            <v>8</v>
          </cell>
          <cell r="L86">
            <v>8</v>
          </cell>
          <cell r="M86">
            <v>15</v>
          </cell>
          <cell r="N86">
            <v>14</v>
          </cell>
          <cell r="O86">
            <v>8</v>
          </cell>
          <cell r="P86">
            <v>8</v>
          </cell>
          <cell r="Q86">
            <v>13</v>
          </cell>
          <cell r="R86">
            <v>4</v>
          </cell>
          <cell r="S86">
            <v>78</v>
          </cell>
          <cell r="T86">
            <v>0</v>
          </cell>
          <cell r="U86">
            <v>78</v>
          </cell>
          <cell r="V86">
            <v>78</v>
          </cell>
          <cell r="W86" t="str">
            <v>현장 진동에 의한 풀림방지 개선을 해결하기 위한 과제임. 문제점 해결방안에 대한 기술개발 목표 설명이 되어 있음.</v>
          </cell>
        </row>
        <row r="87">
          <cell r="B87">
            <v>20425945</v>
          </cell>
          <cell r="C87" t="str">
            <v>지역기반</v>
          </cell>
          <cell r="D87" t="str">
            <v>기계ㆍ소재</v>
          </cell>
          <cell r="E87" t="str">
            <v>동결건조 부추 기반 슬라이스컷 채소 식재료 제품 (숨담 부추)</v>
          </cell>
          <cell r="F87" t="str">
            <v>0</v>
          </cell>
          <cell r="G87" t="str">
            <v>0</v>
          </cell>
          <cell r="H87" t="str">
            <v>예비</v>
          </cell>
          <cell r="I87" t="str">
            <v>청년</v>
          </cell>
          <cell r="J87">
            <v>0</v>
          </cell>
          <cell r="K87">
            <v>8</v>
          </cell>
          <cell r="L87">
            <v>8</v>
          </cell>
          <cell r="M87">
            <v>15</v>
          </cell>
          <cell r="N87">
            <v>16</v>
          </cell>
          <cell r="O87">
            <v>8</v>
          </cell>
          <cell r="P87">
            <v>8</v>
          </cell>
          <cell r="Q87">
            <v>12</v>
          </cell>
          <cell r="R87">
            <v>3</v>
          </cell>
          <cell r="S87">
            <v>78</v>
          </cell>
          <cell r="T87">
            <v>0</v>
          </cell>
          <cell r="U87">
            <v>78</v>
          </cell>
          <cell r="V87">
            <v>78</v>
          </cell>
          <cell r="W87" t="str">
            <v>동결건조 부추 개발을 통한 시장 진입을 목표로 하는 과제임. 과제수행 방법과 시장진입방법에 대한 설명이 되어 있음,</v>
          </cell>
        </row>
        <row r="88">
          <cell r="B88">
            <v>20429740</v>
          </cell>
          <cell r="C88" t="str">
            <v>지역기반</v>
          </cell>
          <cell r="D88" t="str">
            <v>기계ㆍ소재</v>
          </cell>
          <cell r="E88" t="str">
            <v>벽체 홈 가공용 그라인더 집진장치 및 안전커버</v>
          </cell>
          <cell r="F88" t="str">
            <v>110,000,000</v>
          </cell>
          <cell r="G88" t="str">
            <v>2</v>
          </cell>
          <cell r="H88" t="str">
            <v>초기</v>
          </cell>
          <cell r="I88" t="str">
            <v>중장년</v>
          </cell>
          <cell r="J88">
            <v>0</v>
          </cell>
          <cell r="K88">
            <v>8</v>
          </cell>
          <cell r="L88">
            <v>8</v>
          </cell>
          <cell r="M88">
            <v>14</v>
          </cell>
          <cell r="N88">
            <v>15</v>
          </cell>
          <cell r="O88">
            <v>8</v>
          </cell>
          <cell r="P88">
            <v>8</v>
          </cell>
          <cell r="Q88">
            <v>13</v>
          </cell>
          <cell r="R88">
            <v>4</v>
          </cell>
          <cell r="S88">
            <v>78</v>
          </cell>
          <cell r="T88">
            <v>0</v>
          </cell>
          <cell r="U88">
            <v>78</v>
          </cell>
          <cell r="V88">
            <v>78</v>
          </cell>
          <cell r="W88" t="str">
            <v xml:space="preserve">그라인더 집진커버 개발 과제임. 문제점및 기술개발내용이 설명되어 있음. </v>
          </cell>
        </row>
        <row r="89">
          <cell r="B89">
            <v>20411582</v>
          </cell>
          <cell r="C89" t="str">
            <v>지역기반</v>
          </cell>
          <cell r="D89" t="str">
            <v>기계ㆍ소재</v>
          </cell>
          <cell r="E89" t="str">
            <v>AI 기반 건축용 거푸집 타이볼트(Tie Bolt)  자동 간격 유지 및 실시간 체결 상태 감시 장치 개발 사업화</v>
          </cell>
          <cell r="F89" t="str">
            <v>366,500,000</v>
          </cell>
          <cell r="G89" t="str">
            <v>3</v>
          </cell>
          <cell r="H89" t="str">
            <v>초기</v>
          </cell>
          <cell r="I89" t="str">
            <v>중장년</v>
          </cell>
          <cell r="J89">
            <v>0</v>
          </cell>
          <cell r="K89">
            <v>8</v>
          </cell>
          <cell r="L89">
            <v>8</v>
          </cell>
          <cell r="M89">
            <v>15</v>
          </cell>
          <cell r="N89">
            <v>15</v>
          </cell>
          <cell r="O89">
            <v>8</v>
          </cell>
          <cell r="P89">
            <v>7</v>
          </cell>
          <cell r="Q89">
            <v>13</v>
          </cell>
          <cell r="R89">
            <v>4</v>
          </cell>
          <cell r="S89">
            <v>78</v>
          </cell>
          <cell r="T89">
            <v>0</v>
          </cell>
          <cell r="U89">
            <v>78</v>
          </cell>
          <cell r="V89">
            <v>78</v>
          </cell>
          <cell r="W89" t="str">
            <v>건설현장 거푸집 타이볼트의 감시장치 개발 과제임..기존 현장의 문제점이 설명되어 있으면 해결책이 있어야 될것으로 판단됨. 과제수행의 구체적이 방법이 설명되어 있음.</v>
          </cell>
        </row>
        <row r="90">
          <cell r="B90">
            <v>20402196</v>
          </cell>
          <cell r="C90" t="str">
            <v>지역기반</v>
          </cell>
          <cell r="D90" t="str">
            <v>기계ㆍ소재</v>
          </cell>
          <cell r="E90" t="str">
            <v>차세대 반도체 패키징용 40um 이하 건식 마이크로 범프 형성 기술, 특허 번호 10-2025-00188250)</v>
          </cell>
          <cell r="F90" t="str">
            <v>0</v>
          </cell>
          <cell r="G90" t="str">
            <v>0</v>
          </cell>
          <cell r="H90" t="str">
            <v>예비</v>
          </cell>
          <cell r="I90" t="str">
            <v>중장년</v>
          </cell>
          <cell r="J90">
            <v>0</v>
          </cell>
          <cell r="K90">
            <v>8</v>
          </cell>
          <cell r="L90">
            <v>8</v>
          </cell>
          <cell r="M90">
            <v>15</v>
          </cell>
          <cell r="N90">
            <v>14</v>
          </cell>
          <cell r="O90">
            <v>8</v>
          </cell>
          <cell r="P90">
            <v>8</v>
          </cell>
          <cell r="Q90">
            <v>13</v>
          </cell>
          <cell r="R90">
            <v>4</v>
          </cell>
          <cell r="S90">
            <v>78</v>
          </cell>
          <cell r="T90">
            <v>0</v>
          </cell>
          <cell r="U90">
            <v>78</v>
          </cell>
          <cell r="V90">
            <v>78</v>
          </cell>
          <cell r="W90" t="str">
            <v>극소부위에 솔더를 주입하는 시스템으로써 기술적 차별성이 있으면 시장 파급력이 있을것으로 판단됨</v>
          </cell>
        </row>
        <row r="91">
          <cell r="B91">
            <v>20425875</v>
          </cell>
          <cell r="C91" t="str">
            <v>지역기반</v>
          </cell>
          <cell r="D91" t="str">
            <v>기계ㆍ소재</v>
          </cell>
          <cell r="E91" t="str">
            <v>반진동 기술이 적용된 반도체 정밀 광학 장비용 잔류 진동 상쇄 모듈</v>
          </cell>
          <cell r="F91" t="str">
            <v>0</v>
          </cell>
          <cell r="G91" t="str">
            <v>0</v>
          </cell>
          <cell r="H91" t="str">
            <v>예비</v>
          </cell>
          <cell r="I91" t="str">
            <v>중장년</v>
          </cell>
          <cell r="J91">
            <v>0</v>
          </cell>
          <cell r="K91">
            <v>8</v>
          </cell>
          <cell r="L91">
            <v>8</v>
          </cell>
          <cell r="M91">
            <v>14</v>
          </cell>
          <cell r="N91">
            <v>15</v>
          </cell>
          <cell r="O91">
            <v>8</v>
          </cell>
          <cell r="P91">
            <v>8</v>
          </cell>
          <cell r="Q91">
            <v>13</v>
          </cell>
          <cell r="R91">
            <v>4</v>
          </cell>
          <cell r="S91">
            <v>78</v>
          </cell>
          <cell r="T91">
            <v>0</v>
          </cell>
          <cell r="U91">
            <v>78</v>
          </cell>
          <cell r="V91">
            <v>78</v>
          </cell>
          <cell r="W91" t="str">
            <v>기존 기술에 대한 문제점을 개선하려는 과제임. 필요성이 보이며 기술개발구현후에 시장진입이 가능할것으로 보임.</v>
          </cell>
        </row>
        <row r="92">
          <cell r="B92">
            <v>20425280</v>
          </cell>
          <cell r="C92" t="str">
            <v>지역기반</v>
          </cell>
          <cell r="D92" t="str">
            <v>기계ㆍ소재</v>
          </cell>
          <cell r="E92" t="str">
            <v>차세대 디스플레이(Micro LED)용 고기능성 UV경화 오버코팅제 개발</v>
          </cell>
          <cell r="F92" t="str">
            <v>500,000,000</v>
          </cell>
          <cell r="G92" t="str">
            <v>2</v>
          </cell>
          <cell r="H92" t="str">
            <v>초기</v>
          </cell>
          <cell r="I92" t="str">
            <v>중장년</v>
          </cell>
          <cell r="J92">
            <v>0</v>
          </cell>
          <cell r="K92">
            <v>8</v>
          </cell>
          <cell r="L92">
            <v>8</v>
          </cell>
          <cell r="M92">
            <v>15</v>
          </cell>
          <cell r="N92">
            <v>16</v>
          </cell>
          <cell r="O92">
            <v>8</v>
          </cell>
          <cell r="P92">
            <v>7</v>
          </cell>
          <cell r="Q92">
            <v>13</v>
          </cell>
          <cell r="R92">
            <v>3</v>
          </cell>
          <cell r="S92">
            <v>78</v>
          </cell>
          <cell r="T92">
            <v>0</v>
          </cell>
          <cell r="U92">
            <v>78</v>
          </cell>
          <cell r="V92">
            <v>78</v>
          </cell>
          <cell r="W92" t="str">
            <v>기존 소재의 문제점이 설명되어 있으며, 기술개발내용이 설명되어 있음.</v>
          </cell>
        </row>
        <row r="93">
          <cell r="B93">
            <v>20419623</v>
          </cell>
          <cell r="C93" t="str">
            <v>지역기반</v>
          </cell>
          <cell r="D93" t="str">
            <v>기계ㆍ소재</v>
          </cell>
          <cell r="E93" t="str">
            <v>반도체 정전척(ESC : Electrostatic Chuck) 제조에 필요한 고온에서 높은 비저항을 가지는 세라믹 소재</v>
          </cell>
          <cell r="F93" t="str">
            <v>309,000,000</v>
          </cell>
          <cell r="G93" t="str">
            <v>3</v>
          </cell>
          <cell r="H93" t="str">
            <v>도약</v>
          </cell>
          <cell r="I93" t="str">
            <v>중장년</v>
          </cell>
          <cell r="J93">
            <v>0</v>
          </cell>
          <cell r="K93">
            <v>8</v>
          </cell>
          <cell r="L93">
            <v>9</v>
          </cell>
          <cell r="M93">
            <v>13</v>
          </cell>
          <cell r="N93">
            <v>14</v>
          </cell>
          <cell r="O93">
            <v>8</v>
          </cell>
          <cell r="P93">
            <v>8</v>
          </cell>
          <cell r="Q93">
            <v>14</v>
          </cell>
          <cell r="R93">
            <v>4</v>
          </cell>
          <cell r="S93">
            <v>78</v>
          </cell>
          <cell r="T93">
            <v>0</v>
          </cell>
          <cell r="U93">
            <v>78</v>
          </cell>
          <cell r="V93">
            <v>78</v>
          </cell>
          <cell r="W93" t="str">
            <v>반도체 제조공정의 정전척이 가지는 문제점을 개선하고자함. 문제해결을 위한 솔루션이 제시되어 있음.</v>
          </cell>
        </row>
        <row r="94">
          <cell r="B94">
            <v>20425959</v>
          </cell>
          <cell r="C94" t="str">
            <v>지역기반</v>
          </cell>
          <cell r="D94" t="str">
            <v>기계ㆍ소재</v>
          </cell>
          <cell r="E94" t="str">
            <v>AI·IoT 기반 자동이송 스마트팜 통합제어 시스템 개발 및 스마트농업 모델 구축</v>
          </cell>
          <cell r="F94" t="str">
            <v>238,149,857</v>
          </cell>
          <cell r="G94" t="str">
            <v>1</v>
          </cell>
          <cell r="H94" t="str">
            <v>초기</v>
          </cell>
          <cell r="I94" t="str">
            <v>청년</v>
          </cell>
          <cell r="J94">
            <v>0</v>
          </cell>
          <cell r="K94">
            <v>8</v>
          </cell>
          <cell r="L94">
            <v>8</v>
          </cell>
          <cell r="M94">
            <v>15</v>
          </cell>
          <cell r="N94">
            <v>15</v>
          </cell>
          <cell r="O94">
            <v>8</v>
          </cell>
          <cell r="P94">
            <v>8</v>
          </cell>
          <cell r="Q94">
            <v>13</v>
          </cell>
          <cell r="R94">
            <v>3</v>
          </cell>
          <cell r="S94">
            <v>78</v>
          </cell>
          <cell r="T94">
            <v>0</v>
          </cell>
          <cell r="U94">
            <v>78</v>
          </cell>
          <cell r="V94">
            <v>78</v>
          </cell>
          <cell r="W94" t="str">
            <v>농업 자동화개발 과제임. 자동화 기술개발의 내용이 설명되어 있으면 현장에서 활용가능할것으로 판단됨</v>
          </cell>
        </row>
        <row r="95">
          <cell r="B95">
            <v>20412980</v>
          </cell>
          <cell r="C95" t="str">
            <v>지역기반</v>
          </cell>
          <cell r="D95" t="str">
            <v>기계ㆍ소재</v>
          </cell>
          <cell r="E95" t="str">
            <v>전기차 화재에 대응하는 배터리가스 방출 비폭발 완전 침수형 소화 로봇</v>
          </cell>
          <cell r="F95" t="str">
            <v>13,400,000</v>
          </cell>
          <cell r="G95" t="str">
            <v>1</v>
          </cell>
          <cell r="H95" t="str">
            <v>도약</v>
          </cell>
          <cell r="I95" t="str">
            <v>중장년</v>
          </cell>
          <cell r="J95">
            <v>0</v>
          </cell>
          <cell r="K95">
            <v>8</v>
          </cell>
          <cell r="L95">
            <v>9</v>
          </cell>
          <cell r="M95">
            <v>14</v>
          </cell>
          <cell r="N95">
            <v>13</v>
          </cell>
          <cell r="O95">
            <v>8</v>
          </cell>
          <cell r="P95">
            <v>9</v>
          </cell>
          <cell r="Q95">
            <v>13</v>
          </cell>
          <cell r="R95">
            <v>4</v>
          </cell>
          <cell r="S95">
            <v>78</v>
          </cell>
          <cell r="T95">
            <v>0</v>
          </cell>
          <cell r="U95">
            <v>78</v>
          </cell>
          <cell r="V95">
            <v>78</v>
          </cell>
          <cell r="W95" t="str">
            <v>소화로봇 개발 과제임. 기술개발내용이 구체적이며 시장진입이 가능할것으로 보임.</v>
          </cell>
        </row>
        <row r="96">
          <cell r="B96">
            <v>20416497</v>
          </cell>
          <cell r="C96" t="str">
            <v>지역기반</v>
          </cell>
          <cell r="D96" t="str">
            <v>기계ㆍ소재</v>
          </cell>
          <cell r="E96" t="str">
            <v>RE100 대응 에너지 절감형 고진공 Liquid 순환 모듈식 플렌지 일체형 히팅배관 시스템 개발</v>
          </cell>
          <cell r="F96" t="str">
            <v>675,000,000</v>
          </cell>
          <cell r="G96" t="str">
            <v>1</v>
          </cell>
          <cell r="H96" t="str">
            <v>초기</v>
          </cell>
          <cell r="I96" t="str">
            <v>중장년</v>
          </cell>
          <cell r="J96">
            <v>0</v>
          </cell>
          <cell r="K96">
            <v>8</v>
          </cell>
          <cell r="L96">
            <v>8</v>
          </cell>
          <cell r="M96">
            <v>15</v>
          </cell>
          <cell r="N96">
            <v>16</v>
          </cell>
          <cell r="O96">
            <v>8</v>
          </cell>
          <cell r="P96">
            <v>7</v>
          </cell>
          <cell r="Q96">
            <v>13</v>
          </cell>
          <cell r="R96">
            <v>3</v>
          </cell>
          <cell r="S96">
            <v>78</v>
          </cell>
          <cell r="T96">
            <v>0</v>
          </cell>
          <cell r="U96">
            <v>78</v>
          </cell>
          <cell r="V96">
            <v>78</v>
          </cell>
          <cell r="W96" t="str">
            <v>히팅배관 시스템 개발과제이며, 기술개발내용이 잘 설명되어 있음.</v>
          </cell>
        </row>
        <row r="97">
          <cell r="B97">
            <v>20428610</v>
          </cell>
          <cell r="C97" t="str">
            <v>지역기반</v>
          </cell>
          <cell r="D97" t="str">
            <v>기계ㆍ소재</v>
          </cell>
          <cell r="E97" t="str">
            <v>AI(PINN) 기반 고성능 열교환기 설계·제조 솔루션</v>
          </cell>
          <cell r="F97" t="str">
            <v>111,804,281</v>
          </cell>
          <cell r="G97" t="str">
            <v>4</v>
          </cell>
          <cell r="H97" t="str">
            <v>초기</v>
          </cell>
          <cell r="I97" t="str">
            <v>중장년</v>
          </cell>
          <cell r="J97">
            <v>0</v>
          </cell>
          <cell r="K97">
            <v>8</v>
          </cell>
          <cell r="L97">
            <v>8</v>
          </cell>
          <cell r="M97">
            <v>14</v>
          </cell>
          <cell r="N97">
            <v>15</v>
          </cell>
          <cell r="O97">
            <v>8</v>
          </cell>
          <cell r="P97">
            <v>8</v>
          </cell>
          <cell r="Q97">
            <v>13</v>
          </cell>
          <cell r="R97">
            <v>4</v>
          </cell>
          <cell r="S97">
            <v>78</v>
          </cell>
          <cell r="T97">
            <v>0</v>
          </cell>
          <cell r="U97">
            <v>78</v>
          </cell>
          <cell r="V97">
            <v>78</v>
          </cell>
          <cell r="W97" t="str">
            <v>AI 기반 열교환기 제조 솔루션 과제임. 구체적인 기술개발 목표에 대한 보완설명이 필요함.</v>
          </cell>
        </row>
        <row r="98">
          <cell r="B98">
            <v>20438421</v>
          </cell>
          <cell r="C98" t="str">
            <v>지역기반</v>
          </cell>
          <cell r="D98" t="str">
            <v>기계ㆍ소재</v>
          </cell>
          <cell r="E98" t="str">
            <v>360도 진동 파운데이션</v>
          </cell>
          <cell r="F98" t="str">
            <v>0</v>
          </cell>
          <cell r="G98" t="str">
            <v>0</v>
          </cell>
          <cell r="H98" t="str">
            <v>예비</v>
          </cell>
          <cell r="I98" t="str">
            <v>청년</v>
          </cell>
          <cell r="J98">
            <v>0</v>
          </cell>
          <cell r="K98">
            <v>8</v>
          </cell>
          <cell r="L98">
            <v>8</v>
          </cell>
          <cell r="M98">
            <v>13</v>
          </cell>
          <cell r="N98">
            <v>14</v>
          </cell>
          <cell r="O98">
            <v>9</v>
          </cell>
          <cell r="P98">
            <v>8</v>
          </cell>
          <cell r="Q98">
            <v>13</v>
          </cell>
          <cell r="R98">
            <v>4</v>
          </cell>
          <cell r="S98">
            <v>77</v>
          </cell>
          <cell r="T98">
            <v>0</v>
          </cell>
          <cell r="U98">
            <v>77</v>
          </cell>
          <cell r="V98">
            <v>91</v>
          </cell>
          <cell r="W98" t="str">
            <v>기성제품과의 차별성이 보이며, 기술개발이 완료되면 시장진입이 가능할것으로 보임.</v>
          </cell>
        </row>
        <row r="99">
          <cell r="B99">
            <v>20430403</v>
          </cell>
          <cell r="C99" t="str">
            <v>지역기반</v>
          </cell>
          <cell r="D99" t="str">
            <v>기계ㆍ소재</v>
          </cell>
          <cell r="E99" t="str">
            <v>초단납기 커스텀 머신비전 렌즈</v>
          </cell>
          <cell r="F99" t="str">
            <v>392,691,900</v>
          </cell>
          <cell r="G99" t="str">
            <v>1</v>
          </cell>
          <cell r="H99" t="str">
            <v>초기</v>
          </cell>
          <cell r="I99" t="str">
            <v>청년</v>
          </cell>
          <cell r="J99">
            <v>0</v>
          </cell>
          <cell r="K99">
            <v>8</v>
          </cell>
          <cell r="L99">
            <v>8</v>
          </cell>
          <cell r="M99">
            <v>14</v>
          </cell>
          <cell r="N99">
            <v>15</v>
          </cell>
          <cell r="O99">
            <v>8</v>
          </cell>
          <cell r="P99">
            <v>7</v>
          </cell>
          <cell r="Q99">
            <v>13</v>
          </cell>
          <cell r="R99">
            <v>4</v>
          </cell>
          <cell r="S99">
            <v>77</v>
          </cell>
          <cell r="T99">
            <v>0</v>
          </cell>
          <cell r="U99">
            <v>77</v>
          </cell>
          <cell r="V99">
            <v>91</v>
          </cell>
          <cell r="W99" t="str">
            <v>렌즈의 가공기술 개선을 위한 과제임. 기술개발준비과정에 대한 설명이 되어 있으며, 시장진입이 가능할것으로 보임.</v>
          </cell>
        </row>
        <row r="100">
          <cell r="B100">
            <v>20417597</v>
          </cell>
          <cell r="C100" t="str">
            <v>지역기반</v>
          </cell>
          <cell r="D100" t="str">
            <v>기계ㆍ소재</v>
          </cell>
          <cell r="E100" t="str">
            <v>올인원 계단식 고양이 배변통</v>
          </cell>
          <cell r="F100" t="str">
            <v>0</v>
          </cell>
          <cell r="G100" t="str">
            <v>0</v>
          </cell>
          <cell r="H100" t="str">
            <v>초기</v>
          </cell>
          <cell r="I100" t="str">
            <v>청년</v>
          </cell>
          <cell r="J100">
            <v>0</v>
          </cell>
          <cell r="K100">
            <v>8</v>
          </cell>
          <cell r="L100">
            <v>8</v>
          </cell>
          <cell r="M100">
            <v>14</v>
          </cell>
          <cell r="N100">
            <v>14</v>
          </cell>
          <cell r="O100">
            <v>8</v>
          </cell>
          <cell r="P100">
            <v>8</v>
          </cell>
          <cell r="Q100">
            <v>13</v>
          </cell>
          <cell r="R100">
            <v>4</v>
          </cell>
          <cell r="S100">
            <v>77</v>
          </cell>
          <cell r="T100">
            <v>0</v>
          </cell>
          <cell r="U100">
            <v>77</v>
          </cell>
          <cell r="V100">
            <v>91</v>
          </cell>
          <cell r="W100" t="str">
            <v>반려묘 배변통 개발 과제임. 반려묘의 시장이 커지고 있는 추세임.  기존 제품대비 개발기술의 차별성이 설명되어 있음. 시장진입이 가능하다고 보여짐</v>
          </cell>
        </row>
        <row r="101">
          <cell r="B101">
            <v>20426547</v>
          </cell>
          <cell r="C101" t="str">
            <v>지역기반</v>
          </cell>
          <cell r="D101" t="str">
            <v>기계ㆍ소재</v>
          </cell>
          <cell r="E101" t="str">
            <v>EcoFoam·EcoMold 기반 400톤급 경량 플라스틱 제조 플랫폼 개발 및 사업화</v>
          </cell>
          <cell r="F101" t="str">
            <v>47,000,000</v>
          </cell>
          <cell r="G101" t="str">
            <v>3</v>
          </cell>
          <cell r="H101" t="str">
            <v>초기</v>
          </cell>
          <cell r="I101" t="str">
            <v>청년</v>
          </cell>
          <cell r="J101">
            <v>0</v>
          </cell>
          <cell r="K101">
            <v>8</v>
          </cell>
          <cell r="L101">
            <v>8</v>
          </cell>
          <cell r="M101">
            <v>14</v>
          </cell>
          <cell r="N101">
            <v>13</v>
          </cell>
          <cell r="O101">
            <v>8</v>
          </cell>
          <cell r="P101">
            <v>8</v>
          </cell>
          <cell r="Q101">
            <v>14</v>
          </cell>
          <cell r="R101">
            <v>4</v>
          </cell>
          <cell r="S101">
            <v>77</v>
          </cell>
          <cell r="T101">
            <v>0</v>
          </cell>
          <cell r="U101">
            <v>77</v>
          </cell>
          <cell r="V101">
            <v>91</v>
          </cell>
          <cell r="W101" t="str">
            <v>에코몰드 기술개발 과제임. 기존의 몰드,사출기술을 보완하는 과제이며, 기술개발 내용이 설명되어 있음.</v>
          </cell>
        </row>
        <row r="102">
          <cell r="B102">
            <v>20429040</v>
          </cell>
          <cell r="C102" t="str">
            <v>지역기반</v>
          </cell>
          <cell r="D102" t="str">
            <v>기계ㆍ소재</v>
          </cell>
          <cell r="E102" t="str">
            <v>그래핀 강화 초경합금 기반 고정밀·고내구성 절삭/금형 부품</v>
          </cell>
          <cell r="F102" t="str">
            <v>80,000,000</v>
          </cell>
          <cell r="G102" t="str">
            <v>2</v>
          </cell>
          <cell r="H102" t="str">
            <v>초기</v>
          </cell>
          <cell r="I102" t="str">
            <v>청년</v>
          </cell>
          <cell r="J102">
            <v>0</v>
          </cell>
          <cell r="K102">
            <v>8</v>
          </cell>
          <cell r="L102">
            <v>8</v>
          </cell>
          <cell r="M102">
            <v>14</v>
          </cell>
          <cell r="N102">
            <v>15</v>
          </cell>
          <cell r="O102">
            <v>8</v>
          </cell>
          <cell r="P102">
            <v>7</v>
          </cell>
          <cell r="Q102">
            <v>13</v>
          </cell>
          <cell r="R102">
            <v>4</v>
          </cell>
          <cell r="S102">
            <v>77</v>
          </cell>
          <cell r="T102">
            <v>0</v>
          </cell>
          <cell r="U102">
            <v>77</v>
          </cell>
          <cell r="V102">
            <v>91</v>
          </cell>
          <cell r="W102" t="str">
            <v xml:space="preserve">공구 제조방법의 개선을 제안함 과제임. 기존 문제점에 대한 설명과 해결 기술에 대한 설명이 있음. </v>
          </cell>
        </row>
        <row r="103">
          <cell r="B103">
            <v>20415473</v>
          </cell>
          <cell r="C103" t="str">
            <v>지역기반</v>
          </cell>
          <cell r="D103" t="str">
            <v>기계ㆍ소재</v>
          </cell>
          <cell r="E103" t="str">
            <v>벤토나이트류 광물질을 이용하여 33%이상 물사용을 절감한 혼합 시멘트용 친환경 기포 충진제 개발</v>
          </cell>
          <cell r="F103" t="str">
            <v>3,283,000,000</v>
          </cell>
          <cell r="G103" t="str">
            <v>3</v>
          </cell>
          <cell r="H103" t="str">
            <v>도약</v>
          </cell>
          <cell r="I103" t="str">
            <v>청년</v>
          </cell>
          <cell r="J103">
            <v>0</v>
          </cell>
          <cell r="K103">
            <v>8</v>
          </cell>
          <cell r="L103">
            <v>8</v>
          </cell>
          <cell r="M103">
            <v>13</v>
          </cell>
          <cell r="N103">
            <v>14</v>
          </cell>
          <cell r="O103">
            <v>8</v>
          </cell>
          <cell r="P103">
            <v>8</v>
          </cell>
          <cell r="Q103">
            <v>14</v>
          </cell>
          <cell r="R103">
            <v>4</v>
          </cell>
          <cell r="S103">
            <v>77</v>
          </cell>
          <cell r="T103">
            <v>0</v>
          </cell>
          <cell r="U103">
            <v>77</v>
          </cell>
          <cell r="V103">
            <v>91</v>
          </cell>
          <cell r="W103" t="str">
            <v>친환경 충진제 개발 과제임. 기술개발 내용의 필요성과 효과에 대해 구체적으로 설명되어 있음.</v>
          </cell>
        </row>
        <row r="104">
          <cell r="B104">
            <v>20420994</v>
          </cell>
          <cell r="C104" t="str">
            <v>지역기반</v>
          </cell>
          <cell r="D104" t="str">
            <v>기계ㆍ소재</v>
          </cell>
          <cell r="E104" t="str">
            <v>4-DOF 독립제어 로보틱스 기술이 적용된 AI 생체역학 기반의 도심형 승마 시뮬레이터, ‘리얼호스’</v>
          </cell>
          <cell r="F104" t="str">
            <v>0</v>
          </cell>
          <cell r="G104" t="str">
            <v>1</v>
          </cell>
          <cell r="H104" t="str">
            <v>초기</v>
          </cell>
          <cell r="I104" t="str">
            <v>중장년</v>
          </cell>
          <cell r="J104">
            <v>0</v>
          </cell>
          <cell r="K104">
            <v>8</v>
          </cell>
          <cell r="L104">
            <v>7</v>
          </cell>
          <cell r="M104">
            <v>15</v>
          </cell>
          <cell r="N104">
            <v>16</v>
          </cell>
          <cell r="O104">
            <v>8</v>
          </cell>
          <cell r="P104">
            <v>8</v>
          </cell>
          <cell r="Q104">
            <v>12</v>
          </cell>
          <cell r="R104">
            <v>3</v>
          </cell>
          <cell r="S104">
            <v>77</v>
          </cell>
          <cell r="T104">
            <v>0</v>
          </cell>
          <cell r="U104">
            <v>77</v>
          </cell>
          <cell r="V104">
            <v>91</v>
          </cell>
          <cell r="W104" t="str">
            <v>승마운동 기구의 개발 과제임. 기술개발목표는 잘 설명되어 있으나, 시장 진입을 위해 기존 제품의 문제점의 추가보완 설명이 필요함.</v>
          </cell>
        </row>
        <row r="105">
          <cell r="B105">
            <v>20404690</v>
          </cell>
          <cell r="C105" t="str">
            <v>대학발</v>
          </cell>
          <cell r="D105" t="str">
            <v>기계ㆍ소재</v>
          </cell>
          <cell r="E105" t="str">
            <v>AI 딥러닝 기반 포트홀·균열 검출 도로 인프라 안전점검 솔루션</v>
          </cell>
          <cell r="F105" t="str">
            <v>399,500,000</v>
          </cell>
          <cell r="G105" t="str">
            <v>5</v>
          </cell>
          <cell r="H105" t="str">
            <v>초기</v>
          </cell>
          <cell r="I105" t="str">
            <v>중장년</v>
          </cell>
          <cell r="J105">
            <v>0</v>
          </cell>
          <cell r="K105">
            <v>8</v>
          </cell>
          <cell r="L105">
            <v>8</v>
          </cell>
          <cell r="M105">
            <v>13</v>
          </cell>
          <cell r="N105">
            <v>14</v>
          </cell>
          <cell r="O105">
            <v>8</v>
          </cell>
          <cell r="P105">
            <v>8</v>
          </cell>
          <cell r="Q105">
            <v>14</v>
          </cell>
          <cell r="R105">
            <v>4</v>
          </cell>
          <cell r="S105">
            <v>77</v>
          </cell>
          <cell r="T105">
            <v>0</v>
          </cell>
          <cell r="U105">
            <v>77</v>
          </cell>
          <cell r="V105">
            <v>91</v>
          </cell>
          <cell r="W105" t="str">
            <v>도로 파손 검증 AI 솔루션 개발 과제임. 기존 기술의 문제점과 솔루션이 제시되어 있음.</v>
          </cell>
          <cell r="X105" t="str">
            <v>일치</v>
          </cell>
          <cell r="Y105" t="str">
            <v>인공지능 지역주력산업과 관련됨</v>
          </cell>
        </row>
        <row r="106">
          <cell r="B106">
            <v>20414325</v>
          </cell>
          <cell r="C106" t="str">
            <v>지역기반</v>
          </cell>
          <cell r="D106" t="str">
            <v>기계ㆍ소재</v>
          </cell>
          <cell r="E106" t="str">
            <v>에코플러스(ECO PLUS)</v>
          </cell>
          <cell r="F106" t="str">
            <v>0</v>
          </cell>
          <cell r="G106" t="str">
            <v>0</v>
          </cell>
          <cell r="H106" t="str">
            <v>예비</v>
          </cell>
          <cell r="I106" t="str">
            <v>중장년</v>
          </cell>
          <cell r="J106">
            <v>0</v>
          </cell>
          <cell r="K106">
            <v>8</v>
          </cell>
          <cell r="L106">
            <v>8</v>
          </cell>
          <cell r="M106">
            <v>13</v>
          </cell>
          <cell r="N106">
            <v>16</v>
          </cell>
          <cell r="O106">
            <v>8</v>
          </cell>
          <cell r="P106">
            <v>8</v>
          </cell>
          <cell r="Q106">
            <v>12</v>
          </cell>
          <cell r="R106">
            <v>4</v>
          </cell>
          <cell r="S106">
            <v>77</v>
          </cell>
          <cell r="T106">
            <v>0</v>
          </cell>
          <cell r="U106">
            <v>77</v>
          </cell>
          <cell r="V106">
            <v>91</v>
          </cell>
          <cell r="W106" t="str">
            <v>문제점 개선효과가 있을것으로 보이나, 기술개발구현을 위한 구체적인 실행계획의 보완 설명이 필요함.</v>
          </cell>
        </row>
        <row r="107">
          <cell r="B107">
            <v>20413915</v>
          </cell>
          <cell r="C107" t="str">
            <v>지역기반</v>
          </cell>
          <cell r="D107" t="str">
            <v>기계ㆍ소재</v>
          </cell>
          <cell r="E107" t="str">
            <v>전자 제조 공정용 3D AOI 검사 장비 및 ML Vision Algorithm 기반 검사 솔루션, SQ3000-K</v>
          </cell>
          <cell r="F107" t="str">
            <v>2,253,944,860</v>
          </cell>
          <cell r="G107" t="str">
            <v>7</v>
          </cell>
          <cell r="H107" t="str">
            <v>초기</v>
          </cell>
          <cell r="I107" t="str">
            <v>중장년</v>
          </cell>
          <cell r="J107">
            <v>0</v>
          </cell>
          <cell r="K107">
            <v>8</v>
          </cell>
          <cell r="L107">
            <v>8</v>
          </cell>
          <cell r="M107">
            <v>14</v>
          </cell>
          <cell r="N107">
            <v>14</v>
          </cell>
          <cell r="O107">
            <v>8</v>
          </cell>
          <cell r="P107">
            <v>8</v>
          </cell>
          <cell r="Q107">
            <v>13</v>
          </cell>
          <cell r="R107">
            <v>4</v>
          </cell>
          <cell r="S107">
            <v>77</v>
          </cell>
          <cell r="T107">
            <v>0</v>
          </cell>
          <cell r="U107">
            <v>77</v>
          </cell>
          <cell r="V107">
            <v>91</v>
          </cell>
          <cell r="W107" t="str">
            <v>기존 시장품 대비 기술개발의 구체적인 차별점에 대한 보완설명이 필요함</v>
          </cell>
        </row>
        <row r="108">
          <cell r="B108">
            <v>20405857</v>
          </cell>
          <cell r="C108" t="str">
            <v>지역기반</v>
          </cell>
          <cell r="D108" t="str">
            <v>기계ㆍ소재</v>
          </cell>
          <cell r="E108" t="str">
            <v>유해인자 정밀 감지 및 능동형 배기 제어 알고리즘이 탑재된 스마트 IoT 도장부스</v>
          </cell>
          <cell r="F108" t="str">
            <v>3,745,797,404</v>
          </cell>
          <cell r="G108" t="str">
            <v>17</v>
          </cell>
          <cell r="H108" t="str">
            <v>도약</v>
          </cell>
          <cell r="I108" t="str">
            <v>청년</v>
          </cell>
          <cell r="J108">
            <v>0</v>
          </cell>
          <cell r="K108">
            <v>8</v>
          </cell>
          <cell r="L108">
            <v>8</v>
          </cell>
          <cell r="M108">
            <v>14</v>
          </cell>
          <cell r="N108">
            <v>15</v>
          </cell>
          <cell r="O108">
            <v>8</v>
          </cell>
          <cell r="P108">
            <v>8</v>
          </cell>
          <cell r="Q108">
            <v>12</v>
          </cell>
          <cell r="R108">
            <v>4</v>
          </cell>
          <cell r="S108">
            <v>77</v>
          </cell>
          <cell r="T108">
            <v>0</v>
          </cell>
          <cell r="U108">
            <v>77</v>
          </cell>
          <cell r="V108">
            <v>91</v>
          </cell>
          <cell r="W108" t="str">
            <v>도장부스문제점 개선을 위한 과제임. 기술개발 내용이 구체적으로 설명되어 있음.</v>
          </cell>
        </row>
        <row r="109">
          <cell r="B109">
            <v>20414195</v>
          </cell>
          <cell r="C109" t="str">
            <v>지역기반</v>
          </cell>
          <cell r="D109" t="str">
            <v>기계ㆍ소재</v>
          </cell>
          <cell r="E109" t="str">
            <v>AI 기반 로봇 자동화 기술이 적용된 무인 커피 제조 기능의  스마트 커피 로봇 시스템</v>
          </cell>
          <cell r="F109" t="str">
            <v>938,000,000</v>
          </cell>
          <cell r="G109" t="str">
            <v>3</v>
          </cell>
          <cell r="H109" t="str">
            <v>도약</v>
          </cell>
          <cell r="I109" t="str">
            <v>중장년</v>
          </cell>
          <cell r="J109">
            <v>0</v>
          </cell>
          <cell r="K109">
            <v>8</v>
          </cell>
          <cell r="L109">
            <v>9</v>
          </cell>
          <cell r="M109">
            <v>14</v>
          </cell>
          <cell r="N109">
            <v>13</v>
          </cell>
          <cell r="O109">
            <v>8</v>
          </cell>
          <cell r="P109">
            <v>8</v>
          </cell>
          <cell r="Q109">
            <v>13</v>
          </cell>
          <cell r="R109">
            <v>4</v>
          </cell>
          <cell r="S109">
            <v>77</v>
          </cell>
          <cell r="T109">
            <v>0</v>
          </cell>
          <cell r="U109">
            <v>77</v>
          </cell>
          <cell r="V109">
            <v>91</v>
          </cell>
          <cell r="W109" t="str">
            <v>무인 커피로봇 시스템 개발 과제임. 과제 수행을 위한 구체적인 기술개발 내용 보완이 필요함</v>
          </cell>
        </row>
        <row r="110">
          <cell r="B110">
            <v>20428587</v>
          </cell>
          <cell r="C110" t="str">
            <v>지역기반</v>
          </cell>
          <cell r="D110" t="str">
            <v>기계ㆍ소재</v>
          </cell>
          <cell r="E110" t="str">
            <v>수중 합성 기반 기능성 나노파티클 분산액 소재 (Nano Ink)</v>
          </cell>
          <cell r="F110" t="str">
            <v>0</v>
          </cell>
          <cell r="G110" t="str">
            <v>0</v>
          </cell>
          <cell r="H110" t="str">
            <v>예비</v>
          </cell>
          <cell r="I110" t="str">
            <v>청년</v>
          </cell>
          <cell r="J110">
            <v>0</v>
          </cell>
          <cell r="K110">
            <v>8</v>
          </cell>
          <cell r="L110">
            <v>8</v>
          </cell>
          <cell r="M110">
            <v>13</v>
          </cell>
          <cell r="N110">
            <v>14</v>
          </cell>
          <cell r="O110">
            <v>8</v>
          </cell>
          <cell r="P110">
            <v>8</v>
          </cell>
          <cell r="Q110">
            <v>13</v>
          </cell>
          <cell r="R110">
            <v>4</v>
          </cell>
          <cell r="S110">
            <v>76</v>
          </cell>
          <cell r="T110">
            <v>0</v>
          </cell>
          <cell r="U110">
            <v>76</v>
          </cell>
          <cell r="V110">
            <v>104</v>
          </cell>
          <cell r="W110" t="str">
            <v>소재기술개발 기반의 과제임. 기술구현을 위한 준비과정 설명이 되어 있음. 기술분야에 필요성이 보임.</v>
          </cell>
        </row>
        <row r="111">
          <cell r="B111">
            <v>20422808</v>
          </cell>
          <cell r="C111" t="str">
            <v>지역기반</v>
          </cell>
          <cell r="D111" t="str">
            <v>기계ㆍ소재</v>
          </cell>
          <cell r="E111" t="str">
            <v>휠체어 브레이크 미체결 감지 스마트 안전 경보장치</v>
          </cell>
          <cell r="F111" t="str">
            <v>0</v>
          </cell>
          <cell r="G111" t="str">
            <v>0</v>
          </cell>
          <cell r="H111" t="str">
            <v>예비</v>
          </cell>
          <cell r="I111" t="str">
            <v>청년</v>
          </cell>
          <cell r="J111">
            <v>0</v>
          </cell>
          <cell r="K111">
            <v>8</v>
          </cell>
          <cell r="L111">
            <v>8</v>
          </cell>
          <cell r="M111">
            <v>14</v>
          </cell>
          <cell r="N111">
            <v>13</v>
          </cell>
          <cell r="O111">
            <v>8</v>
          </cell>
          <cell r="P111">
            <v>8</v>
          </cell>
          <cell r="Q111">
            <v>13</v>
          </cell>
          <cell r="R111">
            <v>4</v>
          </cell>
          <cell r="S111">
            <v>76</v>
          </cell>
          <cell r="T111">
            <v>0</v>
          </cell>
          <cell r="U111">
            <v>76</v>
          </cell>
          <cell r="V111">
            <v>104</v>
          </cell>
          <cell r="W111" t="str">
            <v>경보알림을 위한 과제이며, 필요성과 기술적 내용에 대한 잘 표현되어 있음.</v>
          </cell>
        </row>
        <row r="112">
          <cell r="B112">
            <v>20423028</v>
          </cell>
          <cell r="C112" t="str">
            <v>지역기반</v>
          </cell>
          <cell r="D112" t="str">
            <v>기계ㆍ소재</v>
          </cell>
          <cell r="E112" t="str">
            <v>“ 욕실을 사우나로, 쓸수록 쌓이는 건강 데이터 “ IOT·AI 복사열 헬스케어 시스템</v>
          </cell>
          <cell r="F112" t="str">
            <v>0</v>
          </cell>
          <cell r="G112" t="str">
            <v>0</v>
          </cell>
          <cell r="H112" t="str">
            <v>예비</v>
          </cell>
          <cell r="I112" t="str">
            <v>중장년</v>
          </cell>
          <cell r="J112">
            <v>0</v>
          </cell>
          <cell r="K112">
            <v>8</v>
          </cell>
          <cell r="L112">
            <v>8</v>
          </cell>
          <cell r="M112">
            <v>13</v>
          </cell>
          <cell r="N112">
            <v>14</v>
          </cell>
          <cell r="O112">
            <v>8</v>
          </cell>
          <cell r="P112">
            <v>8</v>
          </cell>
          <cell r="Q112">
            <v>13</v>
          </cell>
          <cell r="R112">
            <v>4</v>
          </cell>
          <cell r="S112">
            <v>76</v>
          </cell>
          <cell r="T112">
            <v>0</v>
          </cell>
          <cell r="U112">
            <v>76</v>
          </cell>
          <cell r="V112">
            <v>104</v>
          </cell>
          <cell r="W112" t="str">
            <v>가정용 사우나 기술개발로 인하여 웰빙시장에 진입이 가능할것으로 보임. 기술적 과제 실행계획이 설명되어 있음.</v>
          </cell>
        </row>
        <row r="113">
          <cell r="B113">
            <v>20417544</v>
          </cell>
          <cell r="C113" t="str">
            <v>지역기반</v>
          </cell>
          <cell r="D113" t="str">
            <v>기계ㆍ소재</v>
          </cell>
          <cell r="E113" t="str">
            <v>유독물질이 배제된 다이싱 공졍용 웨이퍼 보호기능의 코팅제</v>
          </cell>
          <cell r="F113" t="str">
            <v>64,976,450</v>
          </cell>
          <cell r="G113" t="str">
            <v>0</v>
          </cell>
          <cell r="H113" t="str">
            <v>도약</v>
          </cell>
          <cell r="I113" t="str">
            <v>중장년</v>
          </cell>
          <cell r="J113">
            <v>0</v>
          </cell>
          <cell r="K113">
            <v>8</v>
          </cell>
          <cell r="L113">
            <v>8</v>
          </cell>
          <cell r="M113">
            <v>13</v>
          </cell>
          <cell r="N113">
            <v>14</v>
          </cell>
          <cell r="O113">
            <v>8</v>
          </cell>
          <cell r="P113">
            <v>8</v>
          </cell>
          <cell r="Q113">
            <v>13</v>
          </cell>
          <cell r="R113">
            <v>4</v>
          </cell>
          <cell r="S113">
            <v>76</v>
          </cell>
          <cell r="T113">
            <v>0</v>
          </cell>
          <cell r="U113">
            <v>76</v>
          </cell>
          <cell r="V113">
            <v>104</v>
          </cell>
          <cell r="W113" t="str">
            <v>코팅제 개발 과제임. 기존 개발환경 문제점 대비 개선 효과가 있음.</v>
          </cell>
        </row>
        <row r="114">
          <cell r="B114">
            <v>20416845</v>
          </cell>
          <cell r="C114" t="str">
            <v>지역기반</v>
          </cell>
          <cell r="D114" t="str">
            <v>기계ㆍ소재</v>
          </cell>
          <cell r="E114" t="str">
            <v>저주파·초음파 듀얼포레이션 기반 메디컬급 안티에이징 디바이스</v>
          </cell>
          <cell r="F114" t="str">
            <v>3,825,341,933</v>
          </cell>
          <cell r="G114" t="str">
            <v>12</v>
          </cell>
          <cell r="H114" t="str">
            <v>도약</v>
          </cell>
          <cell r="I114" t="str">
            <v>중장년</v>
          </cell>
          <cell r="J114">
            <v>0</v>
          </cell>
          <cell r="K114">
            <v>8</v>
          </cell>
          <cell r="L114">
            <v>8</v>
          </cell>
          <cell r="M114">
            <v>13</v>
          </cell>
          <cell r="N114">
            <v>14</v>
          </cell>
          <cell r="O114">
            <v>8</v>
          </cell>
          <cell r="P114">
            <v>7</v>
          </cell>
          <cell r="Q114">
            <v>14</v>
          </cell>
          <cell r="R114">
            <v>4</v>
          </cell>
          <cell r="S114">
            <v>76</v>
          </cell>
          <cell r="T114">
            <v>0</v>
          </cell>
          <cell r="U114">
            <v>76</v>
          </cell>
          <cell r="V114">
            <v>104</v>
          </cell>
          <cell r="W114" t="str">
            <v>안티에이징 디바이스 개발 과제임. 기존 제품의 문제점 대비 개선효과가 있음.</v>
          </cell>
        </row>
        <row r="115">
          <cell r="B115">
            <v>20419273</v>
          </cell>
          <cell r="C115" t="str">
            <v>지역기반</v>
          </cell>
          <cell r="D115" t="str">
            <v>기계ㆍ소재</v>
          </cell>
          <cell r="E115" t="str">
            <v>장시간 책상에 머무는 사용자를 위하여 인체공학 기술과 AI 기반 맞춤 세팅 기술을 활용하여 높이 조절 및 자세 최적화 기능의 개인 맞춤형 업무환경을 제공하는 스마트 워크스테이션 제품</v>
          </cell>
          <cell r="F115" t="str">
            <v>0</v>
          </cell>
          <cell r="G115" t="str">
            <v>0</v>
          </cell>
          <cell r="H115" t="str">
            <v>예비</v>
          </cell>
          <cell r="I115" t="str">
            <v>중장년</v>
          </cell>
          <cell r="J115">
            <v>0</v>
          </cell>
          <cell r="K115">
            <v>8</v>
          </cell>
          <cell r="L115">
            <v>8</v>
          </cell>
          <cell r="M115">
            <v>13</v>
          </cell>
          <cell r="N115">
            <v>15</v>
          </cell>
          <cell r="O115">
            <v>8</v>
          </cell>
          <cell r="P115">
            <v>7</v>
          </cell>
          <cell r="Q115">
            <v>14</v>
          </cell>
          <cell r="R115">
            <v>3</v>
          </cell>
          <cell r="S115">
            <v>76</v>
          </cell>
          <cell r="T115">
            <v>0</v>
          </cell>
          <cell r="U115">
            <v>76</v>
          </cell>
          <cell r="V115">
            <v>104</v>
          </cell>
          <cell r="W115" t="str">
            <v>현장에 있는 문제점을 개선하려는 내용은 보이나, 과제수행을 위한 구체적인 실행 목표에 대한 보완이 필요함</v>
          </cell>
        </row>
        <row r="116">
          <cell r="B116">
            <v>20430458</v>
          </cell>
          <cell r="C116" t="str">
            <v>지역기반</v>
          </cell>
          <cell r="D116" t="str">
            <v>기계ㆍ소재</v>
          </cell>
          <cell r="E116" t="str">
            <v xml:space="preserve">고위험 산업현장 작업자 보호 및 생산성 향상을 위한 지능형 안전 관제 및 작업증강형 웨어러블 로봇 시스템 </v>
          </cell>
          <cell r="F116" t="str">
            <v>488,280,000</v>
          </cell>
          <cell r="G116" t="str">
            <v>3</v>
          </cell>
          <cell r="H116" t="str">
            <v>초기</v>
          </cell>
          <cell r="I116" t="str">
            <v>중장년</v>
          </cell>
          <cell r="J116">
            <v>0</v>
          </cell>
          <cell r="K116">
            <v>8</v>
          </cell>
          <cell r="L116">
            <v>8</v>
          </cell>
          <cell r="M116">
            <v>13</v>
          </cell>
          <cell r="N116">
            <v>14</v>
          </cell>
          <cell r="O116">
            <v>8</v>
          </cell>
          <cell r="P116">
            <v>8</v>
          </cell>
          <cell r="Q116">
            <v>13</v>
          </cell>
          <cell r="R116">
            <v>4</v>
          </cell>
          <cell r="S116">
            <v>76</v>
          </cell>
          <cell r="T116">
            <v>0</v>
          </cell>
          <cell r="U116">
            <v>76</v>
          </cell>
          <cell r="V116">
            <v>104</v>
          </cell>
          <cell r="W116" t="str">
            <v>기존 웨어러벌 로봇의 문제점과 과제 개발의 차별성에 대한 보완 설명이 필요함</v>
          </cell>
        </row>
        <row r="117">
          <cell r="B117">
            <v>20413168</v>
          </cell>
          <cell r="C117" t="str">
            <v>대학발</v>
          </cell>
          <cell r="D117" t="str">
            <v>기계ㆍ소재</v>
          </cell>
          <cell r="E117" t="str">
            <v>대형 적층제조 기반 맞춤형 산업용 에어로겔 단열·열관리 구조체</v>
          </cell>
          <cell r="F117" t="str">
            <v>0</v>
          </cell>
          <cell r="G117" t="str">
            <v>0</v>
          </cell>
          <cell r="H117" t="str">
            <v>예비</v>
          </cell>
          <cell r="I117" t="str">
            <v>청년</v>
          </cell>
          <cell r="J117">
            <v>0</v>
          </cell>
          <cell r="K117">
            <v>8</v>
          </cell>
          <cell r="L117">
            <v>8</v>
          </cell>
          <cell r="M117">
            <v>15</v>
          </cell>
          <cell r="N117">
            <v>14</v>
          </cell>
          <cell r="O117">
            <v>8</v>
          </cell>
          <cell r="P117">
            <v>8</v>
          </cell>
          <cell r="Q117">
            <v>12</v>
          </cell>
          <cell r="R117">
            <v>4</v>
          </cell>
          <cell r="S117">
            <v>77</v>
          </cell>
          <cell r="T117">
            <v>0</v>
          </cell>
          <cell r="U117">
            <v>77</v>
          </cell>
          <cell r="V117">
            <v>91</v>
          </cell>
          <cell r="W117" t="str">
            <v>기술개발의 구체적인 내용은 보이나, 시장수요에 대한 내용 보완이 필요할것으로 보임.</v>
          </cell>
          <cell r="X117" t="str">
            <v>불일치</v>
          </cell>
          <cell r="Y117" t="str">
            <v>지역주력 산업에 일치하지 않음</v>
          </cell>
        </row>
        <row r="118">
          <cell r="B118">
            <v>20438304</v>
          </cell>
          <cell r="C118" t="str">
            <v>지역기반</v>
          </cell>
          <cell r="D118" t="str">
            <v>기계ㆍ소재</v>
          </cell>
          <cell r="E118" t="str">
            <v>국내산 찹쌀과 대체당을 활용한 냉동 유통형 저당 개성주악</v>
          </cell>
          <cell r="F118" t="str">
            <v>0</v>
          </cell>
          <cell r="G118" t="str">
            <v>0</v>
          </cell>
          <cell r="H118" t="str">
            <v>예비</v>
          </cell>
          <cell r="I118" t="str">
            <v>청년</v>
          </cell>
          <cell r="J118">
            <v>0</v>
          </cell>
          <cell r="K118">
            <v>9</v>
          </cell>
          <cell r="L118">
            <v>8</v>
          </cell>
          <cell r="M118">
            <v>14</v>
          </cell>
          <cell r="N118">
            <v>13</v>
          </cell>
          <cell r="O118">
            <v>8</v>
          </cell>
          <cell r="P118">
            <v>7</v>
          </cell>
          <cell r="Q118">
            <v>13</v>
          </cell>
          <cell r="R118">
            <v>3</v>
          </cell>
          <cell r="S118">
            <v>75</v>
          </cell>
          <cell r="T118">
            <v>0</v>
          </cell>
          <cell r="U118">
            <v>75</v>
          </cell>
          <cell r="V118">
            <v>111</v>
          </cell>
          <cell r="W118" t="str">
            <v>냉동형 개성주악의 제조기술에 대한 구체성이 있음. K푸트 시장으로 확장이 가능할것으로 보임</v>
          </cell>
        </row>
        <row r="119">
          <cell r="B119">
            <v>20430168</v>
          </cell>
          <cell r="C119" t="str">
            <v>지역기반</v>
          </cell>
          <cell r="D119" t="str">
            <v>기계ㆍ소재</v>
          </cell>
          <cell r="E119" t="str">
            <v>범용 지그 시스템 기술 적용으로 복잡한 형상물 고정이 가능한  자동화 수직형 범용 지그 개발</v>
          </cell>
          <cell r="F119" t="str">
            <v>1,200,000,000</v>
          </cell>
          <cell r="G119" t="str">
            <v>5</v>
          </cell>
          <cell r="H119" t="str">
            <v>도약</v>
          </cell>
          <cell r="I119" t="str">
            <v>중장년</v>
          </cell>
          <cell r="J119">
            <v>0</v>
          </cell>
          <cell r="K119">
            <v>8</v>
          </cell>
          <cell r="L119">
            <v>8</v>
          </cell>
          <cell r="M119">
            <v>13</v>
          </cell>
          <cell r="N119">
            <v>14</v>
          </cell>
          <cell r="O119">
            <v>8</v>
          </cell>
          <cell r="P119">
            <v>7</v>
          </cell>
          <cell r="Q119">
            <v>13</v>
          </cell>
          <cell r="R119">
            <v>4</v>
          </cell>
          <cell r="S119">
            <v>75</v>
          </cell>
          <cell r="T119">
            <v>0</v>
          </cell>
          <cell r="U119">
            <v>75</v>
          </cell>
          <cell r="V119">
            <v>111</v>
          </cell>
          <cell r="W119" t="str">
            <v>범용지그 개발을 위한 과제임. 기존 지그문제점을 개선하고 기술개발내용이 구체적으로 명기됨.</v>
          </cell>
        </row>
        <row r="120">
          <cell r="B120">
            <v>20427766</v>
          </cell>
          <cell r="C120" t="str">
            <v>지역기반</v>
          </cell>
          <cell r="D120" t="str">
            <v>기계ㆍ소재</v>
          </cell>
          <cell r="E120" t="str">
            <v>“Small” Physical AI 기반 초저가 세미휴머노이드 개발</v>
          </cell>
          <cell r="F120" t="str">
            <v>0</v>
          </cell>
          <cell r="G120" t="str">
            <v>0</v>
          </cell>
          <cell r="H120" t="str">
            <v>예비</v>
          </cell>
          <cell r="I120" t="str">
            <v>청년</v>
          </cell>
          <cell r="J120">
            <v>0</v>
          </cell>
          <cell r="K120">
            <v>8</v>
          </cell>
          <cell r="L120">
            <v>8</v>
          </cell>
          <cell r="M120">
            <v>14</v>
          </cell>
          <cell r="N120">
            <v>13</v>
          </cell>
          <cell r="O120">
            <v>8</v>
          </cell>
          <cell r="P120">
            <v>7</v>
          </cell>
          <cell r="Q120">
            <v>14</v>
          </cell>
          <cell r="R120">
            <v>3</v>
          </cell>
          <cell r="S120">
            <v>75</v>
          </cell>
          <cell r="T120">
            <v>0</v>
          </cell>
          <cell r="U120">
            <v>75</v>
          </cell>
          <cell r="V120">
            <v>111</v>
          </cell>
          <cell r="W120" t="str">
            <v>피지컬 로봇개발을 위한 과제임. 시장 진입을 위한 기존의 개발업체와의 경쟁력이 무었인지 보완설명이 필요함.</v>
          </cell>
        </row>
        <row r="121">
          <cell r="B121">
            <v>20427368</v>
          </cell>
          <cell r="C121" t="str">
            <v>지역기반</v>
          </cell>
          <cell r="D121" t="str">
            <v>기계ㆍ소재</v>
          </cell>
          <cell r="E121" t="str">
            <v>자동 양액 도킹 및 수직 순환 제어 기술이 적용된 고밀도 생육 및 공간 최적화 기능의 (관리 노동력 50% 절감 및 생육 편차 해소를 제공하는)  회전식 스마트팜(식물재배기)</v>
          </cell>
          <cell r="F121" t="str">
            <v>70,000,000</v>
          </cell>
          <cell r="G121" t="str">
            <v>2</v>
          </cell>
          <cell r="H121" t="str">
            <v>초기</v>
          </cell>
          <cell r="I121" t="str">
            <v>청년</v>
          </cell>
          <cell r="J121">
            <v>0</v>
          </cell>
          <cell r="K121">
            <v>8</v>
          </cell>
          <cell r="L121">
            <v>8</v>
          </cell>
          <cell r="M121">
            <v>14</v>
          </cell>
          <cell r="N121">
            <v>14</v>
          </cell>
          <cell r="O121">
            <v>8</v>
          </cell>
          <cell r="P121">
            <v>7</v>
          </cell>
          <cell r="Q121">
            <v>12</v>
          </cell>
          <cell r="R121">
            <v>4</v>
          </cell>
          <cell r="S121">
            <v>75</v>
          </cell>
          <cell r="T121">
            <v>0</v>
          </cell>
          <cell r="U121">
            <v>75</v>
          </cell>
          <cell r="V121">
            <v>111</v>
          </cell>
          <cell r="W121" t="str">
            <v>스마트팜 개발과제임. 시장진입을 위한 기존 스마트 팜 기술과의 차별점 보완 설명이 필요함</v>
          </cell>
        </row>
        <row r="122">
          <cell r="B122">
            <v>20431752</v>
          </cell>
          <cell r="C122" t="str">
            <v>지역기반</v>
          </cell>
          <cell r="D122" t="str">
            <v>기계ㆍ소재</v>
          </cell>
          <cell r="E122" t="str">
            <v>스티로폼(EPS) 고밀도 압축처리 시스템</v>
          </cell>
          <cell r="F122" t="str">
            <v>0</v>
          </cell>
          <cell r="G122" t="str">
            <v>0</v>
          </cell>
          <cell r="H122" t="str">
            <v>예비</v>
          </cell>
          <cell r="I122" t="str">
            <v>중장년</v>
          </cell>
          <cell r="J122">
            <v>0</v>
          </cell>
          <cell r="K122">
            <v>8</v>
          </cell>
          <cell r="L122">
            <v>9</v>
          </cell>
          <cell r="M122">
            <v>13</v>
          </cell>
          <cell r="N122">
            <v>13</v>
          </cell>
          <cell r="O122">
            <v>8</v>
          </cell>
          <cell r="P122">
            <v>7</v>
          </cell>
          <cell r="Q122">
            <v>12</v>
          </cell>
          <cell r="R122">
            <v>4</v>
          </cell>
          <cell r="S122">
            <v>74</v>
          </cell>
          <cell r="T122">
            <v>0</v>
          </cell>
          <cell r="U122">
            <v>74</v>
          </cell>
          <cell r="V122">
            <v>115</v>
          </cell>
          <cell r="W122" t="str">
            <v>폐처리용 스티로폼 압축기계의 개량을 위한 과제임. 필요성이 보이며 과제수행 효과가 있을것으로 보임. 기술개발후 시장적용이 가능할것으로 보임</v>
          </cell>
        </row>
        <row r="123">
          <cell r="B123">
            <v>20422551</v>
          </cell>
          <cell r="C123" t="str">
            <v>지역기반</v>
          </cell>
          <cell r="D123" t="str">
            <v>기계ㆍ소재</v>
          </cell>
          <cell r="E123" t="str">
            <v>가스스프링 기술 기반 자동 개폐 기능성 창문 SLIDEON Window</v>
          </cell>
          <cell r="F123" t="str">
            <v>0</v>
          </cell>
          <cell r="G123" t="str">
            <v>0</v>
          </cell>
          <cell r="H123" t="str">
            <v>예비</v>
          </cell>
          <cell r="I123" t="str">
            <v>청년</v>
          </cell>
          <cell r="J123">
            <v>0</v>
          </cell>
          <cell r="K123">
            <v>8</v>
          </cell>
          <cell r="L123">
            <v>8</v>
          </cell>
          <cell r="M123">
            <v>15</v>
          </cell>
          <cell r="N123">
            <v>14</v>
          </cell>
          <cell r="O123">
            <v>7</v>
          </cell>
          <cell r="P123">
            <v>7</v>
          </cell>
          <cell r="Q123">
            <v>12</v>
          </cell>
          <cell r="R123">
            <v>3</v>
          </cell>
          <cell r="S123">
            <v>74</v>
          </cell>
          <cell r="T123">
            <v>0</v>
          </cell>
          <cell r="U123">
            <v>74</v>
          </cell>
          <cell r="V123">
            <v>115</v>
          </cell>
          <cell r="W123" t="str">
            <v>창문 구조개선을 위한 과제임. 수요자 중심의 차별적 기술내용의 보완이 필요하다고 보여짐.</v>
          </cell>
        </row>
        <row r="124">
          <cell r="B124">
            <v>20426256</v>
          </cell>
          <cell r="C124" t="str">
            <v>지역기반</v>
          </cell>
          <cell r="D124" t="str">
            <v>기계ㆍ소재</v>
          </cell>
          <cell r="E124" t="str">
            <v>기판·패키지 휨·평탄도·코플래너리티 검사장비</v>
          </cell>
          <cell r="F124" t="str">
            <v>0</v>
          </cell>
          <cell r="G124" t="str">
            <v>0</v>
          </cell>
          <cell r="H124" t="str">
            <v>예비</v>
          </cell>
          <cell r="I124" t="str">
            <v>청년</v>
          </cell>
          <cell r="J124">
            <v>0</v>
          </cell>
          <cell r="K124">
            <v>8</v>
          </cell>
          <cell r="L124">
            <v>8</v>
          </cell>
          <cell r="M124">
            <v>14</v>
          </cell>
          <cell r="N124">
            <v>15</v>
          </cell>
          <cell r="O124">
            <v>8</v>
          </cell>
          <cell r="P124">
            <v>9</v>
          </cell>
          <cell r="Q124">
            <v>9</v>
          </cell>
          <cell r="R124">
            <v>3</v>
          </cell>
          <cell r="S124">
            <v>74</v>
          </cell>
          <cell r="T124">
            <v>0</v>
          </cell>
          <cell r="U124">
            <v>74</v>
          </cell>
          <cell r="V124">
            <v>115</v>
          </cell>
          <cell r="W124" t="str">
            <v>검사장비의 필요성은 보이나 구체적인 기술개발 진행내용에 대한 보완이 필요함.</v>
          </cell>
        </row>
        <row r="125">
          <cell r="B125">
            <v>20428016</v>
          </cell>
          <cell r="C125" t="str">
            <v>지역기반</v>
          </cell>
          <cell r="D125" t="str">
            <v>기계ㆍ소재</v>
          </cell>
          <cell r="E125" t="str">
            <v>13년 경력의 가구 장인이 만드는 ESG 실현을 위한 폐의류 업사이클 모듈형 가구 솔루션</v>
          </cell>
          <cell r="F125" t="str">
            <v>0</v>
          </cell>
          <cell r="G125" t="str">
            <v>0</v>
          </cell>
          <cell r="H125" t="str">
            <v>예비</v>
          </cell>
          <cell r="I125" t="str">
            <v>청년</v>
          </cell>
          <cell r="J125">
            <v>0</v>
          </cell>
          <cell r="K125">
            <v>8</v>
          </cell>
          <cell r="L125">
            <v>9</v>
          </cell>
          <cell r="M125">
            <v>15</v>
          </cell>
          <cell r="N125">
            <v>13</v>
          </cell>
          <cell r="O125">
            <v>8</v>
          </cell>
          <cell r="P125">
            <v>7</v>
          </cell>
          <cell r="Q125">
            <v>11</v>
          </cell>
          <cell r="R125">
            <v>3</v>
          </cell>
          <cell r="S125">
            <v>74</v>
          </cell>
          <cell r="T125">
            <v>0</v>
          </cell>
          <cell r="U125">
            <v>74</v>
          </cell>
          <cell r="V125">
            <v>115</v>
          </cell>
          <cell r="W125" t="str">
            <v>리사이클목적의 가구제작을 위한 과제임. 수요자 중심의 시장규모 조사와 시장진입 가능성에 대한 보완 설명이 필요함</v>
          </cell>
        </row>
        <row r="126">
          <cell r="B126">
            <v>20406098</v>
          </cell>
          <cell r="C126" t="str">
            <v>지역기반</v>
          </cell>
          <cell r="D126" t="str">
            <v>기계ㆍ소재</v>
          </cell>
          <cell r="E126" t="str">
            <v>툴에이스 AI : AI기반 절삭제조공구 최적화 구매 SaaS 솔루션</v>
          </cell>
          <cell r="F126" t="str">
            <v>141,824,547</v>
          </cell>
          <cell r="G126" t="str">
            <v>1</v>
          </cell>
          <cell r="H126" t="str">
            <v>초기</v>
          </cell>
          <cell r="I126" t="str">
            <v>청년</v>
          </cell>
          <cell r="J126">
            <v>0</v>
          </cell>
          <cell r="K126">
            <v>8</v>
          </cell>
          <cell r="L126">
            <v>8</v>
          </cell>
          <cell r="M126">
            <v>13</v>
          </cell>
          <cell r="N126">
            <v>14</v>
          </cell>
          <cell r="O126">
            <v>8</v>
          </cell>
          <cell r="P126">
            <v>8</v>
          </cell>
          <cell r="Q126">
            <v>12</v>
          </cell>
          <cell r="R126">
            <v>3</v>
          </cell>
          <cell r="S126">
            <v>74</v>
          </cell>
          <cell r="T126">
            <v>0</v>
          </cell>
          <cell r="U126">
            <v>74</v>
          </cell>
          <cell r="V126">
            <v>115</v>
          </cell>
          <cell r="W126" t="str">
            <v>공구추천 솔루션 개발을 위한 과제임. 과제수행을 위한 구체적인 과정설명이 되어 있음. 수요자 중심의 현장 필요성에 대한 보완설명이 필요할것으로 보임</v>
          </cell>
        </row>
        <row r="127">
          <cell r="B127">
            <v>20412637</v>
          </cell>
          <cell r="C127" t="str">
            <v>지역기반</v>
          </cell>
          <cell r="D127" t="str">
            <v>기계ㆍ소재</v>
          </cell>
          <cell r="E127" t="str">
            <v>십자형 앙카홀·슬롯 브래킷·진동 감쇠 댐퍼가 통합된 내진 시스템 화스너 개발</v>
          </cell>
          <cell r="F127" t="str">
            <v>2,266,886,726</v>
          </cell>
          <cell r="G127" t="str">
            <v>5</v>
          </cell>
          <cell r="H127" t="str">
            <v>초기</v>
          </cell>
          <cell r="I127" t="str">
            <v>청년</v>
          </cell>
          <cell r="J127">
            <v>0</v>
          </cell>
          <cell r="K127">
            <v>8</v>
          </cell>
          <cell r="L127">
            <v>7</v>
          </cell>
          <cell r="M127">
            <v>13</v>
          </cell>
          <cell r="N127">
            <v>12</v>
          </cell>
          <cell r="O127">
            <v>8</v>
          </cell>
          <cell r="P127">
            <v>8</v>
          </cell>
          <cell r="Q127">
            <v>12</v>
          </cell>
          <cell r="R127">
            <v>4</v>
          </cell>
          <cell r="S127">
            <v>72</v>
          </cell>
          <cell r="T127">
            <v>2</v>
          </cell>
          <cell r="U127">
            <v>74</v>
          </cell>
          <cell r="V127">
            <v>115</v>
          </cell>
          <cell r="W127" t="str">
            <v>현장에서 필요성이 있는 개발품이지만, 기술개발의 난이도가 높지 않음,</v>
          </cell>
        </row>
        <row r="128">
          <cell r="B128">
            <v>20416382</v>
          </cell>
          <cell r="C128" t="str">
            <v>지역기반</v>
          </cell>
          <cell r="D128" t="str">
            <v>기계ㆍ소재</v>
          </cell>
          <cell r="E128" t="str">
            <v>릴랙싱 바닐라 드링크 : 바닐라빈 내 항산화 성분을 핵심으로 스트레스 완화 목적의 기능성 음료 개발</v>
          </cell>
          <cell r="F128" t="str">
            <v>230,000,000</v>
          </cell>
          <cell r="G128" t="str">
            <v>2</v>
          </cell>
          <cell r="H128" t="str">
            <v>초기</v>
          </cell>
          <cell r="I128" t="str">
            <v>청년</v>
          </cell>
          <cell r="J128">
            <v>0</v>
          </cell>
          <cell r="K128">
            <v>8</v>
          </cell>
          <cell r="L128">
            <v>8</v>
          </cell>
          <cell r="M128">
            <v>14</v>
          </cell>
          <cell r="N128">
            <v>14</v>
          </cell>
          <cell r="O128">
            <v>8</v>
          </cell>
          <cell r="P128">
            <v>7</v>
          </cell>
          <cell r="Q128">
            <v>10</v>
          </cell>
          <cell r="R128">
            <v>3</v>
          </cell>
          <cell r="S128">
            <v>72</v>
          </cell>
          <cell r="T128">
            <v>2</v>
          </cell>
          <cell r="U128">
            <v>74</v>
          </cell>
          <cell r="V128">
            <v>115</v>
          </cell>
          <cell r="W128" t="str">
            <v>기능성 음료 개발과제임. 기존 제품대비 차별적인 내용은 보이나, 제품개발의 구체성에 대한 보완 설명이 필요함</v>
          </cell>
        </row>
        <row r="129">
          <cell r="B129">
            <v>20416754</v>
          </cell>
          <cell r="C129" t="str">
            <v>지역기반</v>
          </cell>
          <cell r="D129" t="str">
            <v>기계ㆍ소재</v>
          </cell>
          <cell r="E129" t="str">
            <v>플라즈마 활성수(PAW) 및 나노버블 기술이 적용된 무세제 세척 솔루션</v>
          </cell>
          <cell r="F129" t="str">
            <v>1,305,628,941</v>
          </cell>
          <cell r="G129" t="str">
            <v>9</v>
          </cell>
          <cell r="H129" t="str">
            <v>초기</v>
          </cell>
          <cell r="I129" t="str">
            <v>청년</v>
          </cell>
          <cell r="J129">
            <v>0</v>
          </cell>
          <cell r="K129">
            <v>8</v>
          </cell>
          <cell r="L129">
            <v>8</v>
          </cell>
          <cell r="M129">
            <v>14</v>
          </cell>
          <cell r="N129">
            <v>13</v>
          </cell>
          <cell r="O129">
            <v>8</v>
          </cell>
          <cell r="P129">
            <v>8</v>
          </cell>
          <cell r="Q129">
            <v>12</v>
          </cell>
          <cell r="R129">
            <v>3</v>
          </cell>
          <cell r="S129">
            <v>74</v>
          </cell>
          <cell r="T129">
            <v>0</v>
          </cell>
          <cell r="U129">
            <v>74</v>
          </cell>
          <cell r="V129">
            <v>115</v>
          </cell>
          <cell r="W129" t="str">
            <v>무세제세척 솔루션에 관한 과제임. 기술개발과정이 설명되어 있으며, 과제수행 목표가 제시됨</v>
          </cell>
        </row>
        <row r="130">
          <cell r="B130">
            <v>20419422</v>
          </cell>
          <cell r="C130" t="str">
            <v>지역기반</v>
          </cell>
          <cell r="D130" t="str">
            <v>기계ㆍ소재</v>
          </cell>
          <cell r="E130" t="str">
            <v>IoT 연동 포터블 거리감지 안전경보기(위험구역 접근경보 솔루션)임</v>
          </cell>
          <cell r="F130" t="str">
            <v>5,000,000</v>
          </cell>
          <cell r="G130" t="str">
            <v>1</v>
          </cell>
          <cell r="H130" t="str">
            <v>초기</v>
          </cell>
          <cell r="I130" t="str">
            <v>중장년</v>
          </cell>
          <cell r="J130">
            <v>0</v>
          </cell>
          <cell r="K130">
            <v>8</v>
          </cell>
          <cell r="L130">
            <v>8</v>
          </cell>
          <cell r="M130">
            <v>14</v>
          </cell>
          <cell r="N130">
            <v>14</v>
          </cell>
          <cell r="O130">
            <v>8</v>
          </cell>
          <cell r="P130">
            <v>8</v>
          </cell>
          <cell r="Q130">
            <v>10</v>
          </cell>
          <cell r="R130">
            <v>4</v>
          </cell>
          <cell r="S130">
            <v>74</v>
          </cell>
          <cell r="T130">
            <v>0</v>
          </cell>
          <cell r="U130">
            <v>74</v>
          </cell>
          <cell r="V130">
            <v>115</v>
          </cell>
          <cell r="W130" t="str">
            <v>기존 환경 경보기의 문제점을 해결하는 과제임. 기술개발내용과 목표에 대한 보완설명이 필요함</v>
          </cell>
        </row>
        <row r="131">
          <cell r="B131">
            <v>20408211</v>
          </cell>
          <cell r="C131" t="str">
            <v>지역기반</v>
          </cell>
          <cell r="D131" t="str">
            <v>기계ㆍ소재</v>
          </cell>
          <cell r="E131" t="str">
            <v>자율주행 소화 기능을 갖춘 물류센터용 화재 대응 로봇</v>
          </cell>
          <cell r="F131" t="str">
            <v>1,700,000,000</v>
          </cell>
          <cell r="G131" t="str">
            <v>8</v>
          </cell>
          <cell r="H131" t="str">
            <v>도약</v>
          </cell>
          <cell r="I131" t="str">
            <v>중장년</v>
          </cell>
          <cell r="J131">
            <v>0</v>
          </cell>
          <cell r="K131">
            <v>8</v>
          </cell>
          <cell r="L131">
            <v>8</v>
          </cell>
          <cell r="M131">
            <v>14</v>
          </cell>
          <cell r="N131">
            <v>14</v>
          </cell>
          <cell r="O131">
            <v>8</v>
          </cell>
          <cell r="P131">
            <v>7</v>
          </cell>
          <cell r="Q131">
            <v>12</v>
          </cell>
          <cell r="R131">
            <v>3</v>
          </cell>
          <cell r="S131">
            <v>74</v>
          </cell>
          <cell r="T131">
            <v>0</v>
          </cell>
          <cell r="U131">
            <v>74</v>
          </cell>
          <cell r="V131">
            <v>115</v>
          </cell>
          <cell r="W131" t="str">
            <v>화재대응 로봇 개발과제임. 기술적 차별화에 대한 보완 설명이 필요함.</v>
          </cell>
        </row>
        <row r="132">
          <cell r="B132">
            <v>20418354</v>
          </cell>
          <cell r="C132" t="str">
            <v>지역기반</v>
          </cell>
          <cell r="D132" t="str">
            <v>기계ㆍ소재</v>
          </cell>
          <cell r="E132" t="str">
            <v>AI 기반 자동 자원 채취 장비 및 데이터 플랫폼</v>
          </cell>
          <cell r="F132" t="str">
            <v>0</v>
          </cell>
          <cell r="G132" t="str">
            <v>0</v>
          </cell>
          <cell r="H132" t="str">
            <v>예비</v>
          </cell>
          <cell r="I132" t="str">
            <v>중장년</v>
          </cell>
          <cell r="J132">
            <v>0</v>
          </cell>
          <cell r="K132">
            <v>8</v>
          </cell>
          <cell r="L132">
            <v>8</v>
          </cell>
          <cell r="M132">
            <v>13</v>
          </cell>
          <cell r="N132">
            <v>14</v>
          </cell>
          <cell r="O132">
            <v>8</v>
          </cell>
          <cell r="P132">
            <v>7</v>
          </cell>
          <cell r="Q132">
            <v>12</v>
          </cell>
          <cell r="R132">
            <v>3</v>
          </cell>
          <cell r="S132">
            <v>73</v>
          </cell>
          <cell r="T132">
            <v>0</v>
          </cell>
          <cell r="U132">
            <v>73</v>
          </cell>
          <cell r="V132">
            <v>125</v>
          </cell>
          <cell r="W132" t="str">
            <v>시제품을 통한 기술개발구현 계획이 수립되어 있음. 구매자 시장크기에 대한 보완이 필요함.</v>
          </cell>
        </row>
        <row r="133">
          <cell r="B133">
            <v>20423170</v>
          </cell>
          <cell r="C133" t="str">
            <v>지역기반</v>
          </cell>
          <cell r="D133" t="str">
            <v>기계ㆍ소재</v>
          </cell>
          <cell r="E133" t="str">
            <v>정밀 품질검사 장비 솔루션 국산화를 위한 자체 컨트롤러 및 솔루션 Pride1 Tester 개발</v>
          </cell>
          <cell r="F133" t="str">
            <v>1,460,992,230</v>
          </cell>
          <cell r="G133" t="str">
            <v>3</v>
          </cell>
          <cell r="H133" t="str">
            <v>초기</v>
          </cell>
          <cell r="I133" t="str">
            <v>중장년</v>
          </cell>
          <cell r="J133">
            <v>0</v>
          </cell>
          <cell r="K133">
            <v>7</v>
          </cell>
          <cell r="L133">
            <v>8</v>
          </cell>
          <cell r="M133">
            <v>14</v>
          </cell>
          <cell r="N133">
            <v>12</v>
          </cell>
          <cell r="O133">
            <v>8</v>
          </cell>
          <cell r="P133">
            <v>8</v>
          </cell>
          <cell r="Q133">
            <v>13</v>
          </cell>
          <cell r="R133">
            <v>3</v>
          </cell>
          <cell r="S133">
            <v>73</v>
          </cell>
          <cell r="T133">
            <v>0</v>
          </cell>
          <cell r="U133">
            <v>73</v>
          </cell>
          <cell r="V133">
            <v>125</v>
          </cell>
          <cell r="W133" t="str">
            <v>테스터장비 국산화 개발 과제임. 기술개발 목표가 설명되어 있으나, 기존 시장진입을 위한 차별화 내용에 대한 보완 설명이 필요함</v>
          </cell>
        </row>
        <row r="134">
          <cell r="B134">
            <v>20428663</v>
          </cell>
          <cell r="C134" t="str">
            <v>지역기반</v>
          </cell>
          <cell r="D134" t="str">
            <v>기계ㆍ소재</v>
          </cell>
          <cell r="E134" t="str">
            <v>AI 자가진단 센서 적용 고압&amp;내부식 스마트 복합소재 용기</v>
          </cell>
          <cell r="F134" t="str">
            <v>285,000,000</v>
          </cell>
          <cell r="G134" t="str">
            <v>2</v>
          </cell>
          <cell r="H134" t="str">
            <v>초기</v>
          </cell>
          <cell r="I134" t="str">
            <v>중장년</v>
          </cell>
          <cell r="J134">
            <v>0</v>
          </cell>
          <cell r="K134">
            <v>8</v>
          </cell>
          <cell r="L134">
            <v>8</v>
          </cell>
          <cell r="M134">
            <v>13</v>
          </cell>
          <cell r="N134">
            <v>14</v>
          </cell>
          <cell r="O134">
            <v>8</v>
          </cell>
          <cell r="P134">
            <v>7</v>
          </cell>
          <cell r="Q134">
            <v>12</v>
          </cell>
          <cell r="R134">
            <v>3</v>
          </cell>
          <cell r="S134">
            <v>73</v>
          </cell>
          <cell r="T134">
            <v>0</v>
          </cell>
          <cell r="U134">
            <v>73</v>
          </cell>
          <cell r="V134">
            <v>125</v>
          </cell>
          <cell r="W134" t="str">
            <v>압력용기 구조 최적화 개발 과제임. 개발 업무 최적화를 통한 수익성확보내용으로 설명 되어 있음. 수요자 중심의 시장진입방법에 대한 보완 설명이 필요함.</v>
          </cell>
        </row>
        <row r="135">
          <cell r="B135">
            <v>20438426</v>
          </cell>
          <cell r="C135" t="str">
            <v>지역기반</v>
          </cell>
          <cell r="D135" t="str">
            <v>기계ㆍ소재</v>
          </cell>
          <cell r="E135" t="str">
            <v>Marine Guardian Robotics</v>
          </cell>
          <cell r="F135" t="str">
            <v>0</v>
          </cell>
          <cell r="G135" t="str">
            <v>0</v>
          </cell>
          <cell r="H135" t="str">
            <v>예비</v>
          </cell>
          <cell r="I135" t="str">
            <v>청년</v>
          </cell>
          <cell r="J135">
            <v>0</v>
          </cell>
          <cell r="K135">
            <v>8</v>
          </cell>
          <cell r="L135">
            <v>7</v>
          </cell>
          <cell r="M135">
            <v>13</v>
          </cell>
          <cell r="N135">
            <v>12</v>
          </cell>
          <cell r="O135">
            <v>8</v>
          </cell>
          <cell r="P135">
            <v>8</v>
          </cell>
          <cell r="Q135">
            <v>12</v>
          </cell>
          <cell r="R135">
            <v>4</v>
          </cell>
          <cell r="S135">
            <v>72</v>
          </cell>
          <cell r="T135">
            <v>0</v>
          </cell>
          <cell r="U135">
            <v>72</v>
          </cell>
          <cell r="V135">
            <v>128</v>
          </cell>
          <cell r="W135" t="str">
            <v>제품개발의 필요성은 보이나, 기술개발의 구체적인 내용보완이 필요할것으로 보임.</v>
          </cell>
        </row>
        <row r="136">
          <cell r="B136">
            <v>20440185</v>
          </cell>
          <cell r="C136" t="str">
            <v>지역기반</v>
          </cell>
          <cell r="D136" t="str">
            <v>기계ㆍ소재</v>
          </cell>
          <cell r="E136" t="str">
            <v>고효율 신소재 및 IoT 지능형 제어 기술이 적용된 스마트 전기가마</v>
          </cell>
          <cell r="F136" t="str">
            <v>0</v>
          </cell>
          <cell r="G136" t="str">
            <v>0</v>
          </cell>
          <cell r="H136" t="str">
            <v>예비</v>
          </cell>
          <cell r="I136" t="str">
            <v>청년</v>
          </cell>
          <cell r="J136">
            <v>0</v>
          </cell>
          <cell r="K136">
            <v>7</v>
          </cell>
          <cell r="L136">
            <v>8</v>
          </cell>
          <cell r="M136">
            <v>14</v>
          </cell>
          <cell r="N136">
            <v>14</v>
          </cell>
          <cell r="O136">
            <v>7</v>
          </cell>
          <cell r="P136">
            <v>7</v>
          </cell>
          <cell r="Q136">
            <v>12</v>
          </cell>
          <cell r="R136">
            <v>3</v>
          </cell>
          <cell r="S136">
            <v>72</v>
          </cell>
          <cell r="T136">
            <v>0</v>
          </cell>
          <cell r="U136">
            <v>72</v>
          </cell>
          <cell r="V136">
            <v>128</v>
          </cell>
          <cell r="W136" t="str">
            <v>모니터링이 가능한 전기가마 제작을 위한 과제임. 필요성은 보이나 시장확장성에 대한 보완설명이 필요함</v>
          </cell>
        </row>
        <row r="137">
          <cell r="B137">
            <v>20423353</v>
          </cell>
          <cell r="C137" t="str">
            <v>지역기반</v>
          </cell>
          <cell r="D137" t="str">
            <v>기계ㆍ소재</v>
          </cell>
          <cell r="E137" t="str">
            <v>폐패각(조개껍데기)을 활용한 친환경 바이오 플라스틱 원료(소재)</v>
          </cell>
          <cell r="F137" t="str">
            <v>70,000,000</v>
          </cell>
          <cell r="G137" t="str">
            <v>1</v>
          </cell>
          <cell r="H137" t="str">
            <v>초기</v>
          </cell>
          <cell r="I137" t="str">
            <v>중장년</v>
          </cell>
          <cell r="J137">
            <v>0</v>
          </cell>
          <cell r="K137">
            <v>8</v>
          </cell>
          <cell r="L137">
            <v>9</v>
          </cell>
          <cell r="M137">
            <v>12</v>
          </cell>
          <cell r="N137">
            <v>12</v>
          </cell>
          <cell r="O137">
            <v>8</v>
          </cell>
          <cell r="P137">
            <v>8</v>
          </cell>
          <cell r="Q137">
            <v>12</v>
          </cell>
          <cell r="R137">
            <v>3</v>
          </cell>
          <cell r="S137">
            <v>72</v>
          </cell>
          <cell r="T137">
            <v>0</v>
          </cell>
          <cell r="U137">
            <v>72</v>
          </cell>
          <cell r="V137">
            <v>128</v>
          </cell>
          <cell r="W137" t="str">
            <v>폐각을 활용한 친환경 바이오 소재개발 과제임. 기술개발의 효과는 있을것으로 판단되나 기술개발내용에 대한 보완설명이 필요함.</v>
          </cell>
        </row>
        <row r="138">
          <cell r="B138">
            <v>20411335</v>
          </cell>
          <cell r="C138" t="str">
            <v>지역기반</v>
          </cell>
          <cell r="D138" t="str">
            <v>기계ㆍ소재</v>
          </cell>
          <cell r="E138" t="str">
            <v>EV 아이스링크 정빙기 개발</v>
          </cell>
          <cell r="F138" t="str">
            <v>100,000,000</v>
          </cell>
          <cell r="G138" t="str">
            <v>1</v>
          </cell>
          <cell r="H138" t="str">
            <v>도약</v>
          </cell>
          <cell r="I138" t="str">
            <v>청년</v>
          </cell>
          <cell r="J138">
            <v>0</v>
          </cell>
          <cell r="K138">
            <v>8</v>
          </cell>
          <cell r="L138">
            <v>7</v>
          </cell>
          <cell r="M138">
            <v>13</v>
          </cell>
          <cell r="N138">
            <v>14</v>
          </cell>
          <cell r="O138">
            <v>8</v>
          </cell>
          <cell r="P138">
            <v>7</v>
          </cell>
          <cell r="Q138">
            <v>12</v>
          </cell>
          <cell r="R138">
            <v>3</v>
          </cell>
          <cell r="S138">
            <v>72</v>
          </cell>
          <cell r="T138">
            <v>0</v>
          </cell>
          <cell r="U138">
            <v>72</v>
          </cell>
          <cell r="V138">
            <v>128</v>
          </cell>
          <cell r="W138" t="str">
            <v>아이스링크 정빙기 개선 과제임. 기존 문제점 대비 기술적 차별화에 대한 보완 설명이 필요함</v>
          </cell>
        </row>
        <row r="139">
          <cell r="B139">
            <v>20427629</v>
          </cell>
          <cell r="C139" t="str">
            <v>대학발</v>
          </cell>
          <cell r="D139" t="str">
            <v>기계ㆍ소재</v>
          </cell>
          <cell r="E139" t="str">
            <v>AI 를 활용한 가정용 수냉식 스마트팜</v>
          </cell>
          <cell r="F139" t="str">
            <v>530,000,000</v>
          </cell>
          <cell r="G139" t="str">
            <v>0</v>
          </cell>
          <cell r="H139" t="str">
            <v>도약</v>
          </cell>
          <cell r="I139" t="str">
            <v>중장년</v>
          </cell>
          <cell r="J139">
            <v>0</v>
          </cell>
          <cell r="K139">
            <v>8</v>
          </cell>
          <cell r="L139">
            <v>9</v>
          </cell>
          <cell r="M139">
            <v>12</v>
          </cell>
          <cell r="N139">
            <v>12</v>
          </cell>
          <cell r="O139">
            <v>8</v>
          </cell>
          <cell r="P139">
            <v>7</v>
          </cell>
          <cell r="Q139">
            <v>13</v>
          </cell>
          <cell r="R139">
            <v>3</v>
          </cell>
          <cell r="S139">
            <v>72</v>
          </cell>
          <cell r="T139">
            <v>0</v>
          </cell>
          <cell r="U139">
            <v>72</v>
          </cell>
          <cell r="V139">
            <v>128</v>
          </cell>
          <cell r="W139" t="str">
            <v>수냉식 발열제어를 통한 작물재배의 효과성에 대한 추가 보완 자료가 필요함</v>
          </cell>
        </row>
        <row r="140">
          <cell r="B140">
            <v>20431631</v>
          </cell>
          <cell r="C140" t="str">
            <v>지역기반</v>
          </cell>
          <cell r="D140" t="str">
            <v>기계ㆍ소재</v>
          </cell>
          <cell r="E140" t="str">
            <v>쪼임이시니어</v>
          </cell>
          <cell r="F140" t="str">
            <v>710,000,000</v>
          </cell>
          <cell r="G140" t="str">
            <v>7</v>
          </cell>
          <cell r="H140" t="str">
            <v>도약</v>
          </cell>
          <cell r="I140" t="str">
            <v>청년</v>
          </cell>
          <cell r="J140">
            <v>0</v>
          </cell>
          <cell r="K140">
            <v>7</v>
          </cell>
          <cell r="L140">
            <v>7</v>
          </cell>
          <cell r="M140">
            <v>13</v>
          </cell>
          <cell r="N140">
            <v>13</v>
          </cell>
          <cell r="O140">
            <v>8</v>
          </cell>
          <cell r="P140">
            <v>8</v>
          </cell>
          <cell r="Q140">
            <v>12</v>
          </cell>
          <cell r="R140">
            <v>3</v>
          </cell>
          <cell r="S140">
            <v>71</v>
          </cell>
          <cell r="T140">
            <v>0</v>
          </cell>
          <cell r="U140">
            <v>71</v>
          </cell>
          <cell r="V140">
            <v>133</v>
          </cell>
          <cell r="W140" t="str">
            <v>기존 시장 제품대비 시장 진입을 위하나 기술적차별성의 보완 설명이 필요함.</v>
          </cell>
        </row>
        <row r="141">
          <cell r="B141">
            <v>20413276</v>
          </cell>
          <cell r="C141" t="str">
            <v>지역기반</v>
          </cell>
          <cell r="D141" t="str">
            <v>기계ㆍ소재</v>
          </cell>
          <cell r="E141" t="str">
            <v>기능형 템플 교체 구조 기반 모듈형 아이웨어 ‘Mood Switch Frame’ 시제품 개발 및 사업화</v>
          </cell>
          <cell r="F141" t="str">
            <v>0</v>
          </cell>
          <cell r="G141" t="str">
            <v>0</v>
          </cell>
          <cell r="H141" t="str">
            <v>예비</v>
          </cell>
          <cell r="I141" t="str">
            <v>청년</v>
          </cell>
          <cell r="J141">
            <v>0</v>
          </cell>
          <cell r="K141">
            <v>8</v>
          </cell>
          <cell r="L141">
            <v>8</v>
          </cell>
          <cell r="M141">
            <v>13</v>
          </cell>
          <cell r="N141">
            <v>15</v>
          </cell>
          <cell r="O141">
            <v>8</v>
          </cell>
          <cell r="P141">
            <v>7</v>
          </cell>
          <cell r="Q141">
            <v>9</v>
          </cell>
          <cell r="R141">
            <v>3</v>
          </cell>
          <cell r="S141">
            <v>71</v>
          </cell>
          <cell r="T141">
            <v>0</v>
          </cell>
          <cell r="U141">
            <v>71</v>
          </cell>
          <cell r="V141">
            <v>133</v>
          </cell>
          <cell r="W141" t="str">
            <v>기술적인 깊이는 크지 않으나, 소비자의 불편함을 해소하는 방안으로 시장진입이 가능할것으로 판단됨.</v>
          </cell>
        </row>
        <row r="142">
          <cell r="B142">
            <v>20430892</v>
          </cell>
          <cell r="C142" t="str">
            <v>대학발</v>
          </cell>
          <cell r="D142" t="str">
            <v>기계ㆍ소재</v>
          </cell>
          <cell r="E142" t="str">
            <v>천문 취미의 대중화를 이끄는 합리적 가격·사용자 친화적 설계의 국산 천문 장비</v>
          </cell>
          <cell r="F142" t="str">
            <v>20,870,000</v>
          </cell>
          <cell r="G142" t="str">
            <v>0</v>
          </cell>
          <cell r="H142" t="str">
            <v>초기</v>
          </cell>
          <cell r="I142" t="str">
            <v>청년</v>
          </cell>
          <cell r="J142">
            <v>0</v>
          </cell>
          <cell r="K142">
            <v>8</v>
          </cell>
          <cell r="L142">
            <v>8</v>
          </cell>
          <cell r="M142">
            <v>13</v>
          </cell>
          <cell r="N142">
            <v>12</v>
          </cell>
          <cell r="O142">
            <v>8</v>
          </cell>
          <cell r="P142">
            <v>7</v>
          </cell>
          <cell r="Q142">
            <v>12</v>
          </cell>
          <cell r="R142">
            <v>3</v>
          </cell>
          <cell r="S142">
            <v>71</v>
          </cell>
          <cell r="T142">
            <v>0</v>
          </cell>
          <cell r="U142">
            <v>71</v>
          </cell>
          <cell r="V142">
            <v>133</v>
          </cell>
          <cell r="W142" t="str">
            <v>천체사진찰영 보조장비 개발과제임. 시장진입을 위한 수요자 중심의 필요성에 대한 보완 설명이 필요함.</v>
          </cell>
          <cell r="X142" t="str">
            <v>불일치</v>
          </cell>
          <cell r="Y142" t="str">
            <v>지역주력산업과 연관 없음</v>
          </cell>
        </row>
        <row r="143">
          <cell r="B143">
            <v>20427271</v>
          </cell>
          <cell r="C143" t="str">
            <v>지역기반</v>
          </cell>
          <cell r="D143" t="str">
            <v>기계ㆍ소재</v>
          </cell>
          <cell r="E143" t="str">
            <v>AI 기반 환경반응형 스마트 온열의자</v>
          </cell>
          <cell r="F143" t="str">
            <v>0</v>
          </cell>
          <cell r="G143" t="str">
            <v>0</v>
          </cell>
          <cell r="H143" t="str">
            <v>예비</v>
          </cell>
          <cell r="I143" t="str">
            <v>청년</v>
          </cell>
          <cell r="J143">
            <v>0</v>
          </cell>
          <cell r="K143">
            <v>8</v>
          </cell>
          <cell r="L143">
            <v>6</v>
          </cell>
          <cell r="M143">
            <v>13</v>
          </cell>
          <cell r="N143">
            <v>14</v>
          </cell>
          <cell r="O143">
            <v>8</v>
          </cell>
          <cell r="P143">
            <v>7</v>
          </cell>
          <cell r="Q143">
            <v>11</v>
          </cell>
          <cell r="R143">
            <v>3</v>
          </cell>
          <cell r="S143">
            <v>70</v>
          </cell>
          <cell r="T143">
            <v>0</v>
          </cell>
          <cell r="U143">
            <v>70</v>
          </cell>
          <cell r="V143">
            <v>136</v>
          </cell>
          <cell r="W143" t="str">
            <v>탄소발열체의 구현은 가능할것으로 보이나, 시장진입을 위한 구체적인 자료보완이 필요할것으로 보임.</v>
          </cell>
        </row>
        <row r="144">
          <cell r="B144">
            <v>20429286</v>
          </cell>
          <cell r="C144" t="str">
            <v>지역기반</v>
          </cell>
          <cell r="D144" t="str">
            <v>기계ㆍ소재</v>
          </cell>
          <cell r="E144" t="str">
            <v>저당 기능성 열대건과일 기반 혈당·장건강 케어 글로벌 헬스 스낵 사업화</v>
          </cell>
          <cell r="F144" t="str">
            <v>788,000,000</v>
          </cell>
          <cell r="G144" t="str">
            <v>3</v>
          </cell>
          <cell r="H144" t="str">
            <v>초기</v>
          </cell>
          <cell r="I144" t="str">
            <v>청년</v>
          </cell>
          <cell r="J144">
            <v>0</v>
          </cell>
          <cell r="K144">
            <v>7</v>
          </cell>
          <cell r="L144">
            <v>7</v>
          </cell>
          <cell r="M144">
            <v>13</v>
          </cell>
          <cell r="N144">
            <v>12</v>
          </cell>
          <cell r="O144">
            <v>8</v>
          </cell>
          <cell r="P144">
            <v>8</v>
          </cell>
          <cell r="Q144">
            <v>12</v>
          </cell>
          <cell r="R144">
            <v>3</v>
          </cell>
          <cell r="S144">
            <v>70</v>
          </cell>
          <cell r="T144">
            <v>0</v>
          </cell>
          <cell r="U144">
            <v>70</v>
          </cell>
          <cell r="V144">
            <v>136</v>
          </cell>
          <cell r="W144" t="str">
            <v>저당 헬스케어제품 개발 과제임. 차별성에 대한 설명은 있으나, 기술개발내용에 대한 보완이 필요하다고 보여짐.</v>
          </cell>
        </row>
        <row r="145">
          <cell r="B145">
            <v>20430377</v>
          </cell>
          <cell r="C145" t="str">
            <v>지역기반</v>
          </cell>
          <cell r="D145" t="str">
            <v>기계ㆍ소재</v>
          </cell>
          <cell r="E145" t="str">
            <v>스포츠 사격훈련의 디지털 전환을 위한 빅데이터 + AI 기반 스마트 사격훈련 시스템</v>
          </cell>
          <cell r="F145" t="str">
            <v>250,000,000</v>
          </cell>
          <cell r="G145" t="str">
            <v>2</v>
          </cell>
          <cell r="H145" t="str">
            <v>초기</v>
          </cell>
          <cell r="I145" t="str">
            <v>중장년</v>
          </cell>
          <cell r="J145">
            <v>0</v>
          </cell>
          <cell r="K145">
            <v>8</v>
          </cell>
          <cell r="L145">
            <v>7</v>
          </cell>
          <cell r="M145">
            <v>13</v>
          </cell>
          <cell r="N145">
            <v>13</v>
          </cell>
          <cell r="O145">
            <v>8</v>
          </cell>
          <cell r="P145">
            <v>7</v>
          </cell>
          <cell r="Q145">
            <v>11</v>
          </cell>
          <cell r="R145">
            <v>3</v>
          </cell>
          <cell r="S145">
            <v>70</v>
          </cell>
          <cell r="T145">
            <v>0</v>
          </cell>
          <cell r="U145">
            <v>70</v>
          </cell>
          <cell r="V145">
            <v>136</v>
          </cell>
          <cell r="W145" t="str">
            <v>사격훈련 시스템의 개선을 위한 과제임. 시장 규모와 진입방법에 대한 보완 설명이 필요함.</v>
          </cell>
        </row>
        <row r="146">
          <cell r="B146">
            <v>20429168</v>
          </cell>
          <cell r="C146" t="str">
            <v>지역기반</v>
          </cell>
          <cell r="D146" t="str">
            <v>기계ㆍ소재</v>
          </cell>
          <cell r="E146" t="str">
            <v>빅데이터 기반 폐차-중고차-중고부품 리싸이클링  통합 선별 중계 최적화 플랫폼 기술 개발 및 글로벌 사업화</v>
          </cell>
          <cell r="F146" t="str">
            <v>150,000,000</v>
          </cell>
          <cell r="G146" t="str">
            <v>5</v>
          </cell>
          <cell r="H146" t="str">
            <v>초기</v>
          </cell>
          <cell r="I146" t="str">
            <v>청년</v>
          </cell>
          <cell r="J146">
            <v>0</v>
          </cell>
          <cell r="K146">
            <v>8</v>
          </cell>
          <cell r="L146">
            <v>7</v>
          </cell>
          <cell r="M146">
            <v>13</v>
          </cell>
          <cell r="N146">
            <v>12</v>
          </cell>
          <cell r="O146">
            <v>7</v>
          </cell>
          <cell r="P146">
            <v>7</v>
          </cell>
          <cell r="Q146">
            <v>11</v>
          </cell>
          <cell r="R146">
            <v>4</v>
          </cell>
          <cell r="S146">
            <v>69</v>
          </cell>
          <cell r="T146">
            <v>0</v>
          </cell>
          <cell r="U146">
            <v>69</v>
          </cell>
          <cell r="V146">
            <v>139</v>
          </cell>
          <cell r="W146" t="str">
            <v>중고차 부품 양품관리용 AI 개발 과제임. 시장진입은 가능하게 보이나 기술개발내용에 대한 보완설명이 필요함</v>
          </cell>
        </row>
        <row r="147">
          <cell r="B147">
            <v>20417570</v>
          </cell>
          <cell r="C147" t="str">
            <v>지역기반</v>
          </cell>
          <cell r="D147" t="str">
            <v>기계ㆍ소재</v>
          </cell>
          <cell r="E147" t="str">
            <v>데이터 기반 안전·효과 검증 반려동물 자동목욕기 사업화 모델</v>
          </cell>
          <cell r="F147" t="str">
            <v>138,379,594</v>
          </cell>
          <cell r="G147" t="str">
            <v>1</v>
          </cell>
          <cell r="H147" t="str">
            <v>초기</v>
          </cell>
          <cell r="I147" t="str">
            <v>중장년</v>
          </cell>
          <cell r="J147">
            <v>0</v>
          </cell>
          <cell r="K147">
            <v>7</v>
          </cell>
          <cell r="L147">
            <v>8</v>
          </cell>
          <cell r="M147">
            <v>12</v>
          </cell>
          <cell r="N147">
            <v>13</v>
          </cell>
          <cell r="O147">
            <v>8</v>
          </cell>
          <cell r="P147">
            <v>8</v>
          </cell>
          <cell r="Q147">
            <v>10</v>
          </cell>
          <cell r="R147">
            <v>3</v>
          </cell>
          <cell r="S147">
            <v>69</v>
          </cell>
          <cell r="T147">
            <v>0</v>
          </cell>
          <cell r="U147">
            <v>69</v>
          </cell>
          <cell r="V147">
            <v>139</v>
          </cell>
          <cell r="W147" t="str">
            <v>반려견 거품 목욕기 개발 과제임. 반려견 시장이 커지고 있는 추세이기는 하지만 시장필요성에 대한 보완설명이 필요하다고 보여짐. 기술개발에 대한 구체적인 설명 보완이 필요함.</v>
          </cell>
        </row>
        <row r="148">
          <cell r="B148">
            <v>20427280</v>
          </cell>
          <cell r="C148" t="str">
            <v>지역기반</v>
          </cell>
          <cell r="D148" t="str">
            <v>기계ㆍ소재</v>
          </cell>
          <cell r="E148" t="str">
            <v>화재 방지 및 작업 제어 기능을 탑재한 IoT 기반 레이저 커팅기</v>
          </cell>
          <cell r="F148" t="str">
            <v>52,000,000</v>
          </cell>
          <cell r="G148" t="str">
            <v>1</v>
          </cell>
          <cell r="H148" t="str">
            <v>초기</v>
          </cell>
          <cell r="I148" t="str">
            <v>청년</v>
          </cell>
          <cell r="J148">
            <v>0</v>
          </cell>
          <cell r="K148">
            <v>7</v>
          </cell>
          <cell r="L148">
            <v>8</v>
          </cell>
          <cell r="M148">
            <v>13</v>
          </cell>
          <cell r="N148">
            <v>12</v>
          </cell>
          <cell r="O148">
            <v>8</v>
          </cell>
          <cell r="P148">
            <v>7</v>
          </cell>
          <cell r="Q148">
            <v>11</v>
          </cell>
          <cell r="R148">
            <v>3</v>
          </cell>
          <cell r="S148">
            <v>69</v>
          </cell>
          <cell r="T148">
            <v>0</v>
          </cell>
          <cell r="U148">
            <v>69</v>
          </cell>
          <cell r="V148">
            <v>139</v>
          </cell>
          <cell r="W148" t="str">
            <v>기존 레이저 커팅기의 문제를 보완하는 과제임. 시장진입을 위해 구체적인 차별점에 대한 보완설명이 필요함</v>
          </cell>
        </row>
        <row r="149">
          <cell r="B149">
            <v>20420997</v>
          </cell>
          <cell r="C149" t="str">
            <v>지역기반</v>
          </cell>
          <cell r="D149" t="str">
            <v>기계ㆍ소재</v>
          </cell>
          <cell r="E149" t="str">
            <v>폐자원(재활용 소재)을 활용한 수압 감응형 무전원 자동 개폐 스마트 그레이팅</v>
          </cell>
          <cell r="F149" t="str">
            <v>30,000,000</v>
          </cell>
          <cell r="G149" t="str">
            <v>3</v>
          </cell>
          <cell r="H149" t="str">
            <v>초기</v>
          </cell>
          <cell r="I149" t="str">
            <v>청년</v>
          </cell>
          <cell r="J149">
            <v>0</v>
          </cell>
          <cell r="K149">
            <v>9</v>
          </cell>
          <cell r="L149">
            <v>8</v>
          </cell>
          <cell r="M149">
            <v>11</v>
          </cell>
          <cell r="N149">
            <v>11</v>
          </cell>
          <cell r="O149">
            <v>8</v>
          </cell>
          <cell r="P149">
            <v>8</v>
          </cell>
          <cell r="Q149">
            <v>11</v>
          </cell>
          <cell r="R149">
            <v>3</v>
          </cell>
          <cell r="S149">
            <v>69</v>
          </cell>
          <cell r="T149">
            <v>0</v>
          </cell>
          <cell r="U149">
            <v>69</v>
          </cell>
          <cell r="V149">
            <v>139</v>
          </cell>
          <cell r="W149" t="str">
            <v>수압 감응형 배수구 개폐 구조물 개발 과제임. 필요성은 보이나 기술개발 내용에 대한 보완이 필요함.</v>
          </cell>
        </row>
        <row r="150">
          <cell r="B150">
            <v>20422200</v>
          </cell>
          <cell r="C150" t="str">
            <v>지역기반</v>
          </cell>
          <cell r="D150" t="str">
            <v>기계ㆍ소재</v>
          </cell>
          <cell r="E150" t="str">
            <v>AI 뎁스 추정 기반 2.5D 입체 부조 및 NFC 연동 추모 굿즈 솔루션</v>
          </cell>
          <cell r="F150" t="str">
            <v>7,312,019</v>
          </cell>
          <cell r="G150" t="str">
            <v>0</v>
          </cell>
          <cell r="H150" t="str">
            <v>초기</v>
          </cell>
          <cell r="I150" t="str">
            <v>중장년</v>
          </cell>
          <cell r="J150">
            <v>0</v>
          </cell>
          <cell r="K150">
            <v>7</v>
          </cell>
          <cell r="L150">
            <v>7</v>
          </cell>
          <cell r="M150">
            <v>12</v>
          </cell>
          <cell r="N150">
            <v>13</v>
          </cell>
          <cell r="O150">
            <v>8</v>
          </cell>
          <cell r="P150">
            <v>8</v>
          </cell>
          <cell r="Q150">
            <v>11</v>
          </cell>
          <cell r="R150">
            <v>3</v>
          </cell>
          <cell r="S150">
            <v>69</v>
          </cell>
          <cell r="T150">
            <v>0</v>
          </cell>
          <cell r="U150">
            <v>69</v>
          </cell>
          <cell r="V150">
            <v>139</v>
          </cell>
          <cell r="W150" t="str">
            <v>굿즈 제조 솔루션 과제임. 시장진입을 위한 수요자중심의 시장규모 보완설명이 필요함</v>
          </cell>
        </row>
        <row r="151">
          <cell r="B151">
            <v>20423673</v>
          </cell>
          <cell r="C151" t="str">
            <v>지역기반</v>
          </cell>
          <cell r="D151" t="str">
            <v>기계ㆍ소재</v>
          </cell>
          <cell r="E151" t="str">
            <v>액추에이터 특화 Physical AI 시뮬레이션 플랫폼 개발 및 사업화</v>
          </cell>
          <cell r="F151" t="str">
            <v>501,000,000</v>
          </cell>
          <cell r="G151" t="str">
            <v>7</v>
          </cell>
          <cell r="H151" t="str">
            <v>초기</v>
          </cell>
          <cell r="I151" t="str">
            <v>청년</v>
          </cell>
          <cell r="J151">
            <v>0</v>
          </cell>
          <cell r="K151">
            <v>7</v>
          </cell>
          <cell r="L151">
            <v>7</v>
          </cell>
          <cell r="M151">
            <v>13</v>
          </cell>
          <cell r="N151">
            <v>11</v>
          </cell>
          <cell r="O151">
            <v>8</v>
          </cell>
          <cell r="P151">
            <v>8</v>
          </cell>
          <cell r="Q151">
            <v>12</v>
          </cell>
          <cell r="R151">
            <v>3</v>
          </cell>
          <cell r="S151">
            <v>69</v>
          </cell>
          <cell r="T151">
            <v>0</v>
          </cell>
          <cell r="U151">
            <v>69</v>
          </cell>
          <cell r="V151">
            <v>139</v>
          </cell>
          <cell r="W151" t="str">
            <v>시뮬레이션 개발 과제임. 기존 시뮬레이션 시스템과의 차별점과 시장진입을 위한 수요조사 보완설명이 필요함</v>
          </cell>
        </row>
        <row r="152">
          <cell r="B152">
            <v>20428118</v>
          </cell>
          <cell r="C152" t="str">
            <v>지역기반</v>
          </cell>
          <cell r="D152" t="str">
            <v>기계ㆍ소재</v>
          </cell>
          <cell r="E152" t="str">
            <v>AIO² Studio</v>
          </cell>
          <cell r="F152" t="str">
            <v>27,000,000</v>
          </cell>
          <cell r="G152" t="str">
            <v>2</v>
          </cell>
          <cell r="H152" t="str">
            <v>초기</v>
          </cell>
          <cell r="I152" t="str">
            <v>청년</v>
          </cell>
          <cell r="J152">
            <v>0</v>
          </cell>
          <cell r="K152">
            <v>7</v>
          </cell>
          <cell r="L152">
            <v>7</v>
          </cell>
          <cell r="M152">
            <v>13</v>
          </cell>
          <cell r="N152">
            <v>12</v>
          </cell>
          <cell r="O152">
            <v>8</v>
          </cell>
          <cell r="P152">
            <v>8</v>
          </cell>
          <cell r="Q152">
            <v>11</v>
          </cell>
          <cell r="R152">
            <v>3</v>
          </cell>
          <cell r="S152">
            <v>69</v>
          </cell>
          <cell r="T152">
            <v>0</v>
          </cell>
          <cell r="U152">
            <v>69</v>
          </cell>
          <cell r="V152">
            <v>139</v>
          </cell>
          <cell r="W152" t="str">
            <v>콘텐츠 제작용 iot 제품개발 과제임. 기술개발 내용과 효과에 대한 보완 설명이 필요함.</v>
          </cell>
        </row>
        <row r="153">
          <cell r="B153">
            <v>20423990</v>
          </cell>
          <cell r="C153" t="str">
            <v>지역기반</v>
          </cell>
          <cell r="D153" t="str">
            <v>기계ㆍ소재</v>
          </cell>
          <cell r="E153" t="str">
            <v>귀금속 무인 매매 장치 개발</v>
          </cell>
          <cell r="F153" t="str">
            <v>3,200,000,000</v>
          </cell>
          <cell r="G153" t="str">
            <v>11</v>
          </cell>
          <cell r="H153" t="str">
            <v>도약</v>
          </cell>
          <cell r="I153" t="str">
            <v>청년</v>
          </cell>
          <cell r="J153">
            <v>0</v>
          </cell>
          <cell r="K153">
            <v>8</v>
          </cell>
          <cell r="L153">
            <v>7</v>
          </cell>
          <cell r="M153">
            <v>12</v>
          </cell>
          <cell r="N153">
            <v>13</v>
          </cell>
          <cell r="O153">
            <v>8</v>
          </cell>
          <cell r="P153">
            <v>7</v>
          </cell>
          <cell r="Q153">
            <v>11</v>
          </cell>
          <cell r="R153">
            <v>3</v>
          </cell>
          <cell r="S153">
            <v>69</v>
          </cell>
          <cell r="T153">
            <v>0</v>
          </cell>
          <cell r="U153">
            <v>69</v>
          </cell>
          <cell r="V153">
            <v>139</v>
          </cell>
          <cell r="W153" t="str">
            <v>귀금속거래 무인 시스템 개발 과제임. 기술개발내용의 구체적인 보완설명이 필요함</v>
          </cell>
        </row>
        <row r="154">
          <cell r="B154">
            <v>20416291</v>
          </cell>
          <cell r="C154" t="str">
            <v>지역기반</v>
          </cell>
          <cell r="D154" t="str">
            <v>기계ㆍ소재</v>
          </cell>
          <cell r="E154" t="str">
            <v>사회적 약자 접근성 기준을 충족하는 병원 접수·수납·안내 프론트 통합 자동화 키오스크(KiOMi)</v>
          </cell>
          <cell r="F154" t="str">
            <v>500,000,000</v>
          </cell>
          <cell r="G154" t="str">
            <v>9</v>
          </cell>
          <cell r="H154" t="str">
            <v>도약</v>
          </cell>
          <cell r="I154" t="str">
            <v>중장년</v>
          </cell>
          <cell r="J154">
            <v>0</v>
          </cell>
          <cell r="K154">
            <v>8</v>
          </cell>
          <cell r="L154">
            <v>8</v>
          </cell>
          <cell r="M154">
            <v>12</v>
          </cell>
          <cell r="N154">
            <v>11</v>
          </cell>
          <cell r="O154">
            <v>7</v>
          </cell>
          <cell r="P154">
            <v>7</v>
          </cell>
          <cell r="Q154">
            <v>11</v>
          </cell>
          <cell r="R154">
            <v>4</v>
          </cell>
          <cell r="S154">
            <v>68</v>
          </cell>
          <cell r="T154">
            <v>0</v>
          </cell>
          <cell r="U154">
            <v>68</v>
          </cell>
          <cell r="V154">
            <v>147</v>
          </cell>
          <cell r="W154" t="str">
            <v>키오스크 솔루션개발 과제임. 기존 키오스크 대비 개발 효과에 대한 보완 설명이 필요함</v>
          </cell>
        </row>
        <row r="155">
          <cell r="B155">
            <v>20428648</v>
          </cell>
          <cell r="C155" t="str">
            <v>지역기반</v>
          </cell>
          <cell r="D155" t="str">
            <v>기계ㆍ소재</v>
          </cell>
          <cell r="E155" t="str">
            <v>코코넛·키틴을 활용한 친환경 제품 고도화 및 AI 기반 친환경 소재 예측·큐레이션 플랫폼 개발</v>
          </cell>
          <cell r="F155" t="str">
            <v>156,062,596</v>
          </cell>
          <cell r="G155" t="str">
            <v>3</v>
          </cell>
          <cell r="H155" t="str">
            <v>초기</v>
          </cell>
          <cell r="I155" t="str">
            <v>청년</v>
          </cell>
          <cell r="J155">
            <v>0</v>
          </cell>
          <cell r="K155">
            <v>7</v>
          </cell>
          <cell r="L155">
            <v>7</v>
          </cell>
          <cell r="M155">
            <v>11</v>
          </cell>
          <cell r="N155">
            <v>12</v>
          </cell>
          <cell r="O155">
            <v>8</v>
          </cell>
          <cell r="P155">
            <v>7</v>
          </cell>
          <cell r="Q155">
            <v>11</v>
          </cell>
          <cell r="R155">
            <v>3</v>
          </cell>
          <cell r="S155">
            <v>66</v>
          </cell>
          <cell r="T155">
            <v>2</v>
          </cell>
          <cell r="U155">
            <v>68</v>
          </cell>
          <cell r="V155">
            <v>147</v>
          </cell>
          <cell r="W155" t="str">
            <v>소재예측 플랫폼 개발 과제임. 큐레이션 시스템 구축으로 친환경 소재 보급및 생산성에 도움이 될것으로 판단됨.</v>
          </cell>
        </row>
        <row r="156">
          <cell r="B156">
            <v>20417721</v>
          </cell>
          <cell r="C156" t="str">
            <v>지역기반</v>
          </cell>
          <cell r="D156" t="str">
            <v>기계ㆍ소재</v>
          </cell>
          <cell r="E156" t="str">
            <v>AI 협동로봇 기술이 적용된 부품가공 자동가공·품질검사 기능의 스마트셀 솔루션</v>
          </cell>
          <cell r="F156" t="str">
            <v>1,570,602,908</v>
          </cell>
          <cell r="G156" t="str">
            <v>1</v>
          </cell>
          <cell r="H156" t="str">
            <v>초기</v>
          </cell>
          <cell r="I156" t="str">
            <v>청년</v>
          </cell>
          <cell r="J156">
            <v>0</v>
          </cell>
          <cell r="K156">
            <v>7</v>
          </cell>
          <cell r="L156">
            <v>8</v>
          </cell>
          <cell r="M156">
            <v>12</v>
          </cell>
          <cell r="N156">
            <v>12</v>
          </cell>
          <cell r="O156">
            <v>8</v>
          </cell>
          <cell r="P156">
            <v>7</v>
          </cell>
          <cell r="Q156">
            <v>11</v>
          </cell>
          <cell r="R156">
            <v>3</v>
          </cell>
          <cell r="S156">
            <v>68</v>
          </cell>
          <cell r="T156">
            <v>0</v>
          </cell>
          <cell r="U156">
            <v>68</v>
          </cell>
          <cell r="V156">
            <v>147</v>
          </cell>
          <cell r="W156" t="str">
            <v>제조현장의 수작업 문제점을 개선하고 솔루션을 제공하는 과제임. 시장 크기와 수요에 대한 추가보완 설명이 필요함.</v>
          </cell>
        </row>
        <row r="157">
          <cell r="B157">
            <v>20418477</v>
          </cell>
          <cell r="C157" t="str">
            <v>지역기반</v>
          </cell>
          <cell r="D157" t="str">
            <v>기계ㆍ소재</v>
          </cell>
          <cell r="E157" t="str">
            <v>관로용 고자력 자석 패치</v>
          </cell>
          <cell r="F157" t="str">
            <v>0</v>
          </cell>
          <cell r="G157" t="str">
            <v>0</v>
          </cell>
          <cell r="H157" t="str">
            <v>예비</v>
          </cell>
          <cell r="I157" t="str">
            <v>중장년</v>
          </cell>
          <cell r="J157">
            <v>0</v>
          </cell>
          <cell r="K157">
            <v>7</v>
          </cell>
          <cell r="L157">
            <v>8</v>
          </cell>
          <cell r="M157">
            <v>13</v>
          </cell>
          <cell r="N157">
            <v>13</v>
          </cell>
          <cell r="O157">
            <v>7</v>
          </cell>
          <cell r="P157">
            <v>7</v>
          </cell>
          <cell r="Q157">
            <v>10</v>
          </cell>
          <cell r="R157">
            <v>3</v>
          </cell>
          <cell r="S157">
            <v>68</v>
          </cell>
          <cell r="T157">
            <v>0</v>
          </cell>
          <cell r="U157">
            <v>68</v>
          </cell>
          <cell r="V157">
            <v>147</v>
          </cell>
          <cell r="W157" t="str">
            <v>기술적인 내용을 잘 표현되어 있으나, 시장크기에 대한 보완 설명이 필요하다고 보여짐.</v>
          </cell>
        </row>
        <row r="158">
          <cell r="B158">
            <v>20416870</v>
          </cell>
          <cell r="C158" t="str">
            <v>지역기반</v>
          </cell>
          <cell r="D158" t="str">
            <v>기계ㆍ소재</v>
          </cell>
          <cell r="E158" t="str">
            <v>온라인 제조 플랫폼 ‘ NEGO ’</v>
          </cell>
          <cell r="F158" t="str">
            <v>2,300</v>
          </cell>
          <cell r="G158" t="str">
            <v>1</v>
          </cell>
          <cell r="H158" t="str">
            <v>초기</v>
          </cell>
          <cell r="I158" t="str">
            <v>중장년</v>
          </cell>
          <cell r="J158">
            <v>0</v>
          </cell>
          <cell r="K158">
            <v>7</v>
          </cell>
          <cell r="L158">
            <v>8</v>
          </cell>
          <cell r="M158">
            <v>12</v>
          </cell>
          <cell r="N158">
            <v>13</v>
          </cell>
          <cell r="O158">
            <v>7</v>
          </cell>
          <cell r="P158">
            <v>7</v>
          </cell>
          <cell r="Q158">
            <v>11</v>
          </cell>
          <cell r="R158">
            <v>3</v>
          </cell>
          <cell r="S158">
            <v>68</v>
          </cell>
          <cell r="T158">
            <v>0</v>
          </cell>
          <cell r="U158">
            <v>68</v>
          </cell>
          <cell r="V158">
            <v>147</v>
          </cell>
          <cell r="W158" t="str">
            <v>제조 수요를 매칭해주는 플랫폼 개발과제임. 과제수행내용은 명확하지만, 수요자중심의 시장침투전략에 대한 보완이 필요함</v>
          </cell>
        </row>
        <row r="159">
          <cell r="B159">
            <v>20426726</v>
          </cell>
          <cell r="C159" t="str">
            <v>지역기반</v>
          </cell>
          <cell r="D159" t="str">
            <v>기계ㆍ소재</v>
          </cell>
          <cell r="E159" t="str">
            <v>AI 기반 통합 비전 검사 시스템을 활용한 식품 품질 자동화 장비</v>
          </cell>
          <cell r="F159" t="str">
            <v>0</v>
          </cell>
          <cell r="G159" t="str">
            <v>0</v>
          </cell>
          <cell r="H159" t="str">
            <v>예비</v>
          </cell>
          <cell r="I159" t="str">
            <v>청년</v>
          </cell>
          <cell r="J159">
            <v>0</v>
          </cell>
          <cell r="K159">
            <v>8</v>
          </cell>
          <cell r="L159">
            <v>7</v>
          </cell>
          <cell r="M159">
            <v>12</v>
          </cell>
          <cell r="N159">
            <v>12</v>
          </cell>
          <cell r="O159">
            <v>8</v>
          </cell>
          <cell r="P159">
            <v>7</v>
          </cell>
          <cell r="Q159">
            <v>11</v>
          </cell>
          <cell r="R159">
            <v>3</v>
          </cell>
          <cell r="S159">
            <v>68</v>
          </cell>
          <cell r="T159">
            <v>0</v>
          </cell>
          <cell r="U159">
            <v>68</v>
          </cell>
          <cell r="V159">
            <v>147</v>
          </cell>
          <cell r="W159" t="str">
            <v>음식물 AI 검사시스템 구축과제임. AI 구현 방법이나 활용법에 대한 구체적인 제시가 필요함.</v>
          </cell>
        </row>
        <row r="160">
          <cell r="B160">
            <v>20424210</v>
          </cell>
          <cell r="C160" t="str">
            <v>지역기반</v>
          </cell>
          <cell r="D160" t="str">
            <v>기계ㆍ소재</v>
          </cell>
          <cell r="E160" t="str">
            <v>AI·IMU 융합 기술이 적용된 데이터 기반 스크린 테니스 코칭 시스템</v>
          </cell>
          <cell r="F160" t="str">
            <v>138,916,685</v>
          </cell>
          <cell r="G160" t="str">
            <v>4</v>
          </cell>
          <cell r="H160" t="str">
            <v>초기</v>
          </cell>
          <cell r="I160" t="str">
            <v>청년</v>
          </cell>
          <cell r="J160">
            <v>0</v>
          </cell>
          <cell r="K160">
            <v>7</v>
          </cell>
          <cell r="L160">
            <v>9</v>
          </cell>
          <cell r="M160">
            <v>12</v>
          </cell>
          <cell r="N160">
            <v>12</v>
          </cell>
          <cell r="O160">
            <v>7</v>
          </cell>
          <cell r="P160">
            <v>7</v>
          </cell>
          <cell r="Q160">
            <v>11</v>
          </cell>
          <cell r="R160">
            <v>3</v>
          </cell>
          <cell r="S160">
            <v>68</v>
          </cell>
          <cell r="T160">
            <v>0</v>
          </cell>
          <cell r="U160">
            <v>68</v>
          </cell>
          <cell r="V160">
            <v>147</v>
          </cell>
          <cell r="W160" t="str">
            <v>코칭 표준화를 통한 플랫폼개발 과제임. 기술개발내용과 목표에 대한 구체적인 보완설명이 필요함</v>
          </cell>
        </row>
        <row r="161">
          <cell r="B161">
            <v>20428058</v>
          </cell>
          <cell r="C161" t="str">
            <v>지역기반</v>
          </cell>
          <cell r="D161" t="str">
            <v>기계ㆍ소재</v>
          </cell>
          <cell r="E161" t="str">
            <v>건더기와 국물의 분리가 가능한 용기 구조체</v>
          </cell>
          <cell r="F161" t="str">
            <v>256,000,000</v>
          </cell>
          <cell r="G161" t="str">
            <v>0</v>
          </cell>
          <cell r="H161" t="str">
            <v>초기</v>
          </cell>
          <cell r="I161" t="str">
            <v>중장년</v>
          </cell>
          <cell r="J161">
            <v>0</v>
          </cell>
          <cell r="K161">
            <v>8</v>
          </cell>
          <cell r="L161">
            <v>7</v>
          </cell>
          <cell r="M161">
            <v>12</v>
          </cell>
          <cell r="N161">
            <v>12</v>
          </cell>
          <cell r="O161">
            <v>8</v>
          </cell>
          <cell r="P161">
            <v>8</v>
          </cell>
          <cell r="Q161">
            <v>10</v>
          </cell>
          <cell r="R161">
            <v>3</v>
          </cell>
          <cell r="S161">
            <v>68</v>
          </cell>
          <cell r="T161">
            <v>0</v>
          </cell>
          <cell r="U161">
            <v>68</v>
          </cell>
          <cell r="V161">
            <v>147</v>
          </cell>
          <cell r="W161" t="str">
            <v>용기 개발 과제임. 필요성은 보이나 기술수준이 높지 않은 것으로 판단됨.</v>
          </cell>
        </row>
        <row r="162">
          <cell r="B162">
            <v>20429483</v>
          </cell>
          <cell r="C162" t="str">
            <v>지역기반</v>
          </cell>
          <cell r="D162" t="str">
            <v>기계ㆍ소재</v>
          </cell>
          <cell r="E162" t="str">
            <v>2차전지 공정 통합제어 기반 스마트 플랫폼</v>
          </cell>
          <cell r="F162" t="str">
            <v>2,914,341,091</v>
          </cell>
          <cell r="G162" t="str">
            <v>6</v>
          </cell>
          <cell r="H162" t="str">
            <v>초기</v>
          </cell>
          <cell r="I162" t="str">
            <v>청년</v>
          </cell>
          <cell r="J162">
            <v>0</v>
          </cell>
          <cell r="K162">
            <v>7</v>
          </cell>
          <cell r="L162">
            <v>7</v>
          </cell>
          <cell r="M162">
            <v>13</v>
          </cell>
          <cell r="N162">
            <v>12</v>
          </cell>
          <cell r="O162">
            <v>8</v>
          </cell>
          <cell r="P162">
            <v>7</v>
          </cell>
          <cell r="Q162">
            <v>11</v>
          </cell>
          <cell r="R162">
            <v>3</v>
          </cell>
          <cell r="S162">
            <v>68</v>
          </cell>
          <cell r="T162">
            <v>0</v>
          </cell>
          <cell r="U162">
            <v>68</v>
          </cell>
          <cell r="V162">
            <v>147</v>
          </cell>
          <cell r="W162" t="str">
            <v>시장진입을 위한 기존 시스템과의 차별성내용 보완이 필요하다고 보여짐.  기술개발 내용에 대한 보완이 필요하다고 보여짐</v>
          </cell>
        </row>
        <row r="163">
          <cell r="B163">
            <v>20431010</v>
          </cell>
          <cell r="C163" t="str">
            <v>지역기반</v>
          </cell>
          <cell r="D163" t="str">
            <v>기계ㆍ소재</v>
          </cell>
          <cell r="E163" t="str">
            <v>AI·운동데이터 기반 게임형 지속성 예측 관리 플랫폼  아임핏</v>
          </cell>
          <cell r="F163" t="str">
            <v>1,000,000,000</v>
          </cell>
          <cell r="G163" t="str">
            <v>3</v>
          </cell>
          <cell r="H163" t="str">
            <v>초기</v>
          </cell>
          <cell r="I163" t="str">
            <v>중장년</v>
          </cell>
          <cell r="J163">
            <v>0</v>
          </cell>
          <cell r="K163">
            <v>8</v>
          </cell>
          <cell r="L163">
            <v>8</v>
          </cell>
          <cell r="M163">
            <v>13</v>
          </cell>
          <cell r="N163">
            <v>12</v>
          </cell>
          <cell r="O163">
            <v>8</v>
          </cell>
          <cell r="P163">
            <v>7</v>
          </cell>
          <cell r="Q163">
            <v>9</v>
          </cell>
          <cell r="R163">
            <v>3</v>
          </cell>
          <cell r="S163">
            <v>68</v>
          </cell>
          <cell r="T163">
            <v>0</v>
          </cell>
          <cell r="U163">
            <v>68</v>
          </cell>
          <cell r="V163">
            <v>147</v>
          </cell>
          <cell r="W163" t="str">
            <v>기존 스텝퍼의 문제점을 보완하려는 개발과제임. 제품과 연동되는 앱을 개발목표로 함. 수요자 중심에 차별점에 대한 보완설명이 필요함.</v>
          </cell>
        </row>
        <row r="164">
          <cell r="B164">
            <v>20433277</v>
          </cell>
          <cell r="C164" t="str">
            <v>지역기반</v>
          </cell>
          <cell r="D164" t="str">
            <v>기계ㆍ소재</v>
          </cell>
          <cell r="E164" t="str">
            <v xml:space="preserve"> 표준화된 제조공정을 적용한 균일한 품질의 K-디저트 프랜차이즈 “서울호떡”</v>
          </cell>
          <cell r="F164" t="str">
            <v>1,500,000,000</v>
          </cell>
          <cell r="G164" t="str">
            <v>7</v>
          </cell>
          <cell r="H164" t="str">
            <v>초기</v>
          </cell>
          <cell r="I164" t="str">
            <v>중장년</v>
          </cell>
          <cell r="J164">
            <v>0</v>
          </cell>
          <cell r="K164">
            <v>7</v>
          </cell>
          <cell r="L164">
            <v>7</v>
          </cell>
          <cell r="M164">
            <v>13</v>
          </cell>
          <cell r="N164">
            <v>11</v>
          </cell>
          <cell r="O164">
            <v>8</v>
          </cell>
          <cell r="P164">
            <v>7</v>
          </cell>
          <cell r="Q164">
            <v>12</v>
          </cell>
          <cell r="R164">
            <v>3</v>
          </cell>
          <cell r="S164">
            <v>68</v>
          </cell>
          <cell r="T164">
            <v>0</v>
          </cell>
          <cell r="U164">
            <v>68</v>
          </cell>
          <cell r="V164">
            <v>147</v>
          </cell>
          <cell r="W164" t="str">
            <v>k푸드 개발 과제임. 차별점과 개발 내용에 대한 보완 설명이 필요함</v>
          </cell>
        </row>
        <row r="165">
          <cell r="B165">
            <v>20430856</v>
          </cell>
          <cell r="C165" t="str">
            <v>지역기반</v>
          </cell>
          <cell r="D165" t="str">
            <v>기계ㆍ소재</v>
          </cell>
          <cell r="E165" t="str">
            <v>모디모빌리티</v>
          </cell>
          <cell r="F165" t="str">
            <v>30,000,000</v>
          </cell>
          <cell r="G165" t="str">
            <v>0</v>
          </cell>
          <cell r="H165" t="str">
            <v>도약</v>
          </cell>
          <cell r="I165" t="str">
            <v>청년</v>
          </cell>
          <cell r="J165">
            <v>0</v>
          </cell>
          <cell r="K165">
            <v>7</v>
          </cell>
          <cell r="L165">
            <v>8</v>
          </cell>
          <cell r="M165">
            <v>12</v>
          </cell>
          <cell r="N165">
            <v>12</v>
          </cell>
          <cell r="O165">
            <v>8</v>
          </cell>
          <cell r="P165">
            <v>7</v>
          </cell>
          <cell r="Q165">
            <v>11</v>
          </cell>
          <cell r="R165">
            <v>3</v>
          </cell>
          <cell r="S165">
            <v>68</v>
          </cell>
          <cell r="T165">
            <v>0</v>
          </cell>
          <cell r="U165">
            <v>68</v>
          </cell>
          <cell r="V165">
            <v>147</v>
          </cell>
          <cell r="W165" t="str">
            <v>지역특화 모빌리티 개발과제임. 기술차별성에 대한 보완이 필요하며, 수요자 중심의 시장진입방안 보완설명이 필요함</v>
          </cell>
        </row>
        <row r="166">
          <cell r="B166">
            <v>20430983</v>
          </cell>
          <cell r="C166" t="str">
            <v>지역기반</v>
          </cell>
          <cell r="D166" t="str">
            <v>기계ㆍ소재</v>
          </cell>
          <cell r="E166" t="str">
            <v xml:space="preserve">특허 기술을 적용한 AI 피부인식 기반의  국소 부위 리프팅·탄력 디바이스 </v>
          </cell>
          <cell r="F166" t="str">
            <v>0</v>
          </cell>
          <cell r="G166" t="str">
            <v>0</v>
          </cell>
          <cell r="H166" t="str">
            <v>예비</v>
          </cell>
          <cell r="I166" t="str">
            <v>중장년</v>
          </cell>
          <cell r="J166">
            <v>0</v>
          </cell>
          <cell r="K166">
            <v>8</v>
          </cell>
          <cell r="L166">
            <v>8</v>
          </cell>
          <cell r="M166">
            <v>12</v>
          </cell>
          <cell r="N166">
            <v>11</v>
          </cell>
          <cell r="O166">
            <v>7</v>
          </cell>
          <cell r="P166">
            <v>8</v>
          </cell>
          <cell r="Q166">
            <v>10</v>
          </cell>
          <cell r="R166">
            <v>3</v>
          </cell>
          <cell r="S166">
            <v>67</v>
          </cell>
          <cell r="T166">
            <v>0</v>
          </cell>
          <cell r="U166">
            <v>67</v>
          </cell>
          <cell r="V166">
            <v>159</v>
          </cell>
          <cell r="W166" t="str">
            <v>안티에이징 뷰티 디바이스 개발 과제임. 구체적인 기술개발 수행 계획 보완이 필요함</v>
          </cell>
        </row>
        <row r="167">
          <cell r="B167">
            <v>20408512</v>
          </cell>
          <cell r="C167" t="str">
            <v>지역기반</v>
          </cell>
          <cell r="D167" t="str">
            <v>기계ㆍ소재</v>
          </cell>
          <cell r="E167" t="str">
            <v>산책을 바꾸는 기술: 반려견 스마트 하네스</v>
          </cell>
          <cell r="F167" t="str">
            <v>43,452,774</v>
          </cell>
          <cell r="G167" t="str">
            <v>2</v>
          </cell>
          <cell r="H167" t="str">
            <v>초기</v>
          </cell>
          <cell r="I167" t="str">
            <v>청년</v>
          </cell>
          <cell r="J167">
            <v>0</v>
          </cell>
          <cell r="K167">
            <v>7</v>
          </cell>
          <cell r="L167">
            <v>8</v>
          </cell>
          <cell r="M167">
            <v>12</v>
          </cell>
          <cell r="N167">
            <v>12</v>
          </cell>
          <cell r="O167">
            <v>8</v>
          </cell>
          <cell r="P167">
            <v>6</v>
          </cell>
          <cell r="Q167">
            <v>11</v>
          </cell>
          <cell r="R167">
            <v>3</v>
          </cell>
          <cell r="S167">
            <v>67</v>
          </cell>
          <cell r="T167">
            <v>0</v>
          </cell>
          <cell r="U167">
            <v>67</v>
          </cell>
          <cell r="V167">
            <v>159</v>
          </cell>
          <cell r="W167" t="str">
            <v>반려견 종합솔루션 개발 과제임. 기존의 반려용품 GPS 제품과의 차별점보완설명과 시장팀투전략에 대한 보완설명이 필요하다고 보여짐</v>
          </cell>
        </row>
        <row r="168">
          <cell r="B168">
            <v>20413787</v>
          </cell>
          <cell r="C168" t="str">
            <v>지역기반</v>
          </cell>
          <cell r="D168" t="str">
            <v>기계ㆍ소재</v>
          </cell>
          <cell r="E168" t="str">
            <v>층간소음으로 인한 수면 피해를 소음 차단 구조와 학습된 AI 사운드 마스킹 기술로 기존 시장의 숙제인 저주파 대역까지 방어할 수 있는 비시공 침대 프레임 장치</v>
          </cell>
          <cell r="F168" t="str">
            <v>0</v>
          </cell>
          <cell r="G168" t="str">
            <v>0</v>
          </cell>
          <cell r="H168" t="str">
            <v>예비</v>
          </cell>
          <cell r="I168" t="str">
            <v>청년</v>
          </cell>
          <cell r="J168">
            <v>0</v>
          </cell>
          <cell r="K168">
            <v>7</v>
          </cell>
          <cell r="L168">
            <v>7</v>
          </cell>
          <cell r="M168">
            <v>13</v>
          </cell>
          <cell r="N168">
            <v>13</v>
          </cell>
          <cell r="O168">
            <v>8</v>
          </cell>
          <cell r="P168">
            <v>7</v>
          </cell>
          <cell r="Q168">
            <v>9</v>
          </cell>
          <cell r="R168">
            <v>3</v>
          </cell>
          <cell r="S168">
            <v>67</v>
          </cell>
          <cell r="T168">
            <v>0</v>
          </cell>
          <cell r="U168">
            <v>67</v>
          </cell>
          <cell r="V168">
            <v>159</v>
          </cell>
          <cell r="W168" t="str">
            <v>층간소음의 불편함으로 침대문제개선을 통해 해결하고 자 함. 침대의 소음 개선을 통한 층간소음의 개선효과가 있는지 수요자중심의 보완 설명이 필요함.</v>
          </cell>
        </row>
        <row r="169">
          <cell r="B169">
            <v>20416718</v>
          </cell>
          <cell r="C169" t="str">
            <v>지역기반</v>
          </cell>
          <cell r="D169" t="str">
            <v>기계ㆍ소재</v>
          </cell>
          <cell r="E169" t="str">
            <v>정밀 감시 로봇 시스템</v>
          </cell>
          <cell r="F169" t="str">
            <v>0</v>
          </cell>
          <cell r="G169" t="str">
            <v>0</v>
          </cell>
          <cell r="H169" t="str">
            <v>예비</v>
          </cell>
          <cell r="I169" t="str">
            <v>중장년</v>
          </cell>
          <cell r="J169">
            <v>0</v>
          </cell>
          <cell r="K169">
            <v>8</v>
          </cell>
          <cell r="L169">
            <v>7</v>
          </cell>
          <cell r="M169">
            <v>13</v>
          </cell>
          <cell r="N169">
            <v>12</v>
          </cell>
          <cell r="O169">
            <v>8</v>
          </cell>
          <cell r="P169">
            <v>7</v>
          </cell>
          <cell r="Q169">
            <v>10</v>
          </cell>
          <cell r="R169">
            <v>2</v>
          </cell>
          <cell r="S169">
            <v>67</v>
          </cell>
          <cell r="T169">
            <v>0</v>
          </cell>
          <cell r="U169">
            <v>67</v>
          </cell>
          <cell r="V169">
            <v>159</v>
          </cell>
          <cell r="W169" t="str">
            <v>전기차 소화로봇을 개발하는 과제임. 소화방식과 기술개발에 대한 구체적인 보완 설명이 필요하다고 보여짐</v>
          </cell>
        </row>
        <row r="170">
          <cell r="B170">
            <v>20431444</v>
          </cell>
          <cell r="C170" t="str">
            <v>지역기반</v>
          </cell>
          <cell r="D170" t="str">
            <v>기계ㆍ소재</v>
          </cell>
          <cell r="E170" t="str">
            <v>무독성 프린팅 기술이 적용된 스테인리스 유아/어린이 수저 제품</v>
          </cell>
          <cell r="F170" t="str">
            <v>0</v>
          </cell>
          <cell r="G170" t="str">
            <v>0</v>
          </cell>
          <cell r="H170" t="str">
            <v>예비</v>
          </cell>
          <cell r="I170" t="str">
            <v>청년</v>
          </cell>
          <cell r="J170">
            <v>0</v>
          </cell>
          <cell r="K170">
            <v>8</v>
          </cell>
          <cell r="L170">
            <v>8</v>
          </cell>
          <cell r="M170">
            <v>13</v>
          </cell>
          <cell r="N170">
            <v>12</v>
          </cell>
          <cell r="O170">
            <v>7</v>
          </cell>
          <cell r="P170">
            <v>7</v>
          </cell>
          <cell r="Q170">
            <v>9</v>
          </cell>
          <cell r="R170">
            <v>3</v>
          </cell>
          <cell r="S170">
            <v>67</v>
          </cell>
          <cell r="T170">
            <v>0</v>
          </cell>
          <cell r="U170">
            <v>67</v>
          </cell>
          <cell r="V170">
            <v>159</v>
          </cell>
          <cell r="W170" t="str">
            <v>무독성 코딩기술을 활용한 유아식기 개발을 위한 과제임. 기술개발과제의 무독성자료 입증 보완이 필요하며, 시장진입을 위한 양산성에 대한 조사가 필요함</v>
          </cell>
        </row>
        <row r="171">
          <cell r="B171">
            <v>20433210</v>
          </cell>
          <cell r="C171" t="str">
            <v>지역기반</v>
          </cell>
          <cell r="D171" t="str">
            <v>기계ㆍ소재</v>
          </cell>
          <cell r="E171" t="str">
            <v>스마트 센서 기반 자동 캐리어 바퀴 세척 살균 기기 퓨어클레닛 개발 및 사업화</v>
          </cell>
          <cell r="F171" t="str">
            <v>0</v>
          </cell>
          <cell r="G171" t="str">
            <v>0</v>
          </cell>
          <cell r="H171" t="str">
            <v>예비</v>
          </cell>
          <cell r="I171" t="str">
            <v>청년</v>
          </cell>
          <cell r="J171">
            <v>0</v>
          </cell>
          <cell r="K171">
            <v>7</v>
          </cell>
          <cell r="L171">
            <v>7</v>
          </cell>
          <cell r="M171">
            <v>13</v>
          </cell>
          <cell r="N171">
            <v>12</v>
          </cell>
          <cell r="O171">
            <v>8</v>
          </cell>
          <cell r="P171">
            <v>7</v>
          </cell>
          <cell r="Q171">
            <v>10</v>
          </cell>
          <cell r="R171">
            <v>3</v>
          </cell>
          <cell r="S171">
            <v>67</v>
          </cell>
          <cell r="T171">
            <v>0</v>
          </cell>
          <cell r="U171">
            <v>67</v>
          </cell>
          <cell r="V171">
            <v>159</v>
          </cell>
          <cell r="W171" t="str">
            <v>캐리어 바퀴세척의 필요성은 보이나, 시장규모에 대한 보완 조사가 필요할것으로 보임.</v>
          </cell>
        </row>
        <row r="172">
          <cell r="B172">
            <v>20416168</v>
          </cell>
          <cell r="C172" t="str">
            <v>지역기반</v>
          </cell>
          <cell r="D172" t="str">
            <v>기계ㆍ소재</v>
          </cell>
          <cell r="E172" t="str">
            <v>광학·선글라스용 편광필름 성형품 계면 박리 저감을 위한 자체 개발 코팅형 접착제 적용 및 LOT 품질증빙 체계 구축</v>
          </cell>
          <cell r="F172" t="str">
            <v>134,588,807</v>
          </cell>
          <cell r="G172" t="str">
            <v>4</v>
          </cell>
          <cell r="H172" t="str">
            <v>초기</v>
          </cell>
          <cell r="I172" t="str">
            <v>중장년</v>
          </cell>
          <cell r="J172">
            <v>0</v>
          </cell>
          <cell r="K172">
            <v>7</v>
          </cell>
          <cell r="L172">
            <v>7</v>
          </cell>
          <cell r="M172">
            <v>12</v>
          </cell>
          <cell r="N172">
            <v>13</v>
          </cell>
          <cell r="O172">
            <v>7</v>
          </cell>
          <cell r="P172">
            <v>7</v>
          </cell>
          <cell r="Q172">
            <v>11</v>
          </cell>
          <cell r="R172">
            <v>3</v>
          </cell>
          <cell r="S172">
            <v>67</v>
          </cell>
          <cell r="T172">
            <v>0</v>
          </cell>
          <cell r="U172">
            <v>67</v>
          </cell>
          <cell r="V172">
            <v>159</v>
          </cell>
          <cell r="W172" t="str">
            <v xml:space="preserve">공정개선을 위한 과제이며, 과제수행 필요성과 시장진입을 위한 보완 설명이 필요하다고 보여짐 </v>
          </cell>
        </row>
        <row r="173">
          <cell r="B173">
            <v>20427414</v>
          </cell>
          <cell r="C173" t="str">
            <v>지역기반</v>
          </cell>
          <cell r="D173" t="str">
            <v>기계ㆍ소재</v>
          </cell>
          <cell r="E173" t="str">
            <v>음파 탈진 기반 집진기 호퍼 분진 고착방지 및 제거 시스템</v>
          </cell>
          <cell r="F173" t="str">
            <v>150,000,000</v>
          </cell>
          <cell r="G173" t="str">
            <v>0</v>
          </cell>
          <cell r="H173" t="str">
            <v>초기</v>
          </cell>
          <cell r="I173" t="str">
            <v>청년</v>
          </cell>
          <cell r="J173">
            <v>0</v>
          </cell>
          <cell r="K173">
            <v>8</v>
          </cell>
          <cell r="L173">
            <v>8</v>
          </cell>
          <cell r="M173">
            <v>12</v>
          </cell>
          <cell r="N173">
            <v>12</v>
          </cell>
          <cell r="O173">
            <v>7</v>
          </cell>
          <cell r="P173">
            <v>7</v>
          </cell>
          <cell r="Q173">
            <v>10</v>
          </cell>
          <cell r="R173">
            <v>3</v>
          </cell>
          <cell r="S173">
            <v>67</v>
          </cell>
          <cell r="T173">
            <v>0</v>
          </cell>
          <cell r="U173">
            <v>67</v>
          </cell>
          <cell r="V173">
            <v>159</v>
          </cell>
          <cell r="W173" t="str">
            <v>음파를 이용하여 분진 제거 시스템 개발과제임. 기술개발내용에 대한 구체적인 보완설명이 필요함. 기존 분진제거 시스템과의 효과성에 대한 보완 설명이 필요함.</v>
          </cell>
        </row>
        <row r="174">
          <cell r="B174">
            <v>20429072</v>
          </cell>
          <cell r="C174" t="str">
            <v>지역기반</v>
          </cell>
          <cell r="D174" t="str">
            <v>기계ㆍ소재</v>
          </cell>
          <cell r="E174" t="str">
            <v>친환경 특수원단 적용으로 유해물질 노출을 줄이고, 삼킴·충돌 위험을 완화한 안전 블록 교구</v>
          </cell>
          <cell r="F174" t="str">
            <v>0</v>
          </cell>
          <cell r="G174" t="str">
            <v>0</v>
          </cell>
          <cell r="H174" t="str">
            <v>예비</v>
          </cell>
          <cell r="I174" t="str">
            <v>중장년</v>
          </cell>
          <cell r="J174">
            <v>0</v>
          </cell>
          <cell r="K174">
            <v>7</v>
          </cell>
          <cell r="L174">
            <v>7</v>
          </cell>
          <cell r="M174">
            <v>12</v>
          </cell>
          <cell r="N174">
            <v>11</v>
          </cell>
          <cell r="O174">
            <v>8</v>
          </cell>
          <cell r="P174">
            <v>7</v>
          </cell>
          <cell r="Q174">
            <v>11</v>
          </cell>
          <cell r="R174">
            <v>3</v>
          </cell>
          <cell r="S174">
            <v>66</v>
          </cell>
          <cell r="T174">
            <v>0</v>
          </cell>
          <cell r="U174">
            <v>66</v>
          </cell>
          <cell r="V174">
            <v>167</v>
          </cell>
          <cell r="W174" t="str">
            <v>유해물질이 없는 유아 장남감 개발을 위한 과제임. 시장 진입을 위한 비건 물질의 양산성에 대한 보완설명이 필요함</v>
          </cell>
        </row>
        <row r="175">
          <cell r="B175">
            <v>20419094</v>
          </cell>
          <cell r="C175" t="str">
            <v>지역기반</v>
          </cell>
          <cell r="D175" t="str">
            <v>기계ㆍ소재</v>
          </cell>
          <cell r="E175" t="str">
            <v>중소 제조 현장 맞춤형 초저가 AI 자동화 모듈 개발 및 제조</v>
          </cell>
          <cell r="F175" t="str">
            <v>0</v>
          </cell>
          <cell r="G175" t="str">
            <v>0</v>
          </cell>
          <cell r="H175" t="str">
            <v>예비</v>
          </cell>
          <cell r="I175" t="str">
            <v>중장년</v>
          </cell>
          <cell r="J175">
            <v>0</v>
          </cell>
          <cell r="K175">
            <v>6</v>
          </cell>
          <cell r="L175">
            <v>7</v>
          </cell>
          <cell r="M175">
            <v>12</v>
          </cell>
          <cell r="N175">
            <v>12</v>
          </cell>
          <cell r="O175">
            <v>7</v>
          </cell>
          <cell r="P175">
            <v>7</v>
          </cell>
          <cell r="Q175">
            <v>12</v>
          </cell>
          <cell r="R175">
            <v>3</v>
          </cell>
          <cell r="S175">
            <v>66</v>
          </cell>
          <cell r="T175">
            <v>0</v>
          </cell>
          <cell r="U175">
            <v>66</v>
          </cell>
          <cell r="V175">
            <v>167</v>
          </cell>
          <cell r="W175" t="str">
            <v>자동모듈개발을 위한 과제임. 수요자중심의 시장크기와 시장진입방법에 대한 보완 설명이 필요함.</v>
          </cell>
        </row>
        <row r="176">
          <cell r="B176">
            <v>20416556</v>
          </cell>
          <cell r="C176" t="str">
            <v>지역기반</v>
          </cell>
          <cell r="D176" t="str">
            <v>기계ㆍ소재</v>
          </cell>
          <cell r="E176" t="str">
            <v>주방 조리흄 실내확산 방지목적의  서큘레이터, 급기장치 적용된 레인지후드 강제 배연장치</v>
          </cell>
          <cell r="F176" t="str">
            <v>13,200,000</v>
          </cell>
          <cell r="G176" t="str">
            <v>1</v>
          </cell>
          <cell r="H176" t="str">
            <v>도약</v>
          </cell>
          <cell r="I176" t="str">
            <v>청년</v>
          </cell>
          <cell r="J176">
            <v>0</v>
          </cell>
          <cell r="K176">
            <v>7</v>
          </cell>
          <cell r="L176">
            <v>7</v>
          </cell>
          <cell r="M176">
            <v>12</v>
          </cell>
          <cell r="N176">
            <v>12</v>
          </cell>
          <cell r="O176">
            <v>8</v>
          </cell>
          <cell r="P176">
            <v>7</v>
          </cell>
          <cell r="Q176">
            <v>10</v>
          </cell>
          <cell r="R176">
            <v>3</v>
          </cell>
          <cell r="S176">
            <v>66</v>
          </cell>
          <cell r="T176">
            <v>0</v>
          </cell>
          <cell r="U176">
            <v>66</v>
          </cell>
          <cell r="V176">
            <v>167</v>
          </cell>
          <cell r="W176" t="str">
            <v>레인지후드의 문제점을 개선하려는 과제임. 기술개발내용의 구체성 보완이 필요함</v>
          </cell>
        </row>
        <row r="177">
          <cell r="B177">
            <v>20428725</v>
          </cell>
          <cell r="C177" t="str">
            <v>대학발</v>
          </cell>
          <cell r="D177" t="str">
            <v>기계ㆍ소재</v>
          </cell>
          <cell r="E177" t="str">
            <v>K-POP 입체 아크릴 포토카드 자판기</v>
          </cell>
          <cell r="F177" t="str">
            <v>0</v>
          </cell>
          <cell r="G177" t="str">
            <v>0</v>
          </cell>
          <cell r="H177" t="str">
            <v>초기</v>
          </cell>
          <cell r="I177" t="str">
            <v>중장년</v>
          </cell>
          <cell r="J177">
            <v>0</v>
          </cell>
          <cell r="K177">
            <v>7</v>
          </cell>
          <cell r="L177">
            <v>8</v>
          </cell>
          <cell r="M177">
            <v>12</v>
          </cell>
          <cell r="N177">
            <v>12</v>
          </cell>
          <cell r="O177">
            <v>8</v>
          </cell>
          <cell r="P177">
            <v>7</v>
          </cell>
          <cell r="Q177">
            <v>9</v>
          </cell>
          <cell r="R177">
            <v>3</v>
          </cell>
          <cell r="S177">
            <v>66</v>
          </cell>
          <cell r="T177">
            <v>0</v>
          </cell>
          <cell r="U177">
            <v>66</v>
          </cell>
          <cell r="V177">
            <v>167</v>
          </cell>
          <cell r="W177" t="str">
            <v>포토카드 자판기 개발내용 과제임. 시장진입을 위한 경쟁력및 필요성에 대한 보완설명이 필요함</v>
          </cell>
          <cell r="X177" t="str">
            <v>불일치</v>
          </cell>
          <cell r="Y177" t="str">
            <v>지역주력산업과 연관 없음</v>
          </cell>
        </row>
        <row r="178">
          <cell r="B178">
            <v>20430457</v>
          </cell>
          <cell r="C178" t="str">
            <v>지역기반</v>
          </cell>
          <cell r="D178" t="str">
            <v>기계ㆍ소재</v>
          </cell>
          <cell r="E178" t="str">
            <v>1인 가구의 라이프스타일을 반영한 공간 혁신 친환경 쿡웨어, 일체형 폴딩 핸들 '폴드팬 페어(FoldPan Pair)' 개발</v>
          </cell>
          <cell r="F178" t="str">
            <v>317,757,000</v>
          </cell>
          <cell r="G178" t="str">
            <v>0</v>
          </cell>
          <cell r="H178" t="str">
            <v>초기</v>
          </cell>
          <cell r="I178" t="str">
            <v>청년</v>
          </cell>
          <cell r="J178">
            <v>0</v>
          </cell>
          <cell r="K178">
            <v>7</v>
          </cell>
          <cell r="L178">
            <v>7</v>
          </cell>
          <cell r="M178">
            <v>11</v>
          </cell>
          <cell r="N178">
            <v>11</v>
          </cell>
          <cell r="O178">
            <v>8</v>
          </cell>
          <cell r="P178">
            <v>7</v>
          </cell>
          <cell r="Q178">
            <v>9</v>
          </cell>
          <cell r="R178">
            <v>3</v>
          </cell>
          <cell r="S178">
            <v>63</v>
          </cell>
          <cell r="T178">
            <v>2</v>
          </cell>
          <cell r="U178">
            <v>65</v>
          </cell>
          <cell r="V178">
            <v>171</v>
          </cell>
          <cell r="W178" t="str">
            <v>손잡이 접이식 팬 개발과제임. 기존 경재제품의 문제점에 대한 보완내용이 필요함. 시장 진입을 위한 수요자 중심의 필요성 보완 설명이 필요함.</v>
          </cell>
        </row>
        <row r="179">
          <cell r="B179">
            <v>20406478</v>
          </cell>
          <cell r="C179" t="str">
            <v>지역기반</v>
          </cell>
          <cell r="D179" t="str">
            <v>기계ㆍ소재</v>
          </cell>
          <cell r="E179" t="str">
            <v xml:space="preserve">딥러닝 비전 인식 기반 재활용 양품 자동 선별 로봇 </v>
          </cell>
          <cell r="F179" t="str">
            <v>0</v>
          </cell>
          <cell r="G179" t="str">
            <v>0</v>
          </cell>
          <cell r="H179" t="str">
            <v>예비</v>
          </cell>
          <cell r="I179" t="str">
            <v>청년</v>
          </cell>
          <cell r="J179">
            <v>0</v>
          </cell>
          <cell r="K179">
            <v>6</v>
          </cell>
          <cell r="L179">
            <v>7</v>
          </cell>
          <cell r="M179">
            <v>12</v>
          </cell>
          <cell r="N179">
            <v>13</v>
          </cell>
          <cell r="O179">
            <v>7</v>
          </cell>
          <cell r="P179">
            <v>6</v>
          </cell>
          <cell r="Q179">
            <v>9</v>
          </cell>
          <cell r="R179">
            <v>3</v>
          </cell>
          <cell r="S179">
            <v>63</v>
          </cell>
          <cell r="T179">
            <v>2</v>
          </cell>
          <cell r="U179">
            <v>65</v>
          </cell>
          <cell r="V179">
            <v>171</v>
          </cell>
          <cell r="W179" t="str">
            <v>비전 AI를 통한 폐플라스틱을 구분 하는 과제로써, AI 모델활용에 대한 구체적인 계획내용의 보완이 필요함.</v>
          </cell>
        </row>
        <row r="180">
          <cell r="B180">
            <v>20407010</v>
          </cell>
          <cell r="C180" t="str">
            <v>지역기반</v>
          </cell>
          <cell r="D180" t="str">
            <v>기계ㆍ소재</v>
          </cell>
          <cell r="E180" t="str">
            <v>콘(cone) 구조를 이용한 와류식 혼합 구조 친환경 쉐이커 보틀 및 슬리브  핏워터</v>
          </cell>
          <cell r="F180" t="str">
            <v>0</v>
          </cell>
          <cell r="G180" t="str">
            <v>0</v>
          </cell>
          <cell r="H180" t="str">
            <v>예비</v>
          </cell>
          <cell r="I180" t="str">
            <v>중장년</v>
          </cell>
          <cell r="J180">
            <v>0</v>
          </cell>
          <cell r="K180">
            <v>6</v>
          </cell>
          <cell r="L180">
            <v>7</v>
          </cell>
          <cell r="M180">
            <v>12</v>
          </cell>
          <cell r="N180">
            <v>14</v>
          </cell>
          <cell r="O180">
            <v>7</v>
          </cell>
          <cell r="P180">
            <v>7</v>
          </cell>
          <cell r="Q180">
            <v>9</v>
          </cell>
          <cell r="R180">
            <v>3</v>
          </cell>
          <cell r="S180">
            <v>65</v>
          </cell>
          <cell r="T180">
            <v>0</v>
          </cell>
          <cell r="U180">
            <v>65</v>
          </cell>
          <cell r="V180">
            <v>171</v>
          </cell>
          <cell r="W180" t="str">
            <v>와류를 통한 세척기술을 응용한 과제임. 와류정도에 따른 세척력에대한 보완내용일 필요하다고 보여짐</v>
          </cell>
        </row>
        <row r="181">
          <cell r="B181">
            <v>20417454</v>
          </cell>
          <cell r="C181" t="str">
            <v>지역기반</v>
          </cell>
          <cell r="D181" t="str">
            <v>기계ㆍ소재</v>
          </cell>
          <cell r="E181" t="str">
            <v>전력 사용 가시화 기반 전력 안전 관리형 멀티탭 ‘릴라이블(Reliable)’</v>
          </cell>
          <cell r="F181" t="str">
            <v>8,000,000,000</v>
          </cell>
          <cell r="G181" t="str">
            <v>7</v>
          </cell>
          <cell r="H181" t="str">
            <v>초기</v>
          </cell>
          <cell r="I181" t="str">
            <v>중장년</v>
          </cell>
          <cell r="J181">
            <v>0</v>
          </cell>
          <cell r="K181">
            <v>7</v>
          </cell>
          <cell r="L181">
            <v>7</v>
          </cell>
          <cell r="M181">
            <v>12</v>
          </cell>
          <cell r="N181">
            <v>11</v>
          </cell>
          <cell r="O181">
            <v>7</v>
          </cell>
          <cell r="P181">
            <v>7</v>
          </cell>
          <cell r="Q181">
            <v>10</v>
          </cell>
          <cell r="R181">
            <v>3</v>
          </cell>
          <cell r="S181">
            <v>64</v>
          </cell>
          <cell r="T181">
            <v>0</v>
          </cell>
          <cell r="U181">
            <v>64</v>
          </cell>
          <cell r="V181">
            <v>174</v>
          </cell>
          <cell r="W181" t="str">
            <v>멀티탭에 전력사용량을 표기하는 제품의 과제임. 제품의 개발은 구체적이고 명확하지만, 수요자 중심의 구매시장 보안조사는 필요하다고 보여짐</v>
          </cell>
        </row>
        <row r="182">
          <cell r="B182">
            <v>20430593</v>
          </cell>
          <cell r="C182" t="str">
            <v>지역기반</v>
          </cell>
          <cell r="D182" t="str">
            <v>기계ㆍ소재</v>
          </cell>
          <cell r="E182" t="str">
            <v>모듈형 구조 설계 기반 야간 안전 퍼포먼스 기어, 올빼미기어(OWL GEAR)</v>
          </cell>
          <cell r="F182" t="str">
            <v>0</v>
          </cell>
          <cell r="G182" t="str">
            <v>0</v>
          </cell>
          <cell r="H182" t="str">
            <v>예비</v>
          </cell>
          <cell r="I182" t="str">
            <v>중장년</v>
          </cell>
          <cell r="J182">
            <v>0</v>
          </cell>
          <cell r="K182">
            <v>7</v>
          </cell>
          <cell r="L182">
            <v>7</v>
          </cell>
          <cell r="M182">
            <v>11</v>
          </cell>
          <cell r="N182">
            <v>12</v>
          </cell>
          <cell r="O182">
            <v>7</v>
          </cell>
          <cell r="P182">
            <v>7</v>
          </cell>
          <cell r="Q182">
            <v>10</v>
          </cell>
          <cell r="R182">
            <v>3</v>
          </cell>
          <cell r="S182">
            <v>64</v>
          </cell>
          <cell r="T182">
            <v>0</v>
          </cell>
          <cell r="U182">
            <v>64</v>
          </cell>
          <cell r="V182">
            <v>174</v>
          </cell>
          <cell r="W182" t="str">
            <v>기존의 야간반사 용품대비 차별성에 대한 보완 설명이 필요함. 시장진입을 위한 경쟁력에 대한 보완 설명이 필요함.</v>
          </cell>
        </row>
        <row r="183">
          <cell r="B183">
            <v>20430433</v>
          </cell>
          <cell r="C183" t="str">
            <v>지역기반</v>
          </cell>
          <cell r="D183" t="str">
            <v>기계ㆍ소재</v>
          </cell>
          <cell r="E183" t="str">
            <v>계단 주행 시 충격과 소음을 저감하는 삼륜 바퀴 구조의 폴딩카트</v>
          </cell>
          <cell r="F183" t="str">
            <v>160,000,000</v>
          </cell>
          <cell r="G183" t="str">
            <v>0</v>
          </cell>
          <cell r="H183" t="str">
            <v>초기</v>
          </cell>
          <cell r="I183" t="str">
            <v>청년</v>
          </cell>
          <cell r="J183">
            <v>0</v>
          </cell>
          <cell r="K183">
            <v>8</v>
          </cell>
          <cell r="L183">
            <v>7</v>
          </cell>
          <cell r="M183">
            <v>11</v>
          </cell>
          <cell r="N183">
            <v>10</v>
          </cell>
          <cell r="O183">
            <v>7</v>
          </cell>
          <cell r="P183">
            <v>8</v>
          </cell>
          <cell r="Q183">
            <v>10</v>
          </cell>
          <cell r="R183">
            <v>3</v>
          </cell>
          <cell r="S183">
            <v>64</v>
          </cell>
          <cell r="T183">
            <v>0</v>
          </cell>
          <cell r="U183">
            <v>64</v>
          </cell>
          <cell r="V183">
            <v>174</v>
          </cell>
          <cell r="W183" t="str">
            <v>접이식카트 개발과제임. 차별성이 보이며 기술개발 내용이 구체적임.</v>
          </cell>
        </row>
        <row r="184">
          <cell r="B184">
            <v>20426627</v>
          </cell>
          <cell r="C184" t="str">
            <v>지역기반</v>
          </cell>
          <cell r="D184" t="str">
            <v>기계ㆍ소재</v>
          </cell>
          <cell r="E184" t="str">
            <v>스마트 운영 결제 기술이 적용된 B2B 맞춤형 24시간 무인 건자재 유통 플랫폼</v>
          </cell>
          <cell r="F184" t="str">
            <v>0</v>
          </cell>
          <cell r="G184" t="str">
            <v>0</v>
          </cell>
          <cell r="H184" t="str">
            <v>예비</v>
          </cell>
          <cell r="I184" t="str">
            <v>청년</v>
          </cell>
          <cell r="J184">
            <v>0</v>
          </cell>
          <cell r="K184">
            <v>7</v>
          </cell>
          <cell r="L184">
            <v>7</v>
          </cell>
          <cell r="M184">
            <v>12</v>
          </cell>
          <cell r="N184">
            <v>12</v>
          </cell>
          <cell r="O184">
            <v>7</v>
          </cell>
          <cell r="P184">
            <v>7</v>
          </cell>
          <cell r="Q184">
            <v>9</v>
          </cell>
          <cell r="R184">
            <v>3</v>
          </cell>
          <cell r="S184">
            <v>64</v>
          </cell>
          <cell r="T184">
            <v>0</v>
          </cell>
          <cell r="U184">
            <v>64</v>
          </cell>
          <cell r="V184">
            <v>174</v>
          </cell>
          <cell r="W184" t="str">
            <v>자재공급용 유통시스템 구축 과제임. 수요자 중심의 시장경쟁력 관점의 추가 보완이 필요함</v>
          </cell>
        </row>
        <row r="185">
          <cell r="B185">
            <v>20413909</v>
          </cell>
          <cell r="C185" t="str">
            <v>지역기반</v>
          </cell>
          <cell r="D185" t="str">
            <v>기계ㆍ소재</v>
          </cell>
          <cell r="E185" t="str">
            <v>AI 피부 상태 분석 기반 맞춤 성분 추천 앱(SKNZ) + NINEZ 클린 포뮬러 스킨케어</v>
          </cell>
          <cell r="F185" t="str">
            <v>0</v>
          </cell>
          <cell r="G185" t="str">
            <v>1</v>
          </cell>
          <cell r="H185" t="str">
            <v>초기</v>
          </cell>
          <cell r="I185" t="str">
            <v>청년</v>
          </cell>
          <cell r="J185">
            <v>0</v>
          </cell>
          <cell r="K185">
            <v>7</v>
          </cell>
          <cell r="L185">
            <v>7</v>
          </cell>
          <cell r="M185">
            <v>11</v>
          </cell>
          <cell r="N185">
            <v>12</v>
          </cell>
          <cell r="O185">
            <v>7</v>
          </cell>
          <cell r="P185">
            <v>7</v>
          </cell>
          <cell r="Q185">
            <v>10</v>
          </cell>
          <cell r="R185">
            <v>3</v>
          </cell>
          <cell r="S185">
            <v>64</v>
          </cell>
          <cell r="T185">
            <v>0</v>
          </cell>
          <cell r="U185">
            <v>64</v>
          </cell>
          <cell r="V185">
            <v>174</v>
          </cell>
          <cell r="W185" t="str">
            <v>개발과제 산출물의 구체적인 실행방법에 대한 보완 설명이 필요함.</v>
          </cell>
        </row>
        <row r="186">
          <cell r="B186">
            <v>20421631</v>
          </cell>
          <cell r="C186" t="str">
            <v>지역기반</v>
          </cell>
          <cell r="D186" t="str">
            <v>기계ㆍ소재</v>
          </cell>
          <cell r="E186" t="str">
            <v>2026년도 창업중심대학 지역기반 (예비)창업기업 모집</v>
          </cell>
          <cell r="F186" t="str">
            <v>38,100,000</v>
          </cell>
          <cell r="G186" t="str">
            <v>4</v>
          </cell>
          <cell r="H186" t="str">
            <v>초기</v>
          </cell>
          <cell r="I186" t="str">
            <v>중장년</v>
          </cell>
          <cell r="J186">
            <v>0</v>
          </cell>
          <cell r="K186">
            <v>7</v>
          </cell>
          <cell r="L186">
            <v>7</v>
          </cell>
          <cell r="M186">
            <v>12</v>
          </cell>
          <cell r="N186">
            <v>11</v>
          </cell>
          <cell r="O186">
            <v>8</v>
          </cell>
          <cell r="P186">
            <v>7</v>
          </cell>
          <cell r="Q186">
            <v>9</v>
          </cell>
          <cell r="R186">
            <v>3</v>
          </cell>
          <cell r="S186">
            <v>64</v>
          </cell>
          <cell r="T186">
            <v>0</v>
          </cell>
          <cell r="U186">
            <v>64</v>
          </cell>
          <cell r="V186">
            <v>174</v>
          </cell>
          <cell r="W186" t="str">
            <v>친환경소재 포장재 개발 과제임. 필요성은 보이나 친환경소재 기술개발내용에 대한 보완이 필요함.</v>
          </cell>
        </row>
        <row r="187">
          <cell r="B187">
            <v>20403260</v>
          </cell>
          <cell r="C187" t="str">
            <v>지역기반</v>
          </cell>
          <cell r="D187" t="str">
            <v>기계ㆍ소재</v>
          </cell>
          <cell r="E187" t="str">
            <v>항공 이동 환경 구조 설계 기술이 적용된 반려동물 이동 안전 솔루션</v>
          </cell>
          <cell r="F187" t="str">
            <v>2,506,260,588</v>
          </cell>
          <cell r="G187" t="str">
            <v>4</v>
          </cell>
          <cell r="H187" t="str">
            <v>도약</v>
          </cell>
          <cell r="I187" t="str">
            <v>청년</v>
          </cell>
          <cell r="J187">
            <v>0</v>
          </cell>
          <cell r="K187">
            <v>7</v>
          </cell>
          <cell r="L187">
            <v>7</v>
          </cell>
          <cell r="M187">
            <v>12</v>
          </cell>
          <cell r="N187">
            <v>11</v>
          </cell>
          <cell r="O187">
            <v>8</v>
          </cell>
          <cell r="P187">
            <v>7</v>
          </cell>
          <cell r="Q187">
            <v>9</v>
          </cell>
          <cell r="R187">
            <v>3</v>
          </cell>
          <cell r="S187">
            <v>64</v>
          </cell>
          <cell r="T187">
            <v>0</v>
          </cell>
          <cell r="U187">
            <v>64</v>
          </cell>
          <cell r="V187">
            <v>174</v>
          </cell>
          <cell r="W187" t="str">
            <v>반려동물 이송제품 개발과제임. 시장진입을 위해 기존 제품과의 차별성내용 보완이 필요함</v>
          </cell>
        </row>
        <row r="188">
          <cell r="B188">
            <v>20406529</v>
          </cell>
          <cell r="C188" t="str">
            <v>지역기반</v>
          </cell>
          <cell r="D188" t="str">
            <v>기계ㆍ소재</v>
          </cell>
          <cell r="E188" t="str">
            <v>착석 피로도 자동 완화 지능형 워크스테이션 ‘티라노 데스크’</v>
          </cell>
          <cell r="F188" t="str">
            <v>0</v>
          </cell>
          <cell r="G188" t="str">
            <v>0</v>
          </cell>
          <cell r="H188" t="str">
            <v>예비</v>
          </cell>
          <cell r="I188" t="str">
            <v>청년</v>
          </cell>
          <cell r="J188">
            <v>0</v>
          </cell>
          <cell r="K188">
            <v>6</v>
          </cell>
          <cell r="L188">
            <v>6</v>
          </cell>
          <cell r="M188">
            <v>12</v>
          </cell>
          <cell r="N188">
            <v>12</v>
          </cell>
          <cell r="O188">
            <v>8</v>
          </cell>
          <cell r="P188">
            <v>7</v>
          </cell>
          <cell r="Q188">
            <v>9</v>
          </cell>
          <cell r="R188">
            <v>3</v>
          </cell>
          <cell r="S188">
            <v>63</v>
          </cell>
          <cell r="T188">
            <v>0</v>
          </cell>
          <cell r="U188">
            <v>63</v>
          </cell>
          <cell r="V188">
            <v>181</v>
          </cell>
          <cell r="W188" t="str">
            <v>높낮이 조절을 통한 사용자의 편의성을 높이는 과제임. 기존 경쟁 시장을 진입하기 위한 차별성에 대한 보완이 필요함.</v>
          </cell>
        </row>
        <row r="189">
          <cell r="B189">
            <v>20416700</v>
          </cell>
          <cell r="C189" t="str">
            <v>지역기반</v>
          </cell>
          <cell r="D189" t="str">
            <v>기계ㆍ소재</v>
          </cell>
          <cell r="E189" t="str">
            <v>중소 제조업 타겟 AI 기반 2D도면/이미지 3D모델링 자동 변환 솔루션</v>
          </cell>
          <cell r="F189" t="str">
            <v>0</v>
          </cell>
          <cell r="G189" t="str">
            <v>0</v>
          </cell>
          <cell r="H189" t="str">
            <v>예비</v>
          </cell>
          <cell r="I189" t="str">
            <v>중장년</v>
          </cell>
          <cell r="J189">
            <v>0</v>
          </cell>
          <cell r="K189">
            <v>8</v>
          </cell>
          <cell r="L189">
            <v>7</v>
          </cell>
          <cell r="M189">
            <v>12</v>
          </cell>
          <cell r="N189">
            <v>11</v>
          </cell>
          <cell r="O189">
            <v>7</v>
          </cell>
          <cell r="P189">
            <v>7</v>
          </cell>
          <cell r="Q189">
            <v>9</v>
          </cell>
          <cell r="R189">
            <v>2</v>
          </cell>
          <cell r="S189">
            <v>63</v>
          </cell>
          <cell r="T189">
            <v>0</v>
          </cell>
          <cell r="U189">
            <v>63</v>
          </cell>
          <cell r="V189">
            <v>181</v>
          </cell>
          <cell r="W189" t="str">
            <v>도면전환을 위한 AI 솔루션 개발 과제임. 기존 AI 솔루션과의 개발경쟁력과 실행계획에 대한 보완이 필요하다고 보여짐.</v>
          </cell>
        </row>
        <row r="190">
          <cell r="B190">
            <v>20417722</v>
          </cell>
          <cell r="C190" t="str">
            <v>지역기반</v>
          </cell>
          <cell r="D190" t="str">
            <v>기계ㆍ소재</v>
          </cell>
          <cell r="E190" t="str">
            <v>무전원 자동 초기화 구조의 기계식 사물함 도어락 시스템</v>
          </cell>
          <cell r="F190" t="str">
            <v>0</v>
          </cell>
          <cell r="G190" t="str">
            <v>0</v>
          </cell>
          <cell r="H190" t="str">
            <v>예비</v>
          </cell>
          <cell r="I190" t="str">
            <v>중장년</v>
          </cell>
          <cell r="J190">
            <v>0</v>
          </cell>
          <cell r="K190">
            <v>6</v>
          </cell>
          <cell r="L190">
            <v>6</v>
          </cell>
          <cell r="M190">
            <v>11</v>
          </cell>
          <cell r="N190">
            <v>12</v>
          </cell>
          <cell r="O190">
            <v>7</v>
          </cell>
          <cell r="P190">
            <v>7</v>
          </cell>
          <cell r="Q190">
            <v>11</v>
          </cell>
          <cell r="R190">
            <v>3</v>
          </cell>
          <cell r="S190">
            <v>63</v>
          </cell>
          <cell r="T190">
            <v>0</v>
          </cell>
          <cell r="U190">
            <v>63</v>
          </cell>
          <cell r="V190">
            <v>181</v>
          </cell>
          <cell r="W190" t="str">
            <v>기계식 도어록 개발과제임. 기존 제품과의 차별성의 보완설명과 시장진입목표에 대한 보완 설명이 필요함.</v>
          </cell>
        </row>
        <row r="191">
          <cell r="B191">
            <v>20431230</v>
          </cell>
          <cell r="C191" t="str">
            <v>지역기반</v>
          </cell>
          <cell r="D191" t="str">
            <v>기계ㆍ소재</v>
          </cell>
          <cell r="E191" t="str">
            <v>캐리어에 수납형 2단 분리형 파크골프채 개발 및 사업화</v>
          </cell>
          <cell r="F191" t="str">
            <v>0</v>
          </cell>
          <cell r="G191" t="str">
            <v>0</v>
          </cell>
          <cell r="H191" t="str">
            <v>예비</v>
          </cell>
          <cell r="I191" t="str">
            <v>중장년</v>
          </cell>
          <cell r="J191">
            <v>0</v>
          </cell>
          <cell r="K191">
            <v>7</v>
          </cell>
          <cell r="L191">
            <v>7</v>
          </cell>
          <cell r="M191">
            <v>11</v>
          </cell>
          <cell r="N191">
            <v>12</v>
          </cell>
          <cell r="O191">
            <v>7</v>
          </cell>
          <cell r="P191">
            <v>7</v>
          </cell>
          <cell r="Q191">
            <v>9</v>
          </cell>
          <cell r="R191">
            <v>3</v>
          </cell>
          <cell r="S191">
            <v>63</v>
          </cell>
          <cell r="T191">
            <v>0</v>
          </cell>
          <cell r="U191">
            <v>63</v>
          </cell>
          <cell r="V191">
            <v>181</v>
          </cell>
          <cell r="W191" t="str">
            <v>조립식 골프체 개발과제임. 필요성에 대한 시장조사 보완이 필요하다고 보여짐</v>
          </cell>
        </row>
        <row r="192">
          <cell r="B192">
            <v>20438453</v>
          </cell>
          <cell r="C192" t="str">
            <v>대학발</v>
          </cell>
          <cell r="D192" t="str">
            <v>기계ㆍ소재</v>
          </cell>
          <cell r="E192" t="str">
            <v>시니어/펫 돌봄 노동 강도 혁신을 위한 무전력 제트 스프레이 폼·수분 박리 캡슐 통합 솔루션</v>
          </cell>
          <cell r="F192" t="str">
            <v>0</v>
          </cell>
          <cell r="G192" t="str">
            <v>0</v>
          </cell>
          <cell r="H192" t="str">
            <v>예비</v>
          </cell>
          <cell r="I192" t="str">
            <v>중장년</v>
          </cell>
          <cell r="J192">
            <v>0</v>
          </cell>
          <cell r="K192">
            <v>7</v>
          </cell>
          <cell r="L192">
            <v>7</v>
          </cell>
          <cell r="M192">
            <v>10</v>
          </cell>
          <cell r="N192">
            <v>11</v>
          </cell>
          <cell r="O192">
            <v>7</v>
          </cell>
          <cell r="P192">
            <v>7</v>
          </cell>
          <cell r="Q192">
            <v>11</v>
          </cell>
          <cell r="R192">
            <v>3</v>
          </cell>
          <cell r="S192">
            <v>63</v>
          </cell>
          <cell r="T192">
            <v>0</v>
          </cell>
          <cell r="U192">
            <v>63</v>
          </cell>
          <cell r="V192">
            <v>181</v>
          </cell>
          <cell r="W192" t="str">
            <v>기술개발 내용에 대한 구체적인 근거 보완설명이 필요함.</v>
          </cell>
          <cell r="X192" t="str">
            <v>불일치</v>
          </cell>
          <cell r="Y192" t="str">
            <v>지역주력 산업에 일치하지 않음</v>
          </cell>
        </row>
        <row r="193">
          <cell r="B193">
            <v>20411586</v>
          </cell>
          <cell r="C193" t="str">
            <v>지역기반</v>
          </cell>
          <cell r="D193" t="str">
            <v>기계ㆍ소재</v>
          </cell>
          <cell r="E193" t="str">
            <v>사용자 인증 기반 스마트 엔터테인먼트용 다기능 컨트롤러 개발</v>
          </cell>
          <cell r="F193" t="str">
            <v>0</v>
          </cell>
          <cell r="G193" t="str">
            <v>0</v>
          </cell>
          <cell r="H193" t="str">
            <v>초기</v>
          </cell>
          <cell r="I193" t="str">
            <v>중장년</v>
          </cell>
          <cell r="J193">
            <v>0</v>
          </cell>
          <cell r="K193">
            <v>6</v>
          </cell>
          <cell r="L193">
            <v>7</v>
          </cell>
          <cell r="M193">
            <v>11</v>
          </cell>
          <cell r="N193">
            <v>11</v>
          </cell>
          <cell r="O193">
            <v>7</v>
          </cell>
          <cell r="P193">
            <v>7</v>
          </cell>
          <cell r="Q193">
            <v>11</v>
          </cell>
          <cell r="R193">
            <v>3</v>
          </cell>
          <cell r="S193">
            <v>63</v>
          </cell>
          <cell r="T193">
            <v>0</v>
          </cell>
          <cell r="U193">
            <v>63</v>
          </cell>
          <cell r="V193">
            <v>181</v>
          </cell>
          <cell r="W193" t="str">
            <v>신규 디바이스 개발과제임. 기존의 수요자들의 구매요구와 시장진입가능성에 대한 보완설명이 필요함</v>
          </cell>
        </row>
        <row r="194">
          <cell r="B194">
            <v>20427536</v>
          </cell>
          <cell r="C194" t="str">
            <v>지역기반</v>
          </cell>
          <cell r="D194" t="str">
            <v>기계ㆍ소재</v>
          </cell>
          <cell r="E194" t="str">
            <v>Physical AI 기반 산업 데이터 플랫폼</v>
          </cell>
          <cell r="F194" t="str">
            <v>0</v>
          </cell>
          <cell r="G194" t="str">
            <v>0</v>
          </cell>
          <cell r="H194" t="str">
            <v>예비</v>
          </cell>
          <cell r="I194" t="str">
            <v>중장년</v>
          </cell>
          <cell r="J194">
            <v>0</v>
          </cell>
          <cell r="K194">
            <v>7</v>
          </cell>
          <cell r="L194">
            <v>7</v>
          </cell>
          <cell r="M194">
            <v>12</v>
          </cell>
          <cell r="N194">
            <v>10</v>
          </cell>
          <cell r="O194">
            <v>7</v>
          </cell>
          <cell r="P194">
            <v>7</v>
          </cell>
          <cell r="Q194">
            <v>9</v>
          </cell>
          <cell r="R194">
            <v>3</v>
          </cell>
          <cell r="S194">
            <v>62</v>
          </cell>
          <cell r="T194">
            <v>0</v>
          </cell>
          <cell r="U194">
            <v>62</v>
          </cell>
          <cell r="V194">
            <v>187</v>
          </cell>
          <cell r="W194" t="str">
            <v>현장기반의 데이타플랫품을 수행하는 과제임. 시장진입가능성과 시장규모에 대한 보완 설명이 필요함</v>
          </cell>
        </row>
        <row r="195">
          <cell r="B195">
            <v>20430255</v>
          </cell>
          <cell r="C195" t="str">
            <v>대학발</v>
          </cell>
          <cell r="D195" t="str">
            <v>기계ㆍ소재</v>
          </cell>
          <cell r="E195" t="str">
            <v>QR/IoT(캐비넷 잠금)기반 다거점 반납형 공유 유모차 서비스</v>
          </cell>
          <cell r="F195" t="str">
            <v>0</v>
          </cell>
          <cell r="G195" t="str">
            <v>0</v>
          </cell>
          <cell r="H195" t="str">
            <v>예비</v>
          </cell>
          <cell r="I195" t="str">
            <v>청년</v>
          </cell>
          <cell r="J195">
            <v>0</v>
          </cell>
          <cell r="K195">
            <v>7</v>
          </cell>
          <cell r="L195">
            <v>7</v>
          </cell>
          <cell r="M195">
            <v>11</v>
          </cell>
          <cell r="N195">
            <v>11</v>
          </cell>
          <cell r="O195">
            <v>7</v>
          </cell>
          <cell r="P195">
            <v>7</v>
          </cell>
          <cell r="Q195">
            <v>9</v>
          </cell>
          <cell r="R195">
            <v>3</v>
          </cell>
          <cell r="S195">
            <v>62</v>
          </cell>
          <cell r="T195">
            <v>0</v>
          </cell>
          <cell r="U195">
            <v>62</v>
          </cell>
          <cell r="V195">
            <v>187</v>
          </cell>
          <cell r="W195" t="str">
            <v>유아동 이동 모빌리트 개발과제임. 구체적이 과제 수행 방법에 대한 보완 설명이 필요함.</v>
          </cell>
          <cell r="X195" t="str">
            <v>불일치</v>
          </cell>
          <cell r="Y195" t="str">
            <v>지역주력 산업에 일치하지 않음</v>
          </cell>
        </row>
        <row r="196">
          <cell r="B196">
            <v>20403852</v>
          </cell>
          <cell r="C196" t="str">
            <v>지역기반</v>
          </cell>
          <cell r="D196" t="str">
            <v>기계ㆍ소재</v>
          </cell>
          <cell r="E196" t="str">
            <v>고압 송풍 기술 기반 우산 표면 수분 제거 기능의 친환경 “ 우산 건조기 “</v>
          </cell>
          <cell r="F196" t="str">
            <v>69,000,000</v>
          </cell>
          <cell r="G196" t="str">
            <v>0</v>
          </cell>
          <cell r="H196" t="str">
            <v>도약</v>
          </cell>
          <cell r="I196" t="str">
            <v>중장년</v>
          </cell>
          <cell r="J196">
            <v>0</v>
          </cell>
          <cell r="K196">
            <v>7</v>
          </cell>
          <cell r="L196">
            <v>7</v>
          </cell>
          <cell r="M196">
            <v>11</v>
          </cell>
          <cell r="N196">
            <v>11</v>
          </cell>
          <cell r="O196">
            <v>7</v>
          </cell>
          <cell r="P196">
            <v>7</v>
          </cell>
          <cell r="Q196">
            <v>9</v>
          </cell>
          <cell r="R196">
            <v>3</v>
          </cell>
          <cell r="S196">
            <v>62</v>
          </cell>
          <cell r="T196">
            <v>0</v>
          </cell>
          <cell r="U196">
            <v>62</v>
          </cell>
          <cell r="V196">
            <v>187</v>
          </cell>
          <cell r="W196" t="str">
            <v>우산 건조기 개선을 위한 과제임. 기술개발내용의 구제성 보완이 필요함</v>
          </cell>
        </row>
        <row r="197">
          <cell r="B197">
            <v>20410083</v>
          </cell>
          <cell r="C197" t="str">
            <v>지역기반</v>
          </cell>
          <cell r="D197" t="str">
            <v>기계ㆍ소재</v>
          </cell>
          <cell r="E197" t="str">
            <v>출수 직전 수질 개선을 위한 물놀이시설용 정화 노즐 필터</v>
          </cell>
          <cell r="F197" t="str">
            <v>0</v>
          </cell>
          <cell r="G197" t="str">
            <v>0</v>
          </cell>
          <cell r="H197" t="str">
            <v>예비</v>
          </cell>
          <cell r="I197" t="str">
            <v>청년</v>
          </cell>
          <cell r="J197">
            <v>0</v>
          </cell>
          <cell r="K197">
            <v>7</v>
          </cell>
          <cell r="L197">
            <v>6</v>
          </cell>
          <cell r="M197">
            <v>11</v>
          </cell>
          <cell r="N197">
            <v>11</v>
          </cell>
          <cell r="O197">
            <v>7</v>
          </cell>
          <cell r="P197">
            <v>7</v>
          </cell>
          <cell r="Q197">
            <v>9</v>
          </cell>
          <cell r="R197">
            <v>3</v>
          </cell>
          <cell r="S197">
            <v>61</v>
          </cell>
          <cell r="T197">
            <v>0</v>
          </cell>
          <cell r="U197">
            <v>61</v>
          </cell>
          <cell r="V197">
            <v>190</v>
          </cell>
          <cell r="W197" t="str">
            <v>수질 정화개선을 위한 장치개발 과제임. 과제수행을 위한 기술개발의 내용에 대한 보완이 필요함.</v>
          </cell>
        </row>
        <row r="198">
          <cell r="B198">
            <v>20411932</v>
          </cell>
          <cell r="C198" t="str">
            <v>지역기반</v>
          </cell>
          <cell r="D198" t="str">
            <v>기계ㆍ소재</v>
          </cell>
          <cell r="E198" t="str">
            <v>AI 마케팅 기술이 적용된 한식레스토랑 오프라인 서비스</v>
          </cell>
          <cell r="F198" t="str">
            <v>0</v>
          </cell>
          <cell r="G198" t="str">
            <v>0</v>
          </cell>
          <cell r="H198" t="str">
            <v>예비</v>
          </cell>
          <cell r="I198" t="str">
            <v>청년</v>
          </cell>
          <cell r="J198">
            <v>0</v>
          </cell>
          <cell r="K198">
            <v>7</v>
          </cell>
          <cell r="L198">
            <v>6</v>
          </cell>
          <cell r="M198">
            <v>12</v>
          </cell>
          <cell r="N198">
            <v>11</v>
          </cell>
          <cell r="O198">
            <v>7</v>
          </cell>
          <cell r="P198">
            <v>7</v>
          </cell>
          <cell r="Q198">
            <v>8</v>
          </cell>
          <cell r="R198">
            <v>3</v>
          </cell>
          <cell r="S198">
            <v>61</v>
          </cell>
          <cell r="T198">
            <v>0</v>
          </cell>
          <cell r="U198">
            <v>61</v>
          </cell>
          <cell r="V198">
            <v>190</v>
          </cell>
          <cell r="W198" t="str">
            <v>외식 오프라인 서비스 확장을 의한 과젱임. 수요자 중심의 필요성에 대한 보완설명이 필요하고, 시장진입이 가능한 표본 조사가 필요하다고 보여짐.</v>
          </cell>
        </row>
        <row r="199">
          <cell r="B199">
            <v>20417245</v>
          </cell>
          <cell r="C199" t="str">
            <v>지역기반</v>
          </cell>
          <cell r="D199" t="str">
            <v>기계ㆍ소재</v>
          </cell>
          <cell r="E199" t="str">
            <v>PHA 기반 3D 프린팅 자연장 맞춤형 메모리얼 유골함</v>
          </cell>
          <cell r="F199" t="str">
            <v>0</v>
          </cell>
          <cell r="G199" t="str">
            <v>0</v>
          </cell>
          <cell r="H199" t="str">
            <v>예비</v>
          </cell>
          <cell r="I199" t="str">
            <v>중장년</v>
          </cell>
          <cell r="J199">
            <v>0</v>
          </cell>
          <cell r="K199">
            <v>6</v>
          </cell>
          <cell r="L199">
            <v>7</v>
          </cell>
          <cell r="M199">
            <v>11</v>
          </cell>
          <cell r="N199">
            <v>11</v>
          </cell>
          <cell r="O199">
            <v>7</v>
          </cell>
          <cell r="P199">
            <v>7</v>
          </cell>
          <cell r="Q199">
            <v>9</v>
          </cell>
          <cell r="R199">
            <v>3</v>
          </cell>
          <cell r="S199">
            <v>61</v>
          </cell>
          <cell r="T199">
            <v>0</v>
          </cell>
          <cell r="U199">
            <v>61</v>
          </cell>
          <cell r="V199">
            <v>190</v>
          </cell>
          <cell r="W199" t="str">
            <v>개인형 유골함개발을 위한 과제임. 수요자들의 요구 적합도에 대한 보완 설명이 필요하다고 보여짐.</v>
          </cell>
        </row>
        <row r="200">
          <cell r="B200">
            <v>20425034</v>
          </cell>
          <cell r="C200" t="str">
            <v>지역기반</v>
          </cell>
          <cell r="D200" t="str">
            <v>기계ㆍ소재</v>
          </cell>
          <cell r="E200" t="str">
            <v>베이블</v>
          </cell>
          <cell r="F200" t="str">
            <v>0</v>
          </cell>
          <cell r="G200" t="str">
            <v>0</v>
          </cell>
          <cell r="H200" t="str">
            <v>예비</v>
          </cell>
          <cell r="I200" t="str">
            <v>청년</v>
          </cell>
          <cell r="J200">
            <v>0</v>
          </cell>
          <cell r="K200">
            <v>6</v>
          </cell>
          <cell r="L200">
            <v>7</v>
          </cell>
          <cell r="M200">
            <v>11</v>
          </cell>
          <cell r="N200">
            <v>11</v>
          </cell>
          <cell r="O200">
            <v>7</v>
          </cell>
          <cell r="P200">
            <v>7</v>
          </cell>
          <cell r="Q200">
            <v>9</v>
          </cell>
          <cell r="R200">
            <v>3</v>
          </cell>
          <cell r="S200">
            <v>61</v>
          </cell>
          <cell r="T200">
            <v>0</v>
          </cell>
          <cell r="U200">
            <v>61</v>
          </cell>
          <cell r="V200">
            <v>190</v>
          </cell>
          <cell r="W200" t="str">
            <v>수요자 중심의 구매력과 필요성에 대한 보완설명이 필요함.</v>
          </cell>
        </row>
        <row r="201">
          <cell r="B201">
            <v>20424842</v>
          </cell>
          <cell r="C201" t="str">
            <v>지역기반</v>
          </cell>
          <cell r="D201" t="str">
            <v>기계ㆍ소재</v>
          </cell>
          <cell r="E201" t="str">
            <v>사용자 경험 데이터 기반의 AI 지능형 디자인 오브제 플랫폼</v>
          </cell>
          <cell r="F201" t="str">
            <v>0</v>
          </cell>
          <cell r="G201" t="str">
            <v>0</v>
          </cell>
          <cell r="H201" t="str">
            <v>예비</v>
          </cell>
          <cell r="I201" t="str">
            <v>중장년</v>
          </cell>
          <cell r="J201" t="str">
            <v>요건탈락</v>
          </cell>
          <cell r="S201" t="str">
            <v/>
          </cell>
          <cell r="T201">
            <v>0</v>
          </cell>
          <cell r="U201" t="str">
            <v/>
          </cell>
          <cell r="V201" t="str">
            <v/>
          </cell>
        </row>
        <row r="202">
          <cell r="B202">
            <v>20427563</v>
          </cell>
          <cell r="C202" t="str">
            <v>지역기반</v>
          </cell>
          <cell r="D202" t="str">
            <v>기계ㆍ소재</v>
          </cell>
          <cell r="E202" t="str">
            <v>기후위기 재해예방 대응형 지하주차장 침수예방 무동력 배수 필터</v>
          </cell>
          <cell r="F202" t="str">
            <v>349,617,950</v>
          </cell>
          <cell r="G202" t="str">
            <v>2</v>
          </cell>
          <cell r="H202" t="str">
            <v>초기</v>
          </cell>
          <cell r="I202" t="str">
            <v>중장년</v>
          </cell>
          <cell r="J202" t="str">
            <v>면제</v>
          </cell>
          <cell r="S202" t="str">
            <v/>
          </cell>
          <cell r="T202">
            <v>0</v>
          </cell>
          <cell r="U202">
            <v>100</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E66" activePane="bottomRight" state="frozen"/>
      <selection pane="topRight" activeCell="D1" sqref="D1"/>
      <selection pane="bottomLeft" activeCell="A2" sqref="A2"/>
      <selection pane="bottomRight" activeCell="H268" sqref="H268"/>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451</v>
      </c>
      <c r="D1" s="81" t="s">
        <v>8742</v>
      </c>
      <c r="E1" s="81" t="s">
        <v>16</v>
      </c>
      <c r="F1" s="81" t="s">
        <v>2</v>
      </c>
      <c r="G1" s="81" t="s">
        <v>452</v>
      </c>
      <c r="H1" s="81" t="s">
        <v>28</v>
      </c>
      <c r="I1" s="82" t="s">
        <v>453</v>
      </c>
      <c r="J1" s="83" t="s">
        <v>454</v>
      </c>
      <c r="K1" s="73" t="s">
        <v>3</v>
      </c>
      <c r="L1" s="73" t="s">
        <v>455</v>
      </c>
      <c r="M1" s="73" t="s">
        <v>17</v>
      </c>
      <c r="N1" s="73" t="s">
        <v>13</v>
      </c>
      <c r="O1" s="73" t="s">
        <v>8743</v>
      </c>
      <c r="P1" s="73" t="s">
        <v>21</v>
      </c>
      <c r="Q1" s="73" t="s">
        <v>29</v>
      </c>
      <c r="R1" s="73" t="s">
        <v>18</v>
      </c>
      <c r="S1" s="74" t="s">
        <v>456</v>
      </c>
      <c r="T1" s="75" t="s">
        <v>8744</v>
      </c>
      <c r="U1" s="76" t="s">
        <v>8745</v>
      </c>
      <c r="V1" s="74" t="s">
        <v>4</v>
      </c>
      <c r="W1" s="77" t="s">
        <v>457</v>
      </c>
      <c r="X1" s="78" t="s">
        <v>458</v>
      </c>
      <c r="Y1" s="79" t="s">
        <v>459</v>
      </c>
      <c r="Z1" s="77" t="s">
        <v>460</v>
      </c>
      <c r="AA1" s="77" t="s">
        <v>461</v>
      </c>
      <c r="AB1" s="80" t="s">
        <v>8741</v>
      </c>
      <c r="AC1" s="91" t="s">
        <v>19</v>
      </c>
    </row>
    <row r="2" spans="1:29" ht="16.2" hidden="1" customHeight="1" x14ac:dyDescent="0.35">
      <c r="A2" s="66">
        <v>1</v>
      </c>
      <c r="B2" s="63">
        <v>20396065</v>
      </c>
      <c r="C2" s="63" t="s">
        <v>7636</v>
      </c>
      <c r="D2" s="63" t="s">
        <v>8746</v>
      </c>
      <c r="E2" s="63" t="s">
        <v>463</v>
      </c>
      <c r="F2" s="63" t="s">
        <v>38</v>
      </c>
      <c r="G2" s="63" t="s">
        <v>464</v>
      </c>
      <c r="H2" s="63" t="s">
        <v>31</v>
      </c>
      <c r="I2" s="64" t="s">
        <v>465</v>
      </c>
      <c r="J2" s="65" t="s">
        <v>465</v>
      </c>
      <c r="K2" s="63" t="s">
        <v>466</v>
      </c>
      <c r="L2" s="63" t="s">
        <v>33</v>
      </c>
      <c r="M2" s="63" t="s">
        <v>40</v>
      </c>
      <c r="N2" s="63" t="s">
        <v>41</v>
      </c>
      <c r="O2" s="63" t="s">
        <v>36</v>
      </c>
      <c r="P2" s="63" t="s">
        <v>41</v>
      </c>
      <c r="Q2" s="84">
        <f t="shared" ref="Q2:Q65" ca="1" si="0">TODAY()</f>
        <v>46120</v>
      </c>
      <c r="R2" s="68" t="s">
        <v>8747</v>
      </c>
      <c r="S2" s="85">
        <v>0</v>
      </c>
      <c r="T2" s="85">
        <v>0</v>
      </c>
      <c r="U2" s="85">
        <v>0</v>
      </c>
      <c r="V2" s="86">
        <f t="shared" ref="V2:V65" si="1">IF(OR(S2="○",T2="○",U2="○"),2,0)</f>
        <v>0</v>
      </c>
      <c r="W2" s="85">
        <v>0</v>
      </c>
      <c r="X2" s="85">
        <v>0</v>
      </c>
      <c r="Y2" s="85">
        <v>0</v>
      </c>
      <c r="Z2" s="85">
        <v>0</v>
      </c>
      <c r="AA2" s="85">
        <v>0</v>
      </c>
      <c r="AB2" s="87" t="str">
        <f>IF(OR(W2="○",X2="○",Y2="○",Z2="○",AA2="○"),"면제",$R2)</f>
        <v>요건탈락</v>
      </c>
      <c r="AC2" s="92" t="s">
        <v>8768</v>
      </c>
    </row>
    <row r="3" spans="1:29" ht="16.2" hidden="1" customHeight="1" x14ac:dyDescent="0.35">
      <c r="A3" s="61">
        <v>2</v>
      </c>
      <c r="B3" s="62">
        <v>20399405</v>
      </c>
      <c r="C3" s="63" t="s">
        <v>462</v>
      </c>
      <c r="D3" s="63" t="s">
        <v>8748</v>
      </c>
      <c r="E3" s="63" t="s">
        <v>296</v>
      </c>
      <c r="F3" s="63" t="s">
        <v>38</v>
      </c>
      <c r="G3" s="63" t="s">
        <v>467</v>
      </c>
      <c r="H3" s="63" t="s">
        <v>42</v>
      </c>
      <c r="I3" s="64" t="s">
        <v>468</v>
      </c>
      <c r="J3" s="65" t="s">
        <v>469</v>
      </c>
      <c r="K3" s="63" t="s">
        <v>470</v>
      </c>
      <c r="L3" s="63" t="s">
        <v>39</v>
      </c>
      <c r="M3" s="63" t="s">
        <v>34</v>
      </c>
      <c r="N3" s="63" t="s">
        <v>35</v>
      </c>
      <c r="O3" s="63" t="s">
        <v>43</v>
      </c>
      <c r="P3" s="63" t="s">
        <v>8749</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2" t="s">
        <v>8768</v>
      </c>
    </row>
    <row r="4" spans="1:29" ht="16.2" hidden="1" customHeight="1" x14ac:dyDescent="0.35">
      <c r="A4" s="66">
        <v>3</v>
      </c>
      <c r="B4" s="63">
        <v>20399435</v>
      </c>
      <c r="C4" s="63" t="s">
        <v>462</v>
      </c>
      <c r="D4" s="63" t="s">
        <v>8748</v>
      </c>
      <c r="E4" s="63" t="s">
        <v>471</v>
      </c>
      <c r="F4" s="63" t="s">
        <v>32</v>
      </c>
      <c r="G4" s="63" t="s">
        <v>472</v>
      </c>
      <c r="H4" s="63" t="s">
        <v>42</v>
      </c>
      <c r="I4" s="64" t="s">
        <v>473</v>
      </c>
      <c r="J4" s="65" t="s">
        <v>465</v>
      </c>
      <c r="K4" s="63" t="s">
        <v>474</v>
      </c>
      <c r="L4" s="63" t="s">
        <v>39</v>
      </c>
      <c r="M4" s="63" t="s">
        <v>34</v>
      </c>
      <c r="N4" s="63" t="s">
        <v>35</v>
      </c>
      <c r="O4" s="63" t="s">
        <v>43</v>
      </c>
      <c r="P4" s="63" t="s">
        <v>8750</v>
      </c>
      <c r="Q4" s="84">
        <f t="shared" ca="1" si="0"/>
        <v>46120</v>
      </c>
      <c r="R4" s="68">
        <v>0</v>
      </c>
      <c r="S4" s="85">
        <v>0</v>
      </c>
      <c r="T4" s="85">
        <v>0</v>
      </c>
      <c r="U4" s="85">
        <v>0</v>
      </c>
      <c r="V4" s="86">
        <f t="shared" si="1"/>
        <v>0</v>
      </c>
      <c r="W4" s="85">
        <v>0</v>
      </c>
      <c r="X4" s="85">
        <v>0</v>
      </c>
      <c r="Y4" s="85">
        <v>0</v>
      </c>
      <c r="Z4" s="85">
        <v>0</v>
      </c>
      <c r="AA4" s="85">
        <v>0</v>
      </c>
      <c r="AB4" s="87">
        <f t="shared" si="2"/>
        <v>0</v>
      </c>
      <c r="AC4" s="92" t="s">
        <v>8768</v>
      </c>
    </row>
    <row r="5" spans="1:29" ht="16.2" hidden="1" customHeight="1" x14ac:dyDescent="0.35">
      <c r="A5" s="66">
        <v>4</v>
      </c>
      <c r="B5" s="63">
        <v>20399536</v>
      </c>
      <c r="C5" s="63" t="s">
        <v>462</v>
      </c>
      <c r="D5" s="63" t="s">
        <v>8748</v>
      </c>
      <c r="E5" s="63" t="s">
        <v>475</v>
      </c>
      <c r="F5" s="63" t="s">
        <v>32</v>
      </c>
      <c r="G5" s="63" t="s">
        <v>476</v>
      </c>
      <c r="H5" s="63" t="s">
        <v>31</v>
      </c>
      <c r="I5" s="64" t="s">
        <v>465</v>
      </c>
      <c r="J5" s="65" t="s">
        <v>465</v>
      </c>
      <c r="K5" s="63" t="s">
        <v>477</v>
      </c>
      <c r="L5" s="63" t="s">
        <v>33</v>
      </c>
      <c r="M5" s="63" t="s">
        <v>34</v>
      </c>
      <c r="N5" s="63" t="s">
        <v>35</v>
      </c>
      <c r="O5" s="63" t="s">
        <v>36</v>
      </c>
      <c r="P5" s="63" t="s">
        <v>8751</v>
      </c>
      <c r="Q5" s="84">
        <f t="shared" ca="1" si="0"/>
        <v>46120</v>
      </c>
      <c r="R5" s="68">
        <v>0</v>
      </c>
      <c r="S5" s="85">
        <v>0</v>
      </c>
      <c r="T5" s="85">
        <v>0</v>
      </c>
      <c r="U5" s="85">
        <v>0</v>
      </c>
      <c r="V5" s="86">
        <f t="shared" si="1"/>
        <v>0</v>
      </c>
      <c r="W5" s="85">
        <v>0</v>
      </c>
      <c r="X5" s="85">
        <v>0</v>
      </c>
      <c r="Y5" s="85">
        <v>0</v>
      </c>
      <c r="Z5" s="85">
        <v>0</v>
      </c>
      <c r="AA5" s="85">
        <v>0</v>
      </c>
      <c r="AB5" s="87">
        <f t="shared" si="2"/>
        <v>0</v>
      </c>
      <c r="AC5" s="92" t="s">
        <v>8768</v>
      </c>
    </row>
    <row r="6" spans="1:29" ht="16.2" hidden="1" customHeight="1" x14ac:dyDescent="0.35">
      <c r="A6" s="61">
        <v>5</v>
      </c>
      <c r="B6" s="63">
        <v>20399570</v>
      </c>
      <c r="C6" s="63" t="s">
        <v>462</v>
      </c>
      <c r="D6" s="63" t="s">
        <v>8748</v>
      </c>
      <c r="E6" s="63" t="s">
        <v>478</v>
      </c>
      <c r="F6" s="63" t="s">
        <v>38</v>
      </c>
      <c r="G6" s="63" t="s">
        <v>479</v>
      </c>
      <c r="H6" s="63" t="s">
        <v>31</v>
      </c>
      <c r="I6" s="64" t="s">
        <v>465</v>
      </c>
      <c r="J6" s="65" t="s">
        <v>465</v>
      </c>
      <c r="K6" s="63" t="s">
        <v>480</v>
      </c>
      <c r="L6" s="63" t="s">
        <v>39</v>
      </c>
      <c r="M6" s="63" t="s">
        <v>34</v>
      </c>
      <c r="N6" s="63" t="s">
        <v>35</v>
      </c>
      <c r="O6" s="63" t="s">
        <v>36</v>
      </c>
      <c r="P6" s="63" t="s">
        <v>8752</v>
      </c>
      <c r="Q6" s="84">
        <f t="shared" ca="1" si="0"/>
        <v>46120</v>
      </c>
      <c r="R6" s="68">
        <v>0</v>
      </c>
      <c r="S6" s="85">
        <v>0</v>
      </c>
      <c r="T6" s="85">
        <v>0</v>
      </c>
      <c r="U6" s="85">
        <v>0</v>
      </c>
      <c r="V6" s="86">
        <f t="shared" si="1"/>
        <v>0</v>
      </c>
      <c r="W6" s="85">
        <v>0</v>
      </c>
      <c r="X6" s="85">
        <v>0</v>
      </c>
      <c r="Y6" s="85">
        <v>0</v>
      </c>
      <c r="Z6" s="85">
        <v>0</v>
      </c>
      <c r="AA6" s="85">
        <v>0</v>
      </c>
      <c r="AB6" s="87">
        <f t="shared" si="2"/>
        <v>0</v>
      </c>
      <c r="AC6" s="92" t="s">
        <v>8768</v>
      </c>
    </row>
    <row r="7" spans="1:29" ht="16.2" hidden="1" customHeight="1" x14ac:dyDescent="0.35">
      <c r="A7" s="61">
        <v>6</v>
      </c>
      <c r="B7" s="67">
        <v>20399602</v>
      </c>
      <c r="C7" s="63" t="s">
        <v>462</v>
      </c>
      <c r="D7" s="63" t="s">
        <v>8748</v>
      </c>
      <c r="E7" s="63" t="s">
        <v>481</v>
      </c>
      <c r="F7" s="63" t="s">
        <v>32</v>
      </c>
      <c r="G7" s="63" t="s">
        <v>482</v>
      </c>
      <c r="H7" s="63" t="s">
        <v>42</v>
      </c>
      <c r="I7" s="64" t="s">
        <v>465</v>
      </c>
      <c r="J7" s="65" t="s">
        <v>465</v>
      </c>
      <c r="K7" s="63" t="s">
        <v>483</v>
      </c>
      <c r="L7" s="63" t="s">
        <v>39</v>
      </c>
      <c r="M7" s="63" t="s">
        <v>40</v>
      </c>
      <c r="N7" s="63" t="s">
        <v>46</v>
      </c>
      <c r="O7" s="63" t="s">
        <v>36</v>
      </c>
      <c r="P7" s="63" t="s">
        <v>46</v>
      </c>
      <c r="Q7" s="84">
        <f t="shared" ca="1" si="0"/>
        <v>46120</v>
      </c>
      <c r="R7" s="68">
        <v>0</v>
      </c>
      <c r="S7" s="85">
        <v>0</v>
      </c>
      <c r="T7" s="85">
        <v>0</v>
      </c>
      <c r="U7" s="85">
        <v>0</v>
      </c>
      <c r="V7" s="86">
        <f t="shared" si="1"/>
        <v>0</v>
      </c>
      <c r="W7" s="85">
        <v>0</v>
      </c>
      <c r="X7" s="85">
        <v>0</v>
      </c>
      <c r="Y7" s="85">
        <v>0</v>
      </c>
      <c r="Z7" s="85">
        <v>0</v>
      </c>
      <c r="AA7" s="85">
        <v>0</v>
      </c>
      <c r="AB7" s="87">
        <f t="shared" si="2"/>
        <v>0</v>
      </c>
      <c r="AC7" s="92" t="s">
        <v>8768</v>
      </c>
    </row>
    <row r="8" spans="1:29" ht="16.2" hidden="1" customHeight="1" x14ac:dyDescent="0.35">
      <c r="A8" s="66">
        <v>7</v>
      </c>
      <c r="B8" s="62">
        <v>20399632</v>
      </c>
      <c r="C8" s="63" t="s">
        <v>462</v>
      </c>
      <c r="D8" s="63" t="s">
        <v>8748</v>
      </c>
      <c r="E8" s="63" t="s">
        <v>484</v>
      </c>
      <c r="F8" s="63" t="s">
        <v>38</v>
      </c>
      <c r="G8" s="63" t="s">
        <v>485</v>
      </c>
      <c r="H8" s="63" t="s">
        <v>31</v>
      </c>
      <c r="I8" s="64" t="s">
        <v>465</v>
      </c>
      <c r="J8" s="65" t="s">
        <v>465</v>
      </c>
      <c r="K8" s="63" t="s">
        <v>486</v>
      </c>
      <c r="L8" s="63" t="s">
        <v>39</v>
      </c>
      <c r="M8" s="63" t="s">
        <v>40</v>
      </c>
      <c r="N8" s="63" t="s">
        <v>35</v>
      </c>
      <c r="O8" s="63" t="s">
        <v>36</v>
      </c>
      <c r="P8" s="63" t="s">
        <v>8753</v>
      </c>
      <c r="Q8" s="84">
        <f t="shared" ca="1" si="0"/>
        <v>46120</v>
      </c>
      <c r="R8" s="68">
        <v>0</v>
      </c>
      <c r="S8" s="85" t="s">
        <v>8754</v>
      </c>
      <c r="T8" s="85">
        <v>0</v>
      </c>
      <c r="U8" s="85">
        <v>0</v>
      </c>
      <c r="V8" s="86">
        <f t="shared" si="1"/>
        <v>2</v>
      </c>
      <c r="W8" s="85">
        <v>0</v>
      </c>
      <c r="X8" s="85">
        <v>0</v>
      </c>
      <c r="Y8" s="85">
        <v>0</v>
      </c>
      <c r="Z8" s="85">
        <v>0</v>
      </c>
      <c r="AA8" s="85">
        <v>0</v>
      </c>
      <c r="AB8" s="87">
        <f t="shared" si="2"/>
        <v>0</v>
      </c>
      <c r="AC8" s="92" t="s">
        <v>8768</v>
      </c>
    </row>
    <row r="9" spans="1:29" ht="16.2" hidden="1" customHeight="1" x14ac:dyDescent="0.35">
      <c r="A9" s="66">
        <v>8</v>
      </c>
      <c r="B9" s="63">
        <v>20399678</v>
      </c>
      <c r="C9" s="63" t="s">
        <v>462</v>
      </c>
      <c r="D9" s="63" t="s">
        <v>8748</v>
      </c>
      <c r="E9" s="63" t="s">
        <v>487</v>
      </c>
      <c r="F9" s="63" t="s">
        <v>38</v>
      </c>
      <c r="G9" s="63" t="s">
        <v>488</v>
      </c>
      <c r="H9" s="63" t="s">
        <v>42</v>
      </c>
      <c r="I9" s="64" t="s">
        <v>465</v>
      </c>
      <c r="J9" s="65" t="s">
        <v>465</v>
      </c>
      <c r="K9" s="63" t="s">
        <v>489</v>
      </c>
      <c r="L9" s="63" t="s">
        <v>39</v>
      </c>
      <c r="M9" s="63" t="s">
        <v>34</v>
      </c>
      <c r="N9" s="63" t="s">
        <v>35</v>
      </c>
      <c r="O9" s="63" t="s">
        <v>36</v>
      </c>
      <c r="P9" s="63" t="s">
        <v>8753</v>
      </c>
      <c r="Q9" s="84">
        <f t="shared" ca="1" si="0"/>
        <v>46120</v>
      </c>
      <c r="R9" s="68">
        <v>0</v>
      </c>
      <c r="S9" s="85">
        <v>0</v>
      </c>
      <c r="T9" s="85">
        <v>0</v>
      </c>
      <c r="U9" s="85">
        <v>0</v>
      </c>
      <c r="V9" s="86">
        <f t="shared" si="1"/>
        <v>0</v>
      </c>
      <c r="W9" s="85">
        <v>0</v>
      </c>
      <c r="X9" s="85">
        <v>0</v>
      </c>
      <c r="Y9" s="85">
        <v>0</v>
      </c>
      <c r="Z9" s="85">
        <v>0</v>
      </c>
      <c r="AA9" s="85">
        <v>0</v>
      </c>
      <c r="AB9" s="87">
        <f t="shared" si="2"/>
        <v>0</v>
      </c>
      <c r="AC9" s="92" t="s">
        <v>8768</v>
      </c>
    </row>
    <row r="10" spans="1:29" ht="16.2" hidden="1" customHeight="1" x14ac:dyDescent="0.35">
      <c r="A10" s="61">
        <v>9</v>
      </c>
      <c r="B10" s="63">
        <v>20399729</v>
      </c>
      <c r="C10" s="63" t="s">
        <v>462</v>
      </c>
      <c r="D10" s="63" t="s">
        <v>8748</v>
      </c>
      <c r="E10" s="63" t="s">
        <v>490</v>
      </c>
      <c r="F10" s="63" t="s">
        <v>38</v>
      </c>
      <c r="G10" s="63" t="s">
        <v>491</v>
      </c>
      <c r="H10" s="63" t="s">
        <v>31</v>
      </c>
      <c r="I10" s="64" t="s">
        <v>465</v>
      </c>
      <c r="J10" s="65" t="s">
        <v>465</v>
      </c>
      <c r="K10" s="63" t="s">
        <v>492</v>
      </c>
      <c r="L10" s="63" t="s">
        <v>45</v>
      </c>
      <c r="M10" s="63" t="s">
        <v>34</v>
      </c>
      <c r="N10" s="63" t="s">
        <v>35</v>
      </c>
      <c r="O10" s="63" t="s">
        <v>36</v>
      </c>
      <c r="P10" s="63" t="s">
        <v>8750</v>
      </c>
      <c r="Q10" s="84">
        <f t="shared" ca="1" si="0"/>
        <v>46120</v>
      </c>
      <c r="R10" s="68">
        <v>0</v>
      </c>
      <c r="S10" s="85" t="s">
        <v>8754</v>
      </c>
      <c r="T10" s="85">
        <v>0</v>
      </c>
      <c r="U10" s="85">
        <v>0</v>
      </c>
      <c r="V10" s="86">
        <f t="shared" si="1"/>
        <v>2</v>
      </c>
      <c r="W10" s="85">
        <v>0</v>
      </c>
      <c r="X10" s="85">
        <v>0</v>
      </c>
      <c r="Y10" s="85">
        <v>0</v>
      </c>
      <c r="Z10" s="85">
        <v>0</v>
      </c>
      <c r="AA10" s="85">
        <v>0</v>
      </c>
      <c r="AB10" s="87">
        <f t="shared" si="2"/>
        <v>0</v>
      </c>
      <c r="AC10" s="92" t="s">
        <v>8768</v>
      </c>
    </row>
    <row r="11" spans="1:29" ht="16.2" hidden="1" customHeight="1" x14ac:dyDescent="0.35">
      <c r="A11" s="61">
        <v>10</v>
      </c>
      <c r="B11" s="63">
        <v>20399730</v>
      </c>
      <c r="C11" s="63" t="s">
        <v>462</v>
      </c>
      <c r="D11" s="63" t="s">
        <v>8748</v>
      </c>
      <c r="E11" s="63" t="s">
        <v>493</v>
      </c>
      <c r="F11" s="63" t="s">
        <v>32</v>
      </c>
      <c r="G11" s="63" t="s">
        <v>494</v>
      </c>
      <c r="H11" s="63" t="s">
        <v>31</v>
      </c>
      <c r="I11" s="64" t="s">
        <v>465</v>
      </c>
      <c r="J11" s="65" t="s">
        <v>465</v>
      </c>
      <c r="K11" s="63" t="s">
        <v>495</v>
      </c>
      <c r="L11" s="63" t="s">
        <v>39</v>
      </c>
      <c r="M11" s="63" t="s">
        <v>34</v>
      </c>
      <c r="N11" s="63" t="s">
        <v>35</v>
      </c>
      <c r="O11" s="63" t="s">
        <v>36</v>
      </c>
      <c r="P11" s="63" t="s">
        <v>8749</v>
      </c>
      <c r="Q11" s="84">
        <f t="shared" ca="1" si="0"/>
        <v>46120</v>
      </c>
      <c r="R11" s="68">
        <v>0</v>
      </c>
      <c r="S11" s="85" t="s">
        <v>8754</v>
      </c>
      <c r="T11" s="85">
        <v>0</v>
      </c>
      <c r="U11" s="85">
        <v>0</v>
      </c>
      <c r="V11" s="86">
        <f t="shared" si="1"/>
        <v>2</v>
      </c>
      <c r="W11" s="85">
        <v>0</v>
      </c>
      <c r="X11" s="85">
        <v>0</v>
      </c>
      <c r="Y11" s="85">
        <v>0</v>
      </c>
      <c r="Z11" s="85">
        <v>0</v>
      </c>
      <c r="AA11" s="85">
        <v>0</v>
      </c>
      <c r="AB11" s="87">
        <f t="shared" si="2"/>
        <v>0</v>
      </c>
      <c r="AC11" s="92" t="s">
        <v>8768</v>
      </c>
    </row>
    <row r="12" spans="1:29" ht="16.2" hidden="1" customHeight="1" x14ac:dyDescent="0.35">
      <c r="A12" s="66">
        <v>11</v>
      </c>
      <c r="B12" s="63">
        <v>20399860</v>
      </c>
      <c r="C12" s="63" t="s">
        <v>462</v>
      </c>
      <c r="D12" s="63" t="s">
        <v>8748</v>
      </c>
      <c r="E12" s="63" t="s">
        <v>496</v>
      </c>
      <c r="F12" s="63" t="s">
        <v>38</v>
      </c>
      <c r="G12" s="63" t="s">
        <v>497</v>
      </c>
      <c r="H12" s="63" t="s">
        <v>31</v>
      </c>
      <c r="I12" s="64" t="s">
        <v>465</v>
      </c>
      <c r="J12" s="65" t="s">
        <v>465</v>
      </c>
      <c r="K12" s="63" t="s">
        <v>498</v>
      </c>
      <c r="L12" s="63" t="s">
        <v>33</v>
      </c>
      <c r="M12" s="63" t="s">
        <v>34</v>
      </c>
      <c r="N12" s="63" t="s">
        <v>35</v>
      </c>
      <c r="O12" s="63" t="s">
        <v>36</v>
      </c>
      <c r="P12" s="63" t="s">
        <v>8749</v>
      </c>
      <c r="Q12" s="84">
        <f t="shared" ca="1" si="0"/>
        <v>46120</v>
      </c>
      <c r="R12" s="68">
        <v>0</v>
      </c>
      <c r="S12" s="85">
        <v>0</v>
      </c>
      <c r="T12" s="85">
        <v>0</v>
      </c>
      <c r="U12" s="85">
        <v>0</v>
      </c>
      <c r="V12" s="86">
        <f t="shared" si="1"/>
        <v>0</v>
      </c>
      <c r="W12" s="85">
        <v>0</v>
      </c>
      <c r="X12" s="85">
        <v>0</v>
      </c>
      <c r="Y12" s="85">
        <v>0</v>
      </c>
      <c r="Z12" s="85">
        <v>0</v>
      </c>
      <c r="AA12" s="85">
        <v>0</v>
      </c>
      <c r="AB12" s="87">
        <f t="shared" si="2"/>
        <v>0</v>
      </c>
      <c r="AC12" s="92" t="s">
        <v>8768</v>
      </c>
    </row>
    <row r="13" spans="1:29" ht="16.2" hidden="1" customHeight="1" x14ac:dyDescent="0.35">
      <c r="A13" s="66">
        <v>12</v>
      </c>
      <c r="B13" s="62">
        <v>20399910</v>
      </c>
      <c r="C13" s="63" t="s">
        <v>462</v>
      </c>
      <c r="D13" s="63" t="s">
        <v>8748</v>
      </c>
      <c r="E13" s="63" t="s">
        <v>499</v>
      </c>
      <c r="F13" s="63" t="s">
        <v>38</v>
      </c>
      <c r="G13" s="63" t="s">
        <v>500</v>
      </c>
      <c r="H13" s="63" t="s">
        <v>42</v>
      </c>
      <c r="I13" s="64" t="s">
        <v>501</v>
      </c>
      <c r="J13" s="65" t="s">
        <v>502</v>
      </c>
      <c r="K13" s="63" t="s">
        <v>503</v>
      </c>
      <c r="L13" s="63" t="s">
        <v>33</v>
      </c>
      <c r="M13" s="63" t="s">
        <v>34</v>
      </c>
      <c r="N13" s="63" t="s">
        <v>35</v>
      </c>
      <c r="O13" s="63" t="s">
        <v>43</v>
      </c>
      <c r="P13" s="63" t="s">
        <v>8751</v>
      </c>
      <c r="Q13" s="84">
        <f t="shared" ca="1" si="0"/>
        <v>46120</v>
      </c>
      <c r="R13" s="68">
        <v>0</v>
      </c>
      <c r="S13" s="85">
        <v>0</v>
      </c>
      <c r="T13" s="85">
        <v>0</v>
      </c>
      <c r="U13" s="85">
        <v>0</v>
      </c>
      <c r="V13" s="86">
        <f t="shared" si="1"/>
        <v>0</v>
      </c>
      <c r="W13" s="85">
        <v>0</v>
      </c>
      <c r="X13" s="85">
        <v>0</v>
      </c>
      <c r="Y13" s="85">
        <v>0</v>
      </c>
      <c r="Z13" s="85">
        <v>0</v>
      </c>
      <c r="AA13" s="85">
        <v>0</v>
      </c>
      <c r="AB13" s="87">
        <f t="shared" si="2"/>
        <v>0</v>
      </c>
      <c r="AC13" s="92" t="s">
        <v>8768</v>
      </c>
    </row>
    <row r="14" spans="1:29" ht="16.2" hidden="1" customHeight="1" x14ac:dyDescent="0.35">
      <c r="A14" s="61">
        <v>13</v>
      </c>
      <c r="B14" s="63">
        <v>20400081</v>
      </c>
      <c r="C14" s="63" t="s">
        <v>462</v>
      </c>
      <c r="D14" s="63" t="s">
        <v>8748</v>
      </c>
      <c r="E14" s="63" t="s">
        <v>504</v>
      </c>
      <c r="F14" s="63" t="s">
        <v>38</v>
      </c>
      <c r="G14" s="63" t="s">
        <v>505</v>
      </c>
      <c r="H14" s="63" t="s">
        <v>42</v>
      </c>
      <c r="I14" s="64" t="s">
        <v>465</v>
      </c>
      <c r="J14" s="65" t="s">
        <v>465</v>
      </c>
      <c r="K14" s="63" t="s">
        <v>506</v>
      </c>
      <c r="L14" s="63" t="s">
        <v>39</v>
      </c>
      <c r="M14" s="63" t="s">
        <v>34</v>
      </c>
      <c r="N14" s="63" t="s">
        <v>35</v>
      </c>
      <c r="O14" s="63" t="s">
        <v>43</v>
      </c>
      <c r="P14" s="63" t="s">
        <v>8750</v>
      </c>
      <c r="Q14" s="84">
        <f t="shared" ca="1" si="0"/>
        <v>46120</v>
      </c>
      <c r="R14" s="68">
        <v>0</v>
      </c>
      <c r="S14" s="85">
        <v>0</v>
      </c>
      <c r="T14" s="85">
        <v>0</v>
      </c>
      <c r="U14" s="85">
        <v>0</v>
      </c>
      <c r="V14" s="86">
        <f t="shared" si="1"/>
        <v>0</v>
      </c>
      <c r="W14" s="85">
        <v>0</v>
      </c>
      <c r="X14" s="85">
        <v>0</v>
      </c>
      <c r="Y14" s="85">
        <v>0</v>
      </c>
      <c r="Z14" s="85">
        <v>0</v>
      </c>
      <c r="AA14" s="85">
        <v>0</v>
      </c>
      <c r="AB14" s="87">
        <f t="shared" si="2"/>
        <v>0</v>
      </c>
      <c r="AC14" s="92" t="s">
        <v>8768</v>
      </c>
    </row>
    <row r="15" spans="1:29" ht="16.2" hidden="1" customHeight="1" x14ac:dyDescent="0.35">
      <c r="A15" s="66">
        <v>14</v>
      </c>
      <c r="B15" s="63">
        <v>20400184</v>
      </c>
      <c r="C15" s="63" t="s">
        <v>462</v>
      </c>
      <c r="D15" s="63" t="s">
        <v>8748</v>
      </c>
      <c r="E15" s="63" t="s">
        <v>507</v>
      </c>
      <c r="F15" s="63" t="s">
        <v>38</v>
      </c>
      <c r="G15" s="63" t="s">
        <v>508</v>
      </c>
      <c r="H15" s="63" t="s">
        <v>42</v>
      </c>
      <c r="I15" s="64" t="s">
        <v>509</v>
      </c>
      <c r="J15" s="65" t="s">
        <v>510</v>
      </c>
      <c r="K15" s="63" t="s">
        <v>511</v>
      </c>
      <c r="L15" s="63" t="s">
        <v>39</v>
      </c>
      <c r="M15" s="63" t="s">
        <v>40</v>
      </c>
      <c r="N15" s="63" t="s">
        <v>41</v>
      </c>
      <c r="O15" s="63" t="s">
        <v>43</v>
      </c>
      <c r="P15" s="63" t="s">
        <v>41</v>
      </c>
      <c r="Q15" s="84">
        <f t="shared" ca="1" si="0"/>
        <v>46120</v>
      </c>
      <c r="R15" s="68">
        <v>0</v>
      </c>
      <c r="S15" s="85">
        <v>0</v>
      </c>
      <c r="T15" s="85">
        <v>0</v>
      </c>
      <c r="U15" s="85">
        <v>0</v>
      </c>
      <c r="V15" s="86">
        <f t="shared" si="1"/>
        <v>0</v>
      </c>
      <c r="W15" s="85">
        <v>0</v>
      </c>
      <c r="X15" s="85">
        <v>0</v>
      </c>
      <c r="Y15" s="85">
        <v>0</v>
      </c>
      <c r="Z15" s="85">
        <v>0</v>
      </c>
      <c r="AA15" s="85">
        <v>0</v>
      </c>
      <c r="AB15" s="87">
        <f t="shared" si="2"/>
        <v>0</v>
      </c>
      <c r="AC15" s="92" t="s">
        <v>8768</v>
      </c>
    </row>
    <row r="16" spans="1:29" ht="16.2" hidden="1" customHeight="1" x14ac:dyDescent="0.35">
      <c r="A16" s="66">
        <v>15</v>
      </c>
      <c r="B16" s="63">
        <v>20400322</v>
      </c>
      <c r="C16" s="63" t="s">
        <v>462</v>
      </c>
      <c r="D16" s="63" t="s">
        <v>8748</v>
      </c>
      <c r="E16" s="63" t="s">
        <v>512</v>
      </c>
      <c r="F16" s="63" t="s">
        <v>32</v>
      </c>
      <c r="G16" s="63" t="s">
        <v>513</v>
      </c>
      <c r="H16" s="63" t="s">
        <v>31</v>
      </c>
      <c r="I16" s="64" t="s">
        <v>514</v>
      </c>
      <c r="J16" s="65" t="s">
        <v>502</v>
      </c>
      <c r="K16" s="63" t="s">
        <v>515</v>
      </c>
      <c r="L16" s="63" t="s">
        <v>39</v>
      </c>
      <c r="M16" s="63" t="s">
        <v>34</v>
      </c>
      <c r="N16" s="63" t="s">
        <v>35</v>
      </c>
      <c r="O16" s="63" t="s">
        <v>30</v>
      </c>
      <c r="P16" s="63" t="s">
        <v>8751</v>
      </c>
      <c r="Q16" s="84">
        <f t="shared" ca="1" si="0"/>
        <v>46120</v>
      </c>
      <c r="R16" s="68">
        <v>0</v>
      </c>
      <c r="S16" s="85">
        <v>0</v>
      </c>
      <c r="T16" s="85">
        <v>0</v>
      </c>
      <c r="U16" s="85">
        <v>0</v>
      </c>
      <c r="V16" s="86">
        <f t="shared" si="1"/>
        <v>0</v>
      </c>
      <c r="W16" s="85">
        <v>0</v>
      </c>
      <c r="X16" s="85">
        <v>0</v>
      </c>
      <c r="Y16" s="85">
        <v>0</v>
      </c>
      <c r="Z16" s="85">
        <v>0</v>
      </c>
      <c r="AA16" s="85">
        <v>0</v>
      </c>
      <c r="AB16" s="87">
        <f t="shared" si="2"/>
        <v>0</v>
      </c>
      <c r="AC16" s="92" t="s">
        <v>8768</v>
      </c>
    </row>
    <row r="17" spans="1:29" ht="16.2" hidden="1" customHeight="1" x14ac:dyDescent="0.35">
      <c r="A17" s="66">
        <v>16</v>
      </c>
      <c r="B17" s="62">
        <v>20400325</v>
      </c>
      <c r="C17" s="63" t="s">
        <v>462</v>
      </c>
      <c r="D17" s="63" t="s">
        <v>8748</v>
      </c>
      <c r="E17" s="63" t="s">
        <v>516</v>
      </c>
      <c r="F17" s="63" t="s">
        <v>38</v>
      </c>
      <c r="G17" s="63" t="s">
        <v>517</v>
      </c>
      <c r="H17" s="63" t="s">
        <v>42</v>
      </c>
      <c r="I17" s="64" t="s">
        <v>465</v>
      </c>
      <c r="J17" s="65" t="s">
        <v>465</v>
      </c>
      <c r="K17" s="63" t="s">
        <v>518</v>
      </c>
      <c r="L17" s="63" t="s">
        <v>39</v>
      </c>
      <c r="M17" s="63" t="s">
        <v>40</v>
      </c>
      <c r="N17" s="63" t="s">
        <v>52</v>
      </c>
      <c r="O17" s="63" t="s">
        <v>36</v>
      </c>
      <c r="P17" s="63" t="s">
        <v>52</v>
      </c>
      <c r="Q17" s="84">
        <f t="shared" ca="1" si="0"/>
        <v>46120</v>
      </c>
      <c r="R17" s="68">
        <v>0</v>
      </c>
      <c r="S17" s="85">
        <v>0</v>
      </c>
      <c r="T17" s="85">
        <v>0</v>
      </c>
      <c r="U17" s="85">
        <v>0</v>
      </c>
      <c r="V17" s="86">
        <f t="shared" si="1"/>
        <v>0</v>
      </c>
      <c r="W17" s="85">
        <v>0</v>
      </c>
      <c r="X17" s="85">
        <v>0</v>
      </c>
      <c r="Y17" s="85">
        <v>0</v>
      </c>
      <c r="Z17" s="85">
        <v>0</v>
      </c>
      <c r="AA17" s="85">
        <v>0</v>
      </c>
      <c r="AB17" s="87">
        <f t="shared" si="2"/>
        <v>0</v>
      </c>
      <c r="AC17" s="92" t="s">
        <v>8768</v>
      </c>
    </row>
    <row r="18" spans="1:29" ht="16.2" hidden="1" customHeight="1" x14ac:dyDescent="0.35">
      <c r="A18" s="61">
        <v>17</v>
      </c>
      <c r="B18" s="63">
        <v>20400332</v>
      </c>
      <c r="C18" s="63" t="s">
        <v>462</v>
      </c>
      <c r="D18" s="63" t="s">
        <v>8748</v>
      </c>
      <c r="E18" s="63" t="s">
        <v>519</v>
      </c>
      <c r="F18" s="63" t="s">
        <v>38</v>
      </c>
      <c r="G18" s="63" t="s">
        <v>520</v>
      </c>
      <c r="H18" s="63" t="s">
        <v>42</v>
      </c>
      <c r="I18" s="64" t="s">
        <v>521</v>
      </c>
      <c r="J18" s="65" t="s">
        <v>502</v>
      </c>
      <c r="K18" s="63" t="s">
        <v>522</v>
      </c>
      <c r="L18" s="63" t="s">
        <v>33</v>
      </c>
      <c r="M18" s="63" t="s">
        <v>34</v>
      </c>
      <c r="N18" s="63" t="s">
        <v>35</v>
      </c>
      <c r="O18" s="63" t="s">
        <v>30</v>
      </c>
      <c r="P18" s="63" t="s">
        <v>8755</v>
      </c>
      <c r="Q18" s="84">
        <f t="shared" ca="1" si="0"/>
        <v>46120</v>
      </c>
      <c r="R18" s="68">
        <v>0</v>
      </c>
      <c r="S18" s="85">
        <v>0</v>
      </c>
      <c r="T18" s="85">
        <v>0</v>
      </c>
      <c r="U18" s="85">
        <v>0</v>
      </c>
      <c r="V18" s="86">
        <f t="shared" si="1"/>
        <v>0</v>
      </c>
      <c r="W18" s="85">
        <v>0</v>
      </c>
      <c r="X18" s="85">
        <v>0</v>
      </c>
      <c r="Y18" s="85">
        <v>0</v>
      </c>
      <c r="Z18" s="85">
        <v>0</v>
      </c>
      <c r="AA18" s="85">
        <v>0</v>
      </c>
      <c r="AB18" s="87">
        <f t="shared" si="2"/>
        <v>0</v>
      </c>
      <c r="AC18" s="92" t="s">
        <v>8768</v>
      </c>
    </row>
    <row r="19" spans="1:29" ht="16.2" hidden="1" customHeight="1" x14ac:dyDescent="0.35">
      <c r="A19" s="61">
        <v>18</v>
      </c>
      <c r="B19" s="62">
        <v>20400348</v>
      </c>
      <c r="C19" s="63" t="s">
        <v>462</v>
      </c>
      <c r="D19" s="63" t="s">
        <v>8748</v>
      </c>
      <c r="E19" s="63" t="s">
        <v>523</v>
      </c>
      <c r="F19" s="63" t="s">
        <v>38</v>
      </c>
      <c r="G19" s="63" t="s">
        <v>524</v>
      </c>
      <c r="H19" s="63" t="s">
        <v>31</v>
      </c>
      <c r="I19" s="64" t="s">
        <v>525</v>
      </c>
      <c r="J19" s="65" t="s">
        <v>526</v>
      </c>
      <c r="K19" s="63" t="s">
        <v>527</v>
      </c>
      <c r="L19" s="63" t="s">
        <v>33</v>
      </c>
      <c r="M19" s="63" t="s">
        <v>34</v>
      </c>
      <c r="N19" s="63" t="s">
        <v>35</v>
      </c>
      <c r="O19" s="63" t="s">
        <v>43</v>
      </c>
      <c r="P19" s="63" t="s">
        <v>8752</v>
      </c>
      <c r="Q19" s="84">
        <f t="shared" ca="1" si="0"/>
        <v>46120</v>
      </c>
      <c r="R19" s="68">
        <v>0</v>
      </c>
      <c r="S19" s="85">
        <v>0</v>
      </c>
      <c r="T19" s="85">
        <v>0</v>
      </c>
      <c r="U19" s="85">
        <v>0</v>
      </c>
      <c r="V19" s="86">
        <f t="shared" si="1"/>
        <v>0</v>
      </c>
      <c r="W19" s="85">
        <v>0</v>
      </c>
      <c r="X19" s="85">
        <v>0</v>
      </c>
      <c r="Y19" s="85">
        <v>0</v>
      </c>
      <c r="Z19" s="85">
        <v>0</v>
      </c>
      <c r="AA19" s="85">
        <v>0</v>
      </c>
      <c r="AB19" s="87">
        <f t="shared" si="2"/>
        <v>0</v>
      </c>
      <c r="AC19" s="92" t="s">
        <v>8768</v>
      </c>
    </row>
    <row r="20" spans="1:29" ht="16.2" hidden="1" customHeight="1" x14ac:dyDescent="0.35">
      <c r="A20" s="66">
        <v>19</v>
      </c>
      <c r="B20" s="67">
        <v>20400362</v>
      </c>
      <c r="C20" s="63" t="s">
        <v>462</v>
      </c>
      <c r="D20" s="63" t="s">
        <v>8748</v>
      </c>
      <c r="E20" s="63" t="s">
        <v>338</v>
      </c>
      <c r="F20" s="63" t="s">
        <v>38</v>
      </c>
      <c r="G20" s="63" t="s">
        <v>528</v>
      </c>
      <c r="H20" s="63" t="s">
        <v>31</v>
      </c>
      <c r="I20" s="64" t="s">
        <v>529</v>
      </c>
      <c r="J20" s="65" t="s">
        <v>526</v>
      </c>
      <c r="K20" s="63" t="s">
        <v>530</v>
      </c>
      <c r="L20" s="63" t="s">
        <v>39</v>
      </c>
      <c r="M20" s="63" t="s">
        <v>40</v>
      </c>
      <c r="N20" s="63" t="s">
        <v>46</v>
      </c>
      <c r="O20" s="63" t="s">
        <v>43</v>
      </c>
      <c r="P20" s="63" t="s">
        <v>46</v>
      </c>
      <c r="Q20" s="84">
        <f t="shared" ca="1" si="0"/>
        <v>46120</v>
      </c>
      <c r="R20" s="68">
        <v>0</v>
      </c>
      <c r="S20" s="85">
        <v>0</v>
      </c>
      <c r="T20" s="85">
        <v>0</v>
      </c>
      <c r="U20" s="85">
        <v>0</v>
      </c>
      <c r="V20" s="86">
        <f t="shared" si="1"/>
        <v>0</v>
      </c>
      <c r="W20" s="85">
        <v>0</v>
      </c>
      <c r="X20" s="85">
        <v>0</v>
      </c>
      <c r="Y20" s="85">
        <v>0</v>
      </c>
      <c r="Z20" s="85">
        <v>0</v>
      </c>
      <c r="AA20" s="85">
        <v>0</v>
      </c>
      <c r="AB20" s="87">
        <f t="shared" si="2"/>
        <v>0</v>
      </c>
      <c r="AC20" s="92" t="s">
        <v>8768</v>
      </c>
    </row>
    <row r="21" spans="1:29" ht="16.2" hidden="1" customHeight="1" x14ac:dyDescent="0.35">
      <c r="A21" s="66">
        <v>20</v>
      </c>
      <c r="B21" s="63">
        <v>20400729</v>
      </c>
      <c r="C21" s="63" t="s">
        <v>462</v>
      </c>
      <c r="D21" s="63" t="s">
        <v>8748</v>
      </c>
      <c r="E21" s="63" t="s">
        <v>531</v>
      </c>
      <c r="F21" s="63" t="s">
        <v>32</v>
      </c>
      <c r="G21" s="63" t="s">
        <v>532</v>
      </c>
      <c r="H21" s="63" t="s">
        <v>31</v>
      </c>
      <c r="I21" s="64" t="s">
        <v>465</v>
      </c>
      <c r="J21" s="65" t="s">
        <v>465</v>
      </c>
      <c r="K21" s="63" t="s">
        <v>533</v>
      </c>
      <c r="L21" s="63" t="s">
        <v>39</v>
      </c>
      <c r="M21" s="63" t="s">
        <v>34</v>
      </c>
      <c r="N21" s="63" t="s">
        <v>35</v>
      </c>
      <c r="O21" s="63" t="s">
        <v>36</v>
      </c>
      <c r="P21" s="63" t="s">
        <v>8752</v>
      </c>
      <c r="Q21" s="84">
        <f t="shared" ca="1" si="0"/>
        <v>46120</v>
      </c>
      <c r="R21" s="68" t="s">
        <v>8747</v>
      </c>
      <c r="S21" s="85">
        <v>0</v>
      </c>
      <c r="T21" s="85">
        <v>0</v>
      </c>
      <c r="U21" s="85">
        <v>0</v>
      </c>
      <c r="V21" s="86">
        <f t="shared" si="1"/>
        <v>0</v>
      </c>
      <c r="W21" s="85">
        <v>0</v>
      </c>
      <c r="X21" s="85">
        <v>0</v>
      </c>
      <c r="Y21" s="85">
        <v>0</v>
      </c>
      <c r="Z21" s="85">
        <v>0</v>
      </c>
      <c r="AA21" s="85">
        <v>0</v>
      </c>
      <c r="AB21" s="87" t="str">
        <f t="shared" si="2"/>
        <v>요건탈락</v>
      </c>
      <c r="AC21" s="92" t="s">
        <v>8768</v>
      </c>
    </row>
    <row r="22" spans="1:29" ht="16.2" hidden="1" customHeight="1" x14ac:dyDescent="0.35">
      <c r="A22" s="61">
        <v>21</v>
      </c>
      <c r="B22" s="63">
        <v>20400898</v>
      </c>
      <c r="C22" s="63" t="s">
        <v>462</v>
      </c>
      <c r="D22" s="63" t="s">
        <v>8748</v>
      </c>
      <c r="E22" s="63" t="s">
        <v>534</v>
      </c>
      <c r="F22" s="63" t="s">
        <v>38</v>
      </c>
      <c r="G22" s="63" t="s">
        <v>535</v>
      </c>
      <c r="H22" s="63" t="s">
        <v>31</v>
      </c>
      <c r="I22" s="64" t="s">
        <v>536</v>
      </c>
      <c r="J22" s="65" t="s">
        <v>465</v>
      </c>
      <c r="K22" s="63" t="s">
        <v>537</v>
      </c>
      <c r="L22" s="63" t="s">
        <v>33</v>
      </c>
      <c r="M22" s="63" t="s">
        <v>34</v>
      </c>
      <c r="N22" s="63" t="s">
        <v>35</v>
      </c>
      <c r="O22" s="63" t="s">
        <v>43</v>
      </c>
      <c r="P22" s="63" t="s">
        <v>8751</v>
      </c>
      <c r="Q22" s="84">
        <f t="shared" ca="1" si="0"/>
        <v>46120</v>
      </c>
      <c r="R22" s="68">
        <v>0</v>
      </c>
      <c r="S22" s="85" t="s">
        <v>8754</v>
      </c>
      <c r="T22" s="85">
        <v>0</v>
      </c>
      <c r="U22" s="85">
        <v>0</v>
      </c>
      <c r="V22" s="86">
        <f t="shared" si="1"/>
        <v>2</v>
      </c>
      <c r="W22" s="85">
        <v>0</v>
      </c>
      <c r="X22" s="85">
        <v>0</v>
      </c>
      <c r="Y22" s="85">
        <v>0</v>
      </c>
      <c r="Z22" s="85">
        <v>0</v>
      </c>
      <c r="AA22" s="85">
        <v>0</v>
      </c>
      <c r="AB22" s="87">
        <f t="shared" si="2"/>
        <v>0</v>
      </c>
      <c r="AC22" s="92" t="s">
        <v>8768</v>
      </c>
    </row>
    <row r="23" spans="1:29" ht="16.2" hidden="1" customHeight="1" x14ac:dyDescent="0.35">
      <c r="A23" s="66">
        <v>22</v>
      </c>
      <c r="B23" s="63">
        <v>20400906</v>
      </c>
      <c r="C23" s="63" t="s">
        <v>462</v>
      </c>
      <c r="D23" s="63" t="s">
        <v>8748</v>
      </c>
      <c r="E23" s="63" t="s">
        <v>538</v>
      </c>
      <c r="F23" s="63" t="s">
        <v>32</v>
      </c>
      <c r="G23" s="63" t="s">
        <v>539</v>
      </c>
      <c r="H23" s="63" t="s">
        <v>31</v>
      </c>
      <c r="I23" s="64" t="s">
        <v>465</v>
      </c>
      <c r="J23" s="65" t="s">
        <v>465</v>
      </c>
      <c r="K23" s="63" t="s">
        <v>540</v>
      </c>
      <c r="L23" s="63" t="s">
        <v>39</v>
      </c>
      <c r="M23" s="63" t="s">
        <v>40</v>
      </c>
      <c r="N23" s="63" t="s">
        <v>41</v>
      </c>
      <c r="O23" s="63" t="s">
        <v>36</v>
      </c>
      <c r="P23" s="63" t="s">
        <v>41</v>
      </c>
      <c r="Q23" s="84">
        <f t="shared" ca="1" si="0"/>
        <v>46120</v>
      </c>
      <c r="R23" s="68">
        <v>0</v>
      </c>
      <c r="S23" s="85" t="s">
        <v>8754</v>
      </c>
      <c r="T23" s="85">
        <v>0</v>
      </c>
      <c r="U23" s="85">
        <v>0</v>
      </c>
      <c r="V23" s="86">
        <f t="shared" si="1"/>
        <v>2</v>
      </c>
      <c r="W23" s="85">
        <v>0</v>
      </c>
      <c r="X23" s="85">
        <v>0</v>
      </c>
      <c r="Y23" s="85">
        <v>0</v>
      </c>
      <c r="Z23" s="85">
        <v>0</v>
      </c>
      <c r="AA23" s="85">
        <v>0</v>
      </c>
      <c r="AB23" s="87">
        <f t="shared" si="2"/>
        <v>0</v>
      </c>
      <c r="AC23" s="92" t="s">
        <v>8768</v>
      </c>
    </row>
    <row r="24" spans="1:29" ht="16.2" hidden="1" customHeight="1" x14ac:dyDescent="0.35">
      <c r="A24" s="66">
        <v>23</v>
      </c>
      <c r="B24" s="62">
        <v>20401026</v>
      </c>
      <c r="C24" s="63" t="s">
        <v>462</v>
      </c>
      <c r="D24" s="63" t="s">
        <v>8748</v>
      </c>
      <c r="E24" s="63" t="s">
        <v>541</v>
      </c>
      <c r="F24" s="63" t="s">
        <v>38</v>
      </c>
      <c r="G24" s="63" t="s">
        <v>542</v>
      </c>
      <c r="H24" s="63" t="s">
        <v>31</v>
      </c>
      <c r="I24" s="64" t="s">
        <v>543</v>
      </c>
      <c r="J24" s="65" t="s">
        <v>544</v>
      </c>
      <c r="K24" s="63" t="s">
        <v>545</v>
      </c>
      <c r="L24" s="63" t="s">
        <v>39</v>
      </c>
      <c r="M24" s="63" t="s">
        <v>34</v>
      </c>
      <c r="N24" s="63" t="s">
        <v>35</v>
      </c>
      <c r="O24" s="63" t="s">
        <v>30</v>
      </c>
      <c r="P24" s="63" t="s">
        <v>8753</v>
      </c>
      <c r="Q24" s="84">
        <f t="shared" ca="1" si="0"/>
        <v>46120</v>
      </c>
      <c r="R24" s="68">
        <v>0</v>
      </c>
      <c r="S24" s="85">
        <v>0</v>
      </c>
      <c r="T24" s="85">
        <v>0</v>
      </c>
      <c r="U24" s="85">
        <v>0</v>
      </c>
      <c r="V24" s="86">
        <f t="shared" si="1"/>
        <v>0</v>
      </c>
      <c r="W24" s="85">
        <v>0</v>
      </c>
      <c r="X24" s="85">
        <v>0</v>
      </c>
      <c r="Y24" s="85">
        <v>0</v>
      </c>
      <c r="Z24" s="85">
        <v>0</v>
      </c>
      <c r="AA24" s="85">
        <v>0</v>
      </c>
      <c r="AB24" s="87">
        <f t="shared" si="2"/>
        <v>0</v>
      </c>
      <c r="AC24" s="92" t="s">
        <v>8768</v>
      </c>
    </row>
    <row r="25" spans="1:29" ht="16.2" hidden="1" customHeight="1" x14ac:dyDescent="0.35">
      <c r="A25" s="66">
        <v>24</v>
      </c>
      <c r="B25" s="63">
        <v>20401050</v>
      </c>
      <c r="C25" s="63" t="s">
        <v>462</v>
      </c>
      <c r="D25" s="63" t="s">
        <v>8748</v>
      </c>
      <c r="E25" s="63" t="s">
        <v>546</v>
      </c>
      <c r="F25" s="63" t="s">
        <v>32</v>
      </c>
      <c r="G25" s="63" t="s">
        <v>547</v>
      </c>
      <c r="H25" s="63" t="s">
        <v>31</v>
      </c>
      <c r="I25" s="64" t="s">
        <v>465</v>
      </c>
      <c r="J25" s="65" t="s">
        <v>465</v>
      </c>
      <c r="K25" s="63" t="s">
        <v>548</v>
      </c>
      <c r="L25" s="63" t="s">
        <v>33</v>
      </c>
      <c r="M25" s="63" t="s">
        <v>34</v>
      </c>
      <c r="N25" s="63" t="s">
        <v>48</v>
      </c>
      <c r="O25" s="63" t="s">
        <v>36</v>
      </c>
      <c r="P25" s="89" t="s">
        <v>8756</v>
      </c>
      <c r="Q25" s="84">
        <f t="shared" ca="1" si="0"/>
        <v>46120</v>
      </c>
      <c r="R25" s="68">
        <v>0</v>
      </c>
      <c r="S25" s="85" t="s">
        <v>8754</v>
      </c>
      <c r="T25" s="85">
        <v>0</v>
      </c>
      <c r="U25" s="85">
        <v>0</v>
      </c>
      <c r="V25" s="86">
        <f t="shared" si="1"/>
        <v>2</v>
      </c>
      <c r="W25" s="85">
        <v>0</v>
      </c>
      <c r="X25" s="85">
        <v>0</v>
      </c>
      <c r="Y25" s="85">
        <v>0</v>
      </c>
      <c r="Z25" s="85">
        <v>0</v>
      </c>
      <c r="AA25" s="85">
        <v>0</v>
      </c>
      <c r="AB25" s="87">
        <f t="shared" si="2"/>
        <v>0</v>
      </c>
      <c r="AC25" s="92" t="s">
        <v>8768</v>
      </c>
    </row>
    <row r="26" spans="1:29" ht="16.2" hidden="1" customHeight="1" x14ac:dyDescent="0.35">
      <c r="A26" s="61">
        <v>25</v>
      </c>
      <c r="B26" s="67">
        <v>20401269</v>
      </c>
      <c r="C26" s="63" t="s">
        <v>462</v>
      </c>
      <c r="D26" s="63" t="s">
        <v>8748</v>
      </c>
      <c r="E26" s="63" t="s">
        <v>549</v>
      </c>
      <c r="F26" s="63" t="s">
        <v>32</v>
      </c>
      <c r="G26" s="63" t="s">
        <v>550</v>
      </c>
      <c r="H26" s="63" t="s">
        <v>31</v>
      </c>
      <c r="I26" s="64" t="s">
        <v>551</v>
      </c>
      <c r="J26" s="65" t="s">
        <v>465</v>
      </c>
      <c r="K26" s="63" t="s">
        <v>552</v>
      </c>
      <c r="L26" s="63" t="s">
        <v>33</v>
      </c>
      <c r="M26" s="63" t="s">
        <v>40</v>
      </c>
      <c r="N26" s="63" t="s">
        <v>46</v>
      </c>
      <c r="O26" s="63" t="s">
        <v>43</v>
      </c>
      <c r="P26" s="63" t="s">
        <v>46</v>
      </c>
      <c r="Q26" s="84">
        <f t="shared" ca="1" si="0"/>
        <v>46120</v>
      </c>
      <c r="R26" s="68">
        <v>0</v>
      </c>
      <c r="S26" s="85">
        <v>0</v>
      </c>
      <c r="T26" s="85">
        <v>0</v>
      </c>
      <c r="U26" s="85">
        <v>0</v>
      </c>
      <c r="V26" s="86">
        <f t="shared" si="1"/>
        <v>0</v>
      </c>
      <c r="W26" s="85">
        <v>0</v>
      </c>
      <c r="X26" s="85">
        <v>0</v>
      </c>
      <c r="Y26" s="85">
        <v>0</v>
      </c>
      <c r="Z26" s="85">
        <v>0</v>
      </c>
      <c r="AA26" s="85" t="s">
        <v>8754</v>
      </c>
      <c r="AB26" s="87" t="str">
        <f t="shared" si="2"/>
        <v>면제</v>
      </c>
      <c r="AC26" s="92" t="s">
        <v>8768</v>
      </c>
    </row>
    <row r="27" spans="1:29" ht="16.2" hidden="1" customHeight="1" x14ac:dyDescent="0.35">
      <c r="A27" s="66">
        <v>26</v>
      </c>
      <c r="B27" s="63">
        <v>20401280</v>
      </c>
      <c r="C27" s="63" t="s">
        <v>462</v>
      </c>
      <c r="D27" s="63" t="s">
        <v>8748</v>
      </c>
      <c r="E27" s="63" t="s">
        <v>553</v>
      </c>
      <c r="F27" s="63" t="s">
        <v>32</v>
      </c>
      <c r="G27" s="63" t="s">
        <v>554</v>
      </c>
      <c r="H27" s="63" t="s">
        <v>31</v>
      </c>
      <c r="I27" s="64" t="s">
        <v>555</v>
      </c>
      <c r="J27" s="65" t="s">
        <v>544</v>
      </c>
      <c r="K27" s="63" t="s">
        <v>556</v>
      </c>
      <c r="L27" s="63" t="s">
        <v>33</v>
      </c>
      <c r="M27" s="63" t="s">
        <v>40</v>
      </c>
      <c r="N27" s="63" t="s">
        <v>41</v>
      </c>
      <c r="O27" s="63" t="s">
        <v>43</v>
      </c>
      <c r="P27" s="63" t="s">
        <v>41</v>
      </c>
      <c r="Q27" s="84">
        <f t="shared" ca="1" si="0"/>
        <v>46120</v>
      </c>
      <c r="R27" s="68">
        <v>0</v>
      </c>
      <c r="S27" s="85" t="s">
        <v>8754</v>
      </c>
      <c r="T27" s="85">
        <v>0</v>
      </c>
      <c r="U27" s="85">
        <v>0</v>
      </c>
      <c r="V27" s="86">
        <f t="shared" si="1"/>
        <v>2</v>
      </c>
      <c r="W27" s="85">
        <v>0</v>
      </c>
      <c r="X27" s="85">
        <v>0</v>
      </c>
      <c r="Y27" s="85">
        <v>0</v>
      </c>
      <c r="Z27" s="85">
        <v>0</v>
      </c>
      <c r="AA27" s="85">
        <v>0</v>
      </c>
      <c r="AB27" s="87">
        <f t="shared" si="2"/>
        <v>0</v>
      </c>
      <c r="AC27" s="92" t="s">
        <v>8768</v>
      </c>
    </row>
    <row r="28" spans="1:29" ht="16.2" hidden="1" customHeight="1" x14ac:dyDescent="0.35">
      <c r="A28" s="66">
        <v>27</v>
      </c>
      <c r="B28" s="63">
        <v>20401288</v>
      </c>
      <c r="C28" s="63" t="s">
        <v>462</v>
      </c>
      <c r="D28" s="63" t="s">
        <v>8748</v>
      </c>
      <c r="E28" s="63" t="s">
        <v>557</v>
      </c>
      <c r="F28" s="63" t="s">
        <v>38</v>
      </c>
      <c r="G28" s="63" t="s">
        <v>558</v>
      </c>
      <c r="H28" s="63" t="s">
        <v>42</v>
      </c>
      <c r="I28" s="64" t="s">
        <v>465</v>
      </c>
      <c r="J28" s="65" t="s">
        <v>465</v>
      </c>
      <c r="K28" s="63" t="s">
        <v>559</v>
      </c>
      <c r="L28" s="63" t="s">
        <v>39</v>
      </c>
      <c r="M28" s="63" t="s">
        <v>34</v>
      </c>
      <c r="N28" s="63" t="s">
        <v>35</v>
      </c>
      <c r="O28" s="63" t="s">
        <v>36</v>
      </c>
      <c r="P28" s="63" t="s">
        <v>8751</v>
      </c>
      <c r="Q28" s="84">
        <f t="shared" ca="1" si="0"/>
        <v>46120</v>
      </c>
      <c r="R28" s="68">
        <v>0</v>
      </c>
      <c r="S28" s="85">
        <v>0</v>
      </c>
      <c r="T28" s="85">
        <v>0</v>
      </c>
      <c r="U28" s="85">
        <v>0</v>
      </c>
      <c r="V28" s="86">
        <f t="shared" si="1"/>
        <v>0</v>
      </c>
      <c r="W28" s="85">
        <v>0</v>
      </c>
      <c r="X28" s="85">
        <v>0</v>
      </c>
      <c r="Y28" s="85">
        <v>0</v>
      </c>
      <c r="Z28" s="85">
        <v>0</v>
      </c>
      <c r="AA28" s="85">
        <v>0</v>
      </c>
      <c r="AB28" s="87">
        <f t="shared" si="2"/>
        <v>0</v>
      </c>
      <c r="AC28" s="92" t="s">
        <v>8768</v>
      </c>
    </row>
    <row r="29" spans="1:29" ht="16.2" hidden="1" customHeight="1" x14ac:dyDescent="0.35">
      <c r="A29" s="66">
        <v>28</v>
      </c>
      <c r="B29" s="63">
        <v>20401289</v>
      </c>
      <c r="C29" s="63" t="s">
        <v>462</v>
      </c>
      <c r="D29" s="63" t="s">
        <v>8748</v>
      </c>
      <c r="E29" s="63" t="s">
        <v>560</v>
      </c>
      <c r="F29" s="63" t="s">
        <v>38</v>
      </c>
      <c r="G29" s="63" t="s">
        <v>561</v>
      </c>
      <c r="H29" s="63" t="s">
        <v>31</v>
      </c>
      <c r="I29" s="64" t="s">
        <v>465</v>
      </c>
      <c r="J29" s="65" t="s">
        <v>465</v>
      </c>
      <c r="K29" s="63" t="s">
        <v>562</v>
      </c>
      <c r="L29" s="63" t="s">
        <v>33</v>
      </c>
      <c r="M29" s="63" t="s">
        <v>40</v>
      </c>
      <c r="N29" s="63" t="s">
        <v>35</v>
      </c>
      <c r="O29" s="63" t="s">
        <v>43</v>
      </c>
      <c r="P29" s="63" t="s">
        <v>8755</v>
      </c>
      <c r="Q29" s="84">
        <f t="shared" ca="1" si="0"/>
        <v>46120</v>
      </c>
      <c r="R29" s="68">
        <v>0</v>
      </c>
      <c r="S29" s="85">
        <v>0</v>
      </c>
      <c r="T29" s="85">
        <v>0</v>
      </c>
      <c r="U29" s="85">
        <v>0</v>
      </c>
      <c r="V29" s="86">
        <f t="shared" si="1"/>
        <v>0</v>
      </c>
      <c r="W29" s="85">
        <v>0</v>
      </c>
      <c r="X29" s="85">
        <v>0</v>
      </c>
      <c r="Y29" s="85">
        <v>0</v>
      </c>
      <c r="Z29" s="85">
        <v>0</v>
      </c>
      <c r="AA29" s="85">
        <v>0</v>
      </c>
      <c r="AB29" s="87">
        <f t="shared" si="2"/>
        <v>0</v>
      </c>
      <c r="AC29" s="92" t="s">
        <v>8768</v>
      </c>
    </row>
    <row r="30" spans="1:29" ht="16.2" hidden="1" customHeight="1" x14ac:dyDescent="0.35">
      <c r="A30" s="66">
        <v>29</v>
      </c>
      <c r="B30" s="63">
        <v>20401317</v>
      </c>
      <c r="C30" s="63" t="s">
        <v>462</v>
      </c>
      <c r="D30" s="63" t="s">
        <v>8748</v>
      </c>
      <c r="E30" s="63" t="s">
        <v>563</v>
      </c>
      <c r="F30" s="63" t="s">
        <v>32</v>
      </c>
      <c r="G30" s="63" t="s">
        <v>564</v>
      </c>
      <c r="H30" s="63" t="s">
        <v>31</v>
      </c>
      <c r="I30" s="64" t="s">
        <v>465</v>
      </c>
      <c r="J30" s="65" t="s">
        <v>465</v>
      </c>
      <c r="K30" s="63" t="s">
        <v>565</v>
      </c>
      <c r="L30" s="63" t="s">
        <v>33</v>
      </c>
      <c r="M30" s="63" t="s">
        <v>40</v>
      </c>
      <c r="N30" s="63" t="s">
        <v>41</v>
      </c>
      <c r="O30" s="63" t="s">
        <v>36</v>
      </c>
      <c r="P30" s="63" t="s">
        <v>41</v>
      </c>
      <c r="Q30" s="84">
        <f t="shared" ca="1" si="0"/>
        <v>46120</v>
      </c>
      <c r="R30" s="68" t="s">
        <v>8747</v>
      </c>
      <c r="S30" s="85">
        <v>0</v>
      </c>
      <c r="T30" s="85">
        <v>0</v>
      </c>
      <c r="U30" s="85">
        <v>0</v>
      </c>
      <c r="V30" s="86">
        <f t="shared" si="1"/>
        <v>0</v>
      </c>
      <c r="W30" s="85">
        <v>0</v>
      </c>
      <c r="X30" s="85">
        <v>0</v>
      </c>
      <c r="Y30" s="85">
        <v>0</v>
      </c>
      <c r="Z30" s="85">
        <v>0</v>
      </c>
      <c r="AA30" s="85">
        <v>0</v>
      </c>
      <c r="AB30" s="87" t="str">
        <f t="shared" si="2"/>
        <v>요건탈락</v>
      </c>
      <c r="AC30" s="92" t="s">
        <v>8768</v>
      </c>
    </row>
    <row r="31" spans="1:29" ht="16.2" hidden="1" customHeight="1" x14ac:dyDescent="0.35">
      <c r="A31" s="61">
        <v>30</v>
      </c>
      <c r="B31" s="63">
        <v>20401337</v>
      </c>
      <c r="C31" s="63" t="s">
        <v>462</v>
      </c>
      <c r="D31" s="63" t="s">
        <v>8748</v>
      </c>
      <c r="E31" s="63" t="s">
        <v>566</v>
      </c>
      <c r="F31" s="63" t="s">
        <v>32</v>
      </c>
      <c r="G31" s="63" t="s">
        <v>567</v>
      </c>
      <c r="H31" s="63" t="s">
        <v>42</v>
      </c>
      <c r="I31" s="64" t="s">
        <v>568</v>
      </c>
      <c r="J31" s="65" t="s">
        <v>465</v>
      </c>
      <c r="K31" s="63" t="s">
        <v>569</v>
      </c>
      <c r="L31" s="63" t="s">
        <v>39</v>
      </c>
      <c r="M31" s="63" t="s">
        <v>34</v>
      </c>
      <c r="N31" s="63" t="s">
        <v>35</v>
      </c>
      <c r="O31" s="63" t="s">
        <v>43</v>
      </c>
      <c r="P31" s="63" t="s">
        <v>8755</v>
      </c>
      <c r="Q31" s="84">
        <f t="shared" ca="1" si="0"/>
        <v>46120</v>
      </c>
      <c r="R31" s="68">
        <v>0</v>
      </c>
      <c r="S31" s="85">
        <v>0</v>
      </c>
      <c r="T31" s="85">
        <v>0</v>
      </c>
      <c r="U31" s="85">
        <v>0</v>
      </c>
      <c r="V31" s="86">
        <f t="shared" si="1"/>
        <v>0</v>
      </c>
      <c r="W31" s="85">
        <v>0</v>
      </c>
      <c r="X31" s="85">
        <v>0</v>
      </c>
      <c r="Y31" s="85">
        <v>0</v>
      </c>
      <c r="Z31" s="85">
        <v>0</v>
      </c>
      <c r="AA31" s="85">
        <v>0</v>
      </c>
      <c r="AB31" s="87">
        <f t="shared" si="2"/>
        <v>0</v>
      </c>
      <c r="AC31" s="92" t="s">
        <v>8768</v>
      </c>
    </row>
    <row r="32" spans="1:29" ht="16.2" hidden="1" customHeight="1" x14ac:dyDescent="0.35">
      <c r="A32" s="66">
        <v>31</v>
      </c>
      <c r="B32" s="63">
        <v>20401363</v>
      </c>
      <c r="C32" s="63" t="s">
        <v>462</v>
      </c>
      <c r="D32" s="63" t="s">
        <v>8748</v>
      </c>
      <c r="E32" s="63" t="s">
        <v>301</v>
      </c>
      <c r="F32" s="63" t="s">
        <v>32</v>
      </c>
      <c r="G32" s="63" t="s">
        <v>570</v>
      </c>
      <c r="H32" s="63" t="s">
        <v>42</v>
      </c>
      <c r="I32" s="64" t="s">
        <v>571</v>
      </c>
      <c r="J32" s="65" t="s">
        <v>526</v>
      </c>
      <c r="K32" s="63" t="s">
        <v>572</v>
      </c>
      <c r="L32" s="63" t="s">
        <v>33</v>
      </c>
      <c r="M32" s="63" t="s">
        <v>34</v>
      </c>
      <c r="N32" s="63" t="s">
        <v>35</v>
      </c>
      <c r="O32" s="63" t="s">
        <v>43</v>
      </c>
      <c r="P32" s="63" t="s">
        <v>8755</v>
      </c>
      <c r="Q32" s="84">
        <f t="shared" ca="1" si="0"/>
        <v>46120</v>
      </c>
      <c r="R32" s="68">
        <v>0</v>
      </c>
      <c r="S32" s="85">
        <v>0</v>
      </c>
      <c r="T32" s="85">
        <v>0</v>
      </c>
      <c r="U32" s="85">
        <v>0</v>
      </c>
      <c r="V32" s="86">
        <f t="shared" si="1"/>
        <v>0</v>
      </c>
      <c r="W32" s="85">
        <v>0</v>
      </c>
      <c r="X32" s="85">
        <v>0</v>
      </c>
      <c r="Y32" s="85">
        <v>0</v>
      </c>
      <c r="Z32" s="85">
        <v>0</v>
      </c>
      <c r="AA32" s="85">
        <v>0</v>
      </c>
      <c r="AB32" s="87">
        <f t="shared" si="2"/>
        <v>0</v>
      </c>
      <c r="AC32" s="92" t="s">
        <v>8768</v>
      </c>
    </row>
    <row r="33" spans="1:29" ht="16.2" hidden="1" customHeight="1" x14ac:dyDescent="0.35">
      <c r="A33" s="66">
        <v>32</v>
      </c>
      <c r="B33" s="63">
        <v>20401381</v>
      </c>
      <c r="C33" s="63" t="s">
        <v>462</v>
      </c>
      <c r="D33" s="63" t="s">
        <v>8748</v>
      </c>
      <c r="E33" s="63" t="s">
        <v>573</v>
      </c>
      <c r="F33" s="63" t="s">
        <v>38</v>
      </c>
      <c r="G33" s="63" t="s">
        <v>574</v>
      </c>
      <c r="H33" s="63" t="s">
        <v>31</v>
      </c>
      <c r="I33" s="64" t="s">
        <v>575</v>
      </c>
      <c r="J33" s="65" t="s">
        <v>465</v>
      </c>
      <c r="K33" s="63" t="s">
        <v>576</v>
      </c>
      <c r="L33" s="63" t="s">
        <v>45</v>
      </c>
      <c r="M33" s="63" t="s">
        <v>34</v>
      </c>
      <c r="N33" s="63" t="s">
        <v>35</v>
      </c>
      <c r="O33" s="63" t="s">
        <v>43</v>
      </c>
      <c r="P33" s="63" t="s">
        <v>8749</v>
      </c>
      <c r="Q33" s="84">
        <f t="shared" ca="1" si="0"/>
        <v>46120</v>
      </c>
      <c r="R33" s="68">
        <v>0</v>
      </c>
      <c r="S33" s="85" t="s">
        <v>8754</v>
      </c>
      <c r="T33" s="85">
        <v>0</v>
      </c>
      <c r="U33" s="85">
        <v>0</v>
      </c>
      <c r="V33" s="86">
        <f t="shared" si="1"/>
        <v>2</v>
      </c>
      <c r="W33" s="85">
        <v>0</v>
      </c>
      <c r="X33" s="85">
        <v>0</v>
      </c>
      <c r="Y33" s="85">
        <v>0</v>
      </c>
      <c r="Z33" s="85">
        <v>0</v>
      </c>
      <c r="AA33" s="85">
        <v>0</v>
      </c>
      <c r="AB33" s="87">
        <f t="shared" si="2"/>
        <v>0</v>
      </c>
      <c r="AC33" s="92" t="s">
        <v>8768</v>
      </c>
    </row>
    <row r="34" spans="1:29" ht="16.2" hidden="1" customHeight="1" x14ac:dyDescent="0.35">
      <c r="A34" s="61">
        <v>33</v>
      </c>
      <c r="B34" s="63">
        <v>20401390</v>
      </c>
      <c r="C34" s="63" t="s">
        <v>462</v>
      </c>
      <c r="D34" s="63" t="s">
        <v>8748</v>
      </c>
      <c r="E34" s="63" t="s">
        <v>351</v>
      </c>
      <c r="F34" s="63" t="s">
        <v>38</v>
      </c>
      <c r="G34" s="63" t="s">
        <v>577</v>
      </c>
      <c r="H34" s="63" t="s">
        <v>31</v>
      </c>
      <c r="I34" s="64" t="s">
        <v>578</v>
      </c>
      <c r="J34" s="65" t="s">
        <v>502</v>
      </c>
      <c r="K34" s="63" t="s">
        <v>579</v>
      </c>
      <c r="L34" s="63" t="s">
        <v>39</v>
      </c>
      <c r="M34" s="63" t="s">
        <v>34</v>
      </c>
      <c r="N34" s="63" t="s">
        <v>35</v>
      </c>
      <c r="O34" s="63" t="s">
        <v>43</v>
      </c>
      <c r="P34" s="63" t="s">
        <v>8749</v>
      </c>
      <c r="Q34" s="84">
        <f t="shared" ca="1" si="0"/>
        <v>46120</v>
      </c>
      <c r="R34" s="68">
        <v>0</v>
      </c>
      <c r="S34" s="85">
        <v>0</v>
      </c>
      <c r="T34" s="85">
        <v>0</v>
      </c>
      <c r="U34" s="85">
        <v>0</v>
      </c>
      <c r="V34" s="86">
        <f t="shared" si="1"/>
        <v>0</v>
      </c>
      <c r="W34" s="85">
        <v>0</v>
      </c>
      <c r="X34" s="85">
        <v>0</v>
      </c>
      <c r="Y34" s="85">
        <v>0</v>
      </c>
      <c r="Z34" s="85">
        <v>0</v>
      </c>
      <c r="AA34" s="85">
        <v>0</v>
      </c>
      <c r="AB34" s="87">
        <f t="shared" si="2"/>
        <v>0</v>
      </c>
      <c r="AC34" s="92" t="s">
        <v>8768</v>
      </c>
    </row>
    <row r="35" spans="1:29" ht="16.2" hidden="1" customHeight="1" x14ac:dyDescent="0.35">
      <c r="A35" s="61">
        <v>34</v>
      </c>
      <c r="B35" s="63">
        <v>20401396</v>
      </c>
      <c r="C35" s="63" t="s">
        <v>462</v>
      </c>
      <c r="D35" s="63" t="s">
        <v>8748</v>
      </c>
      <c r="E35" s="63" t="s">
        <v>580</v>
      </c>
      <c r="F35" s="63" t="s">
        <v>38</v>
      </c>
      <c r="G35" s="63" t="s">
        <v>581</v>
      </c>
      <c r="H35" s="63" t="s">
        <v>31</v>
      </c>
      <c r="I35" s="64" t="s">
        <v>582</v>
      </c>
      <c r="J35" s="65" t="s">
        <v>502</v>
      </c>
      <c r="K35" s="63" t="s">
        <v>583</v>
      </c>
      <c r="L35" s="63" t="s">
        <v>39</v>
      </c>
      <c r="M35" s="63" t="s">
        <v>34</v>
      </c>
      <c r="N35" s="63" t="s">
        <v>35</v>
      </c>
      <c r="O35" s="63" t="s">
        <v>43</v>
      </c>
      <c r="P35" s="63" t="s">
        <v>8750</v>
      </c>
      <c r="Q35" s="84">
        <f t="shared" ca="1" si="0"/>
        <v>46120</v>
      </c>
      <c r="R35" s="68">
        <v>0</v>
      </c>
      <c r="S35" s="85">
        <v>0</v>
      </c>
      <c r="T35" s="85">
        <v>0</v>
      </c>
      <c r="U35" s="85">
        <v>0</v>
      </c>
      <c r="V35" s="86">
        <f t="shared" si="1"/>
        <v>0</v>
      </c>
      <c r="W35" s="85">
        <v>0</v>
      </c>
      <c r="X35" s="85">
        <v>0</v>
      </c>
      <c r="Y35" s="85">
        <v>0</v>
      </c>
      <c r="Z35" s="85">
        <v>0</v>
      </c>
      <c r="AA35" s="85">
        <v>0</v>
      </c>
      <c r="AB35" s="87">
        <f t="shared" si="2"/>
        <v>0</v>
      </c>
      <c r="AC35" s="92" t="s">
        <v>8768</v>
      </c>
    </row>
    <row r="36" spans="1:29" ht="16.2" hidden="1" customHeight="1" x14ac:dyDescent="0.35">
      <c r="A36" s="66">
        <v>35</v>
      </c>
      <c r="B36" s="63">
        <v>20401399</v>
      </c>
      <c r="C36" s="63" t="s">
        <v>462</v>
      </c>
      <c r="D36" s="63" t="s">
        <v>8748</v>
      </c>
      <c r="E36" s="63" t="s">
        <v>584</v>
      </c>
      <c r="F36" s="63" t="s">
        <v>32</v>
      </c>
      <c r="G36" s="63" t="s">
        <v>585</v>
      </c>
      <c r="H36" s="63" t="s">
        <v>31</v>
      </c>
      <c r="I36" s="64" t="s">
        <v>465</v>
      </c>
      <c r="J36" s="65" t="s">
        <v>465</v>
      </c>
      <c r="K36" s="63" t="s">
        <v>586</v>
      </c>
      <c r="L36" s="63" t="s">
        <v>39</v>
      </c>
      <c r="M36" s="63" t="s">
        <v>40</v>
      </c>
      <c r="N36" s="63" t="s">
        <v>57</v>
      </c>
      <c r="O36" s="63" t="s">
        <v>36</v>
      </c>
      <c r="P36" s="63" t="s">
        <v>57</v>
      </c>
      <c r="Q36" s="84">
        <f t="shared" ca="1" si="0"/>
        <v>46120</v>
      </c>
      <c r="R36" s="68">
        <v>0</v>
      </c>
      <c r="S36" s="85">
        <v>0</v>
      </c>
      <c r="T36" s="85">
        <v>0</v>
      </c>
      <c r="U36" s="85">
        <v>0</v>
      </c>
      <c r="V36" s="86">
        <f t="shared" si="1"/>
        <v>0</v>
      </c>
      <c r="W36" s="85">
        <v>0</v>
      </c>
      <c r="X36" s="85">
        <v>0</v>
      </c>
      <c r="Y36" s="85">
        <v>0</v>
      </c>
      <c r="Z36" s="85">
        <v>0</v>
      </c>
      <c r="AA36" s="85">
        <v>0</v>
      </c>
      <c r="AB36" s="87">
        <f t="shared" si="2"/>
        <v>0</v>
      </c>
      <c r="AC36" s="92" t="s">
        <v>8768</v>
      </c>
    </row>
    <row r="37" spans="1:29" ht="16.2" hidden="1" customHeight="1" x14ac:dyDescent="0.35">
      <c r="A37" s="66">
        <v>36</v>
      </c>
      <c r="B37" s="63">
        <v>20401505</v>
      </c>
      <c r="C37" s="63" t="s">
        <v>462</v>
      </c>
      <c r="D37" s="63" t="s">
        <v>8748</v>
      </c>
      <c r="E37" s="63" t="s">
        <v>587</v>
      </c>
      <c r="F37" s="63" t="s">
        <v>38</v>
      </c>
      <c r="G37" s="63" t="s">
        <v>588</v>
      </c>
      <c r="H37" s="63" t="s">
        <v>42</v>
      </c>
      <c r="I37" s="64" t="s">
        <v>465</v>
      </c>
      <c r="J37" s="65" t="s">
        <v>465</v>
      </c>
      <c r="K37" s="63" t="s">
        <v>589</v>
      </c>
      <c r="L37" s="63" t="s">
        <v>33</v>
      </c>
      <c r="M37" s="63" t="s">
        <v>34</v>
      </c>
      <c r="N37" s="63" t="s">
        <v>35</v>
      </c>
      <c r="O37" s="63" t="s">
        <v>36</v>
      </c>
      <c r="P37" s="63" t="s">
        <v>8753</v>
      </c>
      <c r="Q37" s="84">
        <f t="shared" ca="1" si="0"/>
        <v>46120</v>
      </c>
      <c r="R37" s="68">
        <v>0</v>
      </c>
      <c r="S37" s="85">
        <v>0</v>
      </c>
      <c r="T37" s="85">
        <v>0</v>
      </c>
      <c r="U37" s="85">
        <v>0</v>
      </c>
      <c r="V37" s="86">
        <f t="shared" si="1"/>
        <v>0</v>
      </c>
      <c r="W37" s="85">
        <v>0</v>
      </c>
      <c r="X37" s="85">
        <v>0</v>
      </c>
      <c r="Y37" s="85">
        <v>0</v>
      </c>
      <c r="Z37" s="85">
        <v>0</v>
      </c>
      <c r="AA37" s="85">
        <v>0</v>
      </c>
      <c r="AB37" s="87">
        <f t="shared" si="2"/>
        <v>0</v>
      </c>
      <c r="AC37" s="92" t="s">
        <v>8768</v>
      </c>
    </row>
    <row r="38" spans="1:29" ht="16.2" hidden="1" customHeight="1" x14ac:dyDescent="0.35">
      <c r="A38" s="61">
        <v>37</v>
      </c>
      <c r="B38" s="63">
        <v>20401527</v>
      </c>
      <c r="C38" s="63" t="s">
        <v>462</v>
      </c>
      <c r="D38" s="63" t="s">
        <v>8748</v>
      </c>
      <c r="E38" s="63" t="s">
        <v>590</v>
      </c>
      <c r="F38" s="63" t="s">
        <v>38</v>
      </c>
      <c r="G38" s="63" t="s">
        <v>591</v>
      </c>
      <c r="H38" s="63" t="s">
        <v>31</v>
      </c>
      <c r="I38" s="64" t="s">
        <v>465</v>
      </c>
      <c r="J38" s="65" t="s">
        <v>465</v>
      </c>
      <c r="K38" s="63" t="s">
        <v>592</v>
      </c>
      <c r="L38" s="63" t="s">
        <v>39</v>
      </c>
      <c r="M38" s="63" t="s">
        <v>34</v>
      </c>
      <c r="N38" s="63" t="s">
        <v>35</v>
      </c>
      <c r="O38" s="63" t="s">
        <v>36</v>
      </c>
      <c r="P38" s="63" t="s">
        <v>8750</v>
      </c>
      <c r="Q38" s="84">
        <f t="shared" ca="1" si="0"/>
        <v>46120</v>
      </c>
      <c r="R38" s="68">
        <v>0</v>
      </c>
      <c r="S38" s="85">
        <v>0</v>
      </c>
      <c r="T38" s="85">
        <v>0</v>
      </c>
      <c r="U38" s="85">
        <v>0</v>
      </c>
      <c r="V38" s="86">
        <f t="shared" si="1"/>
        <v>0</v>
      </c>
      <c r="W38" s="85">
        <v>0</v>
      </c>
      <c r="X38" s="85">
        <v>0</v>
      </c>
      <c r="Y38" s="85">
        <v>0</v>
      </c>
      <c r="Z38" s="85">
        <v>0</v>
      </c>
      <c r="AA38" s="85">
        <v>0</v>
      </c>
      <c r="AB38" s="87">
        <f t="shared" si="2"/>
        <v>0</v>
      </c>
      <c r="AC38" s="92" t="s">
        <v>8768</v>
      </c>
    </row>
    <row r="39" spans="1:29" ht="16.2" hidden="1" customHeight="1" x14ac:dyDescent="0.35">
      <c r="A39" s="61">
        <v>38</v>
      </c>
      <c r="B39" s="63">
        <v>20401528</v>
      </c>
      <c r="C39" s="63" t="s">
        <v>462</v>
      </c>
      <c r="D39" s="63" t="s">
        <v>8748</v>
      </c>
      <c r="E39" s="63" t="s">
        <v>211</v>
      </c>
      <c r="F39" s="63" t="s">
        <v>38</v>
      </c>
      <c r="G39" s="63" t="s">
        <v>593</v>
      </c>
      <c r="H39" s="63" t="s">
        <v>31</v>
      </c>
      <c r="I39" s="64" t="s">
        <v>465</v>
      </c>
      <c r="J39" s="65" t="s">
        <v>465</v>
      </c>
      <c r="K39" s="63" t="s">
        <v>594</v>
      </c>
      <c r="L39" s="63" t="s">
        <v>39</v>
      </c>
      <c r="M39" s="63" t="s">
        <v>40</v>
      </c>
      <c r="N39" s="63" t="s">
        <v>52</v>
      </c>
      <c r="O39" s="63" t="s">
        <v>36</v>
      </c>
      <c r="P39" s="63" t="s">
        <v>52</v>
      </c>
      <c r="Q39" s="84">
        <f t="shared" ca="1" si="0"/>
        <v>46120</v>
      </c>
      <c r="R39" s="68">
        <v>0</v>
      </c>
      <c r="S39" s="85">
        <v>0</v>
      </c>
      <c r="T39" s="85">
        <v>0</v>
      </c>
      <c r="U39" s="85">
        <v>0</v>
      </c>
      <c r="V39" s="86">
        <f t="shared" si="1"/>
        <v>0</v>
      </c>
      <c r="W39" s="85">
        <v>0</v>
      </c>
      <c r="X39" s="85">
        <v>0</v>
      </c>
      <c r="Y39" s="85">
        <v>0</v>
      </c>
      <c r="Z39" s="85">
        <v>0</v>
      </c>
      <c r="AA39" s="85">
        <v>0</v>
      </c>
      <c r="AB39" s="87">
        <f t="shared" si="2"/>
        <v>0</v>
      </c>
      <c r="AC39" s="92" t="s">
        <v>8768</v>
      </c>
    </row>
    <row r="40" spans="1:29" ht="16.2" hidden="1" customHeight="1" x14ac:dyDescent="0.35">
      <c r="A40" s="66">
        <v>39</v>
      </c>
      <c r="B40" s="63">
        <v>20401529</v>
      </c>
      <c r="C40" s="63" t="s">
        <v>462</v>
      </c>
      <c r="D40" s="63" t="s">
        <v>8748</v>
      </c>
      <c r="E40" s="63" t="s">
        <v>595</v>
      </c>
      <c r="F40" s="63" t="s">
        <v>32</v>
      </c>
      <c r="G40" s="63" t="s">
        <v>596</v>
      </c>
      <c r="H40" s="63" t="s">
        <v>31</v>
      </c>
      <c r="I40" s="64" t="s">
        <v>465</v>
      </c>
      <c r="J40" s="65" t="s">
        <v>465</v>
      </c>
      <c r="K40" s="63" t="s">
        <v>597</v>
      </c>
      <c r="L40" s="63" t="s">
        <v>33</v>
      </c>
      <c r="M40" s="63" t="s">
        <v>34</v>
      </c>
      <c r="N40" s="63" t="s">
        <v>35</v>
      </c>
      <c r="O40" s="63" t="s">
        <v>36</v>
      </c>
      <c r="P40" s="63" t="s">
        <v>8750</v>
      </c>
      <c r="Q40" s="84">
        <f t="shared" ca="1" si="0"/>
        <v>46120</v>
      </c>
      <c r="R40" s="68">
        <v>0</v>
      </c>
      <c r="S40" s="85">
        <v>0</v>
      </c>
      <c r="T40" s="85">
        <v>0</v>
      </c>
      <c r="U40" s="85">
        <v>0</v>
      </c>
      <c r="V40" s="86">
        <f t="shared" si="1"/>
        <v>0</v>
      </c>
      <c r="W40" s="85">
        <v>0</v>
      </c>
      <c r="X40" s="85">
        <v>0</v>
      </c>
      <c r="Y40" s="85">
        <v>0</v>
      </c>
      <c r="Z40" s="85">
        <v>0</v>
      </c>
      <c r="AA40" s="85">
        <v>0</v>
      </c>
      <c r="AB40" s="87">
        <f t="shared" si="2"/>
        <v>0</v>
      </c>
      <c r="AC40" s="92" t="s">
        <v>8768</v>
      </c>
    </row>
    <row r="41" spans="1:29" ht="16.2" hidden="1" customHeight="1" x14ac:dyDescent="0.35">
      <c r="A41" s="66">
        <v>40</v>
      </c>
      <c r="B41" s="63">
        <v>20401574</v>
      </c>
      <c r="C41" s="63" t="s">
        <v>462</v>
      </c>
      <c r="D41" s="63" t="s">
        <v>8748</v>
      </c>
      <c r="E41" s="63" t="s">
        <v>598</v>
      </c>
      <c r="F41" s="63" t="s">
        <v>32</v>
      </c>
      <c r="G41" s="63" t="s">
        <v>599</v>
      </c>
      <c r="H41" s="63" t="s">
        <v>42</v>
      </c>
      <c r="I41" s="64" t="s">
        <v>465</v>
      </c>
      <c r="J41" s="65" t="s">
        <v>544</v>
      </c>
      <c r="K41" s="63" t="s">
        <v>600</v>
      </c>
      <c r="L41" s="63" t="s">
        <v>33</v>
      </c>
      <c r="M41" s="63" t="s">
        <v>40</v>
      </c>
      <c r="N41" s="63" t="s">
        <v>52</v>
      </c>
      <c r="O41" s="63" t="s">
        <v>43</v>
      </c>
      <c r="P41" s="63" t="s">
        <v>52</v>
      </c>
      <c r="Q41" s="84">
        <f t="shared" ca="1" si="0"/>
        <v>46120</v>
      </c>
      <c r="R41" s="68">
        <v>0</v>
      </c>
      <c r="S41" s="85">
        <v>0</v>
      </c>
      <c r="T41" s="85">
        <v>0</v>
      </c>
      <c r="U41" s="85">
        <v>0</v>
      </c>
      <c r="V41" s="86">
        <f t="shared" si="1"/>
        <v>0</v>
      </c>
      <c r="W41" s="85">
        <v>0</v>
      </c>
      <c r="X41" s="85">
        <v>0</v>
      </c>
      <c r="Y41" s="85">
        <v>0</v>
      </c>
      <c r="Z41" s="85">
        <v>0</v>
      </c>
      <c r="AA41" s="85">
        <v>0</v>
      </c>
      <c r="AB41" s="87">
        <f t="shared" si="2"/>
        <v>0</v>
      </c>
      <c r="AC41" s="92" t="s">
        <v>8768</v>
      </c>
    </row>
    <row r="42" spans="1:29" ht="16.2" hidden="1" customHeight="1" x14ac:dyDescent="0.35">
      <c r="A42" s="61">
        <v>41</v>
      </c>
      <c r="B42" s="63">
        <v>20401622</v>
      </c>
      <c r="C42" s="63" t="s">
        <v>462</v>
      </c>
      <c r="D42" s="63" t="s">
        <v>8748</v>
      </c>
      <c r="E42" s="63" t="s">
        <v>601</v>
      </c>
      <c r="F42" s="63" t="s">
        <v>38</v>
      </c>
      <c r="G42" s="63" t="s">
        <v>602</v>
      </c>
      <c r="H42" s="63" t="s">
        <v>31</v>
      </c>
      <c r="I42" s="64" t="s">
        <v>603</v>
      </c>
      <c r="J42" s="65" t="s">
        <v>544</v>
      </c>
      <c r="K42" s="63" t="s">
        <v>604</v>
      </c>
      <c r="L42" s="63" t="s">
        <v>39</v>
      </c>
      <c r="M42" s="63" t="s">
        <v>34</v>
      </c>
      <c r="N42" s="63" t="s">
        <v>35</v>
      </c>
      <c r="O42" s="63" t="s">
        <v>43</v>
      </c>
      <c r="P42" s="63" t="s">
        <v>8751</v>
      </c>
      <c r="Q42" s="84">
        <f t="shared" ca="1" si="0"/>
        <v>46120</v>
      </c>
      <c r="R42" s="68">
        <v>0</v>
      </c>
      <c r="S42" s="85">
        <v>0</v>
      </c>
      <c r="T42" s="85">
        <v>0</v>
      </c>
      <c r="U42" s="85">
        <v>0</v>
      </c>
      <c r="V42" s="86">
        <f t="shared" si="1"/>
        <v>0</v>
      </c>
      <c r="W42" s="85">
        <v>0</v>
      </c>
      <c r="X42" s="85">
        <v>0</v>
      </c>
      <c r="Y42" s="85">
        <v>0</v>
      </c>
      <c r="Z42" s="85">
        <v>0</v>
      </c>
      <c r="AA42" s="85">
        <v>0</v>
      </c>
      <c r="AB42" s="87">
        <f t="shared" si="2"/>
        <v>0</v>
      </c>
      <c r="AC42" s="92" t="s">
        <v>8768</v>
      </c>
    </row>
    <row r="43" spans="1:29" ht="16.2" hidden="1" customHeight="1" x14ac:dyDescent="0.35">
      <c r="A43" s="61">
        <v>42</v>
      </c>
      <c r="B43" s="67">
        <v>20401633</v>
      </c>
      <c r="C43" s="63" t="s">
        <v>462</v>
      </c>
      <c r="D43" s="63" t="s">
        <v>8748</v>
      </c>
      <c r="E43" s="63" t="s">
        <v>605</v>
      </c>
      <c r="F43" s="63" t="s">
        <v>32</v>
      </c>
      <c r="G43" s="63" t="s">
        <v>606</v>
      </c>
      <c r="H43" s="63" t="s">
        <v>31</v>
      </c>
      <c r="I43" s="64" t="s">
        <v>607</v>
      </c>
      <c r="J43" s="65" t="s">
        <v>502</v>
      </c>
      <c r="K43" s="63" t="s">
        <v>608</v>
      </c>
      <c r="L43" s="63" t="s">
        <v>33</v>
      </c>
      <c r="M43" s="63" t="s">
        <v>40</v>
      </c>
      <c r="N43" s="63" t="s">
        <v>46</v>
      </c>
      <c r="O43" s="63" t="s">
        <v>30</v>
      </c>
      <c r="P43" s="63" t="s">
        <v>46</v>
      </c>
      <c r="Q43" s="84">
        <f t="shared" ca="1" si="0"/>
        <v>46120</v>
      </c>
      <c r="R43" s="68">
        <v>0</v>
      </c>
      <c r="S43" s="85">
        <v>0</v>
      </c>
      <c r="T43" s="85">
        <v>0</v>
      </c>
      <c r="U43" s="85">
        <v>0</v>
      </c>
      <c r="V43" s="86">
        <f t="shared" si="1"/>
        <v>0</v>
      </c>
      <c r="W43" s="85">
        <v>0</v>
      </c>
      <c r="X43" s="85">
        <v>0</v>
      </c>
      <c r="Y43" s="85">
        <v>0</v>
      </c>
      <c r="Z43" s="85">
        <v>0</v>
      </c>
      <c r="AA43" s="85">
        <v>0</v>
      </c>
      <c r="AB43" s="87">
        <f t="shared" si="2"/>
        <v>0</v>
      </c>
      <c r="AC43" s="92" t="s">
        <v>8768</v>
      </c>
    </row>
    <row r="44" spans="1:29" ht="16.2" hidden="1" customHeight="1" x14ac:dyDescent="0.35">
      <c r="A44" s="66">
        <v>43</v>
      </c>
      <c r="B44" s="63">
        <v>20401646</v>
      </c>
      <c r="C44" s="63" t="s">
        <v>462</v>
      </c>
      <c r="D44" s="63" t="s">
        <v>8748</v>
      </c>
      <c r="E44" s="63" t="s">
        <v>609</v>
      </c>
      <c r="F44" s="63" t="s">
        <v>38</v>
      </c>
      <c r="G44" s="63" t="s">
        <v>610</v>
      </c>
      <c r="H44" s="63" t="s">
        <v>31</v>
      </c>
      <c r="I44" s="64" t="s">
        <v>465</v>
      </c>
      <c r="J44" s="65" t="s">
        <v>465</v>
      </c>
      <c r="K44" s="63" t="s">
        <v>611</v>
      </c>
      <c r="L44" s="63" t="s">
        <v>33</v>
      </c>
      <c r="M44" s="63" t="s">
        <v>40</v>
      </c>
      <c r="N44" s="63" t="s">
        <v>35</v>
      </c>
      <c r="O44" s="63" t="s">
        <v>43</v>
      </c>
      <c r="P44" s="63" t="s">
        <v>8750</v>
      </c>
      <c r="Q44" s="84">
        <f t="shared" ca="1" si="0"/>
        <v>46120</v>
      </c>
      <c r="R44" s="68">
        <v>0</v>
      </c>
      <c r="S44" s="85" t="s">
        <v>8754</v>
      </c>
      <c r="T44" s="85">
        <v>0</v>
      </c>
      <c r="U44" s="85">
        <v>0</v>
      </c>
      <c r="V44" s="86">
        <f t="shared" si="1"/>
        <v>2</v>
      </c>
      <c r="W44" s="85">
        <v>0</v>
      </c>
      <c r="X44" s="85">
        <v>0</v>
      </c>
      <c r="Y44" s="85">
        <v>0</v>
      </c>
      <c r="Z44" s="85">
        <v>0</v>
      </c>
      <c r="AA44" s="85">
        <v>0</v>
      </c>
      <c r="AB44" s="87">
        <f t="shared" si="2"/>
        <v>0</v>
      </c>
      <c r="AC44" s="92" t="s">
        <v>8768</v>
      </c>
    </row>
    <row r="45" spans="1:29" ht="16.2" hidden="1" customHeight="1" x14ac:dyDescent="0.35">
      <c r="A45" s="66">
        <v>44</v>
      </c>
      <c r="B45" s="62">
        <v>20401665</v>
      </c>
      <c r="C45" s="63" t="s">
        <v>462</v>
      </c>
      <c r="D45" s="63" t="s">
        <v>8748</v>
      </c>
      <c r="E45" s="63" t="s">
        <v>612</v>
      </c>
      <c r="F45" s="63" t="s">
        <v>38</v>
      </c>
      <c r="G45" s="63" t="s">
        <v>613</v>
      </c>
      <c r="H45" s="63" t="s">
        <v>31</v>
      </c>
      <c r="I45" s="64" t="s">
        <v>614</v>
      </c>
      <c r="J45" s="65" t="s">
        <v>502</v>
      </c>
      <c r="K45" s="63" t="s">
        <v>615</v>
      </c>
      <c r="L45" s="63" t="s">
        <v>39</v>
      </c>
      <c r="M45" s="63" t="s">
        <v>34</v>
      </c>
      <c r="N45" s="63" t="s">
        <v>35</v>
      </c>
      <c r="O45" s="63" t="s">
        <v>43</v>
      </c>
      <c r="P45" s="63" t="s">
        <v>8753</v>
      </c>
      <c r="Q45" s="84">
        <f t="shared" ca="1" si="0"/>
        <v>46120</v>
      </c>
      <c r="R45" s="68">
        <v>0</v>
      </c>
      <c r="S45" s="85">
        <v>0</v>
      </c>
      <c r="T45" s="85">
        <v>0</v>
      </c>
      <c r="U45" s="85">
        <v>0</v>
      </c>
      <c r="V45" s="86">
        <f t="shared" si="1"/>
        <v>0</v>
      </c>
      <c r="W45" s="85">
        <v>0</v>
      </c>
      <c r="X45" s="85">
        <v>0</v>
      </c>
      <c r="Y45" s="85">
        <v>0</v>
      </c>
      <c r="Z45" s="85">
        <v>0</v>
      </c>
      <c r="AA45" s="85">
        <v>0</v>
      </c>
      <c r="AB45" s="87">
        <f t="shared" si="2"/>
        <v>0</v>
      </c>
      <c r="AC45" s="92" t="s">
        <v>8768</v>
      </c>
    </row>
    <row r="46" spans="1:29" ht="16.2" hidden="1" customHeight="1" x14ac:dyDescent="0.35">
      <c r="A46" s="61">
        <v>45</v>
      </c>
      <c r="B46" s="63">
        <v>20401701</v>
      </c>
      <c r="C46" s="63" t="s">
        <v>462</v>
      </c>
      <c r="D46" s="63" t="s">
        <v>8748</v>
      </c>
      <c r="E46" s="63" t="s">
        <v>616</v>
      </c>
      <c r="F46" s="63" t="s">
        <v>32</v>
      </c>
      <c r="G46" s="63" t="s">
        <v>617</v>
      </c>
      <c r="H46" s="63" t="s">
        <v>31</v>
      </c>
      <c r="I46" s="64" t="s">
        <v>465</v>
      </c>
      <c r="J46" s="65" t="s">
        <v>465</v>
      </c>
      <c r="K46" s="63" t="s">
        <v>618</v>
      </c>
      <c r="L46" s="63" t="s">
        <v>39</v>
      </c>
      <c r="M46" s="63" t="s">
        <v>40</v>
      </c>
      <c r="N46" s="63" t="s">
        <v>48</v>
      </c>
      <c r="O46" s="63" t="s">
        <v>36</v>
      </c>
      <c r="P46" s="89" t="s">
        <v>8756</v>
      </c>
      <c r="Q46" s="84">
        <f t="shared" ca="1" si="0"/>
        <v>46120</v>
      </c>
      <c r="R46" s="68">
        <v>0</v>
      </c>
      <c r="S46" s="85">
        <v>0</v>
      </c>
      <c r="T46" s="85">
        <v>0</v>
      </c>
      <c r="U46" s="85">
        <v>0</v>
      </c>
      <c r="V46" s="86">
        <f t="shared" si="1"/>
        <v>0</v>
      </c>
      <c r="W46" s="85">
        <v>0</v>
      </c>
      <c r="X46" s="85">
        <v>0</v>
      </c>
      <c r="Y46" s="85">
        <v>0</v>
      </c>
      <c r="Z46" s="85">
        <v>0</v>
      </c>
      <c r="AA46" s="85">
        <v>0</v>
      </c>
      <c r="AB46" s="87">
        <f t="shared" si="2"/>
        <v>0</v>
      </c>
      <c r="AC46" s="92" t="s">
        <v>8768</v>
      </c>
    </row>
    <row r="47" spans="1:29" ht="16.2" hidden="1" customHeight="1" x14ac:dyDescent="0.35">
      <c r="A47" s="61">
        <v>46</v>
      </c>
      <c r="B47" s="63">
        <v>20401706</v>
      </c>
      <c r="C47" s="63" t="s">
        <v>462</v>
      </c>
      <c r="D47" s="63" t="s">
        <v>8748</v>
      </c>
      <c r="E47" s="63" t="s">
        <v>619</v>
      </c>
      <c r="F47" s="63" t="s">
        <v>38</v>
      </c>
      <c r="G47" s="63" t="s">
        <v>620</v>
      </c>
      <c r="H47" s="63" t="s">
        <v>31</v>
      </c>
      <c r="I47" s="64" t="s">
        <v>621</v>
      </c>
      <c r="J47" s="65" t="s">
        <v>544</v>
      </c>
      <c r="K47" s="63" t="s">
        <v>622</v>
      </c>
      <c r="L47" s="63" t="s">
        <v>33</v>
      </c>
      <c r="M47" s="63" t="s">
        <v>34</v>
      </c>
      <c r="N47" s="63" t="s">
        <v>35</v>
      </c>
      <c r="O47" s="63" t="s">
        <v>30</v>
      </c>
      <c r="P47" s="63" t="s">
        <v>8752</v>
      </c>
      <c r="Q47" s="84">
        <f t="shared" ca="1" si="0"/>
        <v>46120</v>
      </c>
      <c r="R47" s="68">
        <v>0</v>
      </c>
      <c r="S47" s="85">
        <v>0</v>
      </c>
      <c r="T47" s="85">
        <v>0</v>
      </c>
      <c r="U47" s="85">
        <v>0</v>
      </c>
      <c r="V47" s="86">
        <f t="shared" si="1"/>
        <v>0</v>
      </c>
      <c r="W47" s="85">
        <v>0</v>
      </c>
      <c r="X47" s="85">
        <v>0</v>
      </c>
      <c r="Y47" s="85">
        <v>0</v>
      </c>
      <c r="Z47" s="85">
        <v>0</v>
      </c>
      <c r="AA47" s="85">
        <v>0</v>
      </c>
      <c r="AB47" s="87">
        <f t="shared" si="2"/>
        <v>0</v>
      </c>
      <c r="AC47" s="92" t="s">
        <v>8768</v>
      </c>
    </row>
    <row r="48" spans="1:29" ht="16.2" hidden="1" customHeight="1" x14ac:dyDescent="0.35">
      <c r="A48" s="66">
        <v>47</v>
      </c>
      <c r="B48" s="63">
        <v>20401711</v>
      </c>
      <c r="C48" s="63" t="s">
        <v>462</v>
      </c>
      <c r="D48" s="63" t="s">
        <v>8748</v>
      </c>
      <c r="E48" s="63" t="s">
        <v>623</v>
      </c>
      <c r="F48" s="63" t="s">
        <v>32</v>
      </c>
      <c r="G48" s="63" t="s">
        <v>624</v>
      </c>
      <c r="H48" s="63" t="s">
        <v>42</v>
      </c>
      <c r="I48" s="64" t="s">
        <v>465</v>
      </c>
      <c r="J48" s="65" t="s">
        <v>526</v>
      </c>
      <c r="K48" s="63" t="s">
        <v>625</v>
      </c>
      <c r="L48" s="63" t="s">
        <v>39</v>
      </c>
      <c r="M48" s="63" t="s">
        <v>34</v>
      </c>
      <c r="N48" s="63" t="s">
        <v>35</v>
      </c>
      <c r="O48" s="63" t="s">
        <v>43</v>
      </c>
      <c r="P48" s="63" t="s">
        <v>8757</v>
      </c>
      <c r="Q48" s="84">
        <f t="shared" ca="1" si="0"/>
        <v>46120</v>
      </c>
      <c r="R48" s="68">
        <v>0</v>
      </c>
      <c r="S48" s="85">
        <v>0</v>
      </c>
      <c r="T48" s="85">
        <v>0</v>
      </c>
      <c r="U48" s="85">
        <v>0</v>
      </c>
      <c r="V48" s="86">
        <f t="shared" si="1"/>
        <v>0</v>
      </c>
      <c r="W48" s="85">
        <v>0</v>
      </c>
      <c r="X48" s="85">
        <v>0</v>
      </c>
      <c r="Y48" s="85">
        <v>0</v>
      </c>
      <c r="Z48" s="85">
        <v>0</v>
      </c>
      <c r="AA48" s="85">
        <v>0</v>
      </c>
      <c r="AB48" s="87">
        <f t="shared" si="2"/>
        <v>0</v>
      </c>
      <c r="AC48" s="92" t="s">
        <v>8768</v>
      </c>
    </row>
    <row r="49" spans="1:29" ht="16.2" hidden="1" customHeight="1" x14ac:dyDescent="0.35">
      <c r="A49" s="66">
        <v>48</v>
      </c>
      <c r="B49" s="63">
        <v>20401725</v>
      </c>
      <c r="C49" s="63" t="s">
        <v>462</v>
      </c>
      <c r="D49" s="63" t="s">
        <v>8748</v>
      </c>
      <c r="E49" s="63" t="s">
        <v>626</v>
      </c>
      <c r="F49" s="63" t="s">
        <v>38</v>
      </c>
      <c r="G49" s="63" t="s">
        <v>627</v>
      </c>
      <c r="H49" s="63" t="s">
        <v>42</v>
      </c>
      <c r="I49" s="64" t="s">
        <v>628</v>
      </c>
      <c r="J49" s="65" t="s">
        <v>465</v>
      </c>
      <c r="K49" s="63" t="s">
        <v>629</v>
      </c>
      <c r="L49" s="63" t="s">
        <v>39</v>
      </c>
      <c r="M49" s="63" t="s">
        <v>34</v>
      </c>
      <c r="N49" s="63" t="s">
        <v>35</v>
      </c>
      <c r="O49" s="63" t="s">
        <v>30</v>
      </c>
      <c r="P49" s="63" t="s">
        <v>8757</v>
      </c>
      <c r="Q49" s="84">
        <f t="shared" ca="1" si="0"/>
        <v>46120</v>
      </c>
      <c r="R49" s="68">
        <v>0</v>
      </c>
      <c r="S49" s="85">
        <v>0</v>
      </c>
      <c r="T49" s="85">
        <v>0</v>
      </c>
      <c r="U49" s="85">
        <v>0</v>
      </c>
      <c r="V49" s="86">
        <f t="shared" si="1"/>
        <v>0</v>
      </c>
      <c r="W49" s="85">
        <v>0</v>
      </c>
      <c r="X49" s="85">
        <v>0</v>
      </c>
      <c r="Y49" s="85">
        <v>0</v>
      </c>
      <c r="Z49" s="85">
        <v>0</v>
      </c>
      <c r="AA49" s="85">
        <v>0</v>
      </c>
      <c r="AB49" s="87">
        <f t="shared" si="2"/>
        <v>0</v>
      </c>
      <c r="AC49" s="92" t="s">
        <v>8768</v>
      </c>
    </row>
    <row r="50" spans="1:29" ht="16.2" hidden="1" customHeight="1" x14ac:dyDescent="0.35">
      <c r="A50" s="61">
        <v>49</v>
      </c>
      <c r="B50" s="63">
        <v>20401736</v>
      </c>
      <c r="C50" s="63" t="s">
        <v>462</v>
      </c>
      <c r="D50" s="63" t="s">
        <v>8748</v>
      </c>
      <c r="E50" s="63" t="s">
        <v>118</v>
      </c>
      <c r="F50" s="63" t="s">
        <v>38</v>
      </c>
      <c r="G50" s="63" t="s">
        <v>630</v>
      </c>
      <c r="H50" s="63" t="s">
        <v>42</v>
      </c>
      <c r="I50" s="64" t="s">
        <v>631</v>
      </c>
      <c r="J50" s="65" t="s">
        <v>465</v>
      </c>
      <c r="K50" s="63" t="s">
        <v>632</v>
      </c>
      <c r="L50" s="63" t="s">
        <v>39</v>
      </c>
      <c r="M50" s="63" t="s">
        <v>34</v>
      </c>
      <c r="N50" s="63" t="s">
        <v>35</v>
      </c>
      <c r="O50" s="63" t="s">
        <v>43</v>
      </c>
      <c r="P50" s="63" t="s">
        <v>8753</v>
      </c>
      <c r="Q50" s="84">
        <f t="shared" ca="1" si="0"/>
        <v>46120</v>
      </c>
      <c r="R50" s="68">
        <v>0</v>
      </c>
      <c r="S50" s="85">
        <v>0</v>
      </c>
      <c r="T50" s="85">
        <v>0</v>
      </c>
      <c r="U50" s="85">
        <v>0</v>
      </c>
      <c r="V50" s="86">
        <f t="shared" si="1"/>
        <v>0</v>
      </c>
      <c r="W50" s="85">
        <v>0</v>
      </c>
      <c r="X50" s="85">
        <v>0</v>
      </c>
      <c r="Y50" s="85">
        <v>0</v>
      </c>
      <c r="Z50" s="85">
        <v>0</v>
      </c>
      <c r="AA50" s="85">
        <v>0</v>
      </c>
      <c r="AB50" s="87">
        <f t="shared" si="2"/>
        <v>0</v>
      </c>
      <c r="AC50" s="92" t="s">
        <v>8768</v>
      </c>
    </row>
    <row r="51" spans="1:29" ht="16.2" hidden="1" customHeight="1" x14ac:dyDescent="0.35">
      <c r="A51" s="61">
        <v>50</v>
      </c>
      <c r="B51" s="62">
        <v>20401777</v>
      </c>
      <c r="C51" s="63" t="s">
        <v>462</v>
      </c>
      <c r="D51" s="63" t="s">
        <v>8748</v>
      </c>
      <c r="E51" s="63" t="s">
        <v>633</v>
      </c>
      <c r="F51" s="63" t="s">
        <v>32</v>
      </c>
      <c r="G51" s="63" t="s">
        <v>634</v>
      </c>
      <c r="H51" s="63" t="s">
        <v>31</v>
      </c>
      <c r="I51" s="64" t="s">
        <v>465</v>
      </c>
      <c r="J51" s="65" t="s">
        <v>465</v>
      </c>
      <c r="K51" s="63" t="s">
        <v>635</v>
      </c>
      <c r="L51" s="63" t="s">
        <v>33</v>
      </c>
      <c r="M51" s="63" t="s">
        <v>40</v>
      </c>
      <c r="N51" s="63" t="s">
        <v>48</v>
      </c>
      <c r="O51" s="63" t="s">
        <v>36</v>
      </c>
      <c r="P51" s="89" t="s">
        <v>8758</v>
      </c>
      <c r="Q51" s="84">
        <f t="shared" ca="1" si="0"/>
        <v>46120</v>
      </c>
      <c r="R51" s="68">
        <v>0</v>
      </c>
      <c r="S51" s="85">
        <v>0</v>
      </c>
      <c r="T51" s="85">
        <v>0</v>
      </c>
      <c r="U51" s="85">
        <v>0</v>
      </c>
      <c r="V51" s="86">
        <f t="shared" si="1"/>
        <v>0</v>
      </c>
      <c r="W51" s="85">
        <v>0</v>
      </c>
      <c r="X51" s="85">
        <v>0</v>
      </c>
      <c r="Y51" s="85">
        <v>0</v>
      </c>
      <c r="Z51" s="85">
        <v>0</v>
      </c>
      <c r="AA51" s="85">
        <v>0</v>
      </c>
      <c r="AB51" s="87">
        <f t="shared" si="2"/>
        <v>0</v>
      </c>
      <c r="AC51" s="92" t="s">
        <v>8768</v>
      </c>
    </row>
    <row r="52" spans="1:29" ht="16.2" hidden="1" customHeight="1" x14ac:dyDescent="0.35">
      <c r="A52" s="66">
        <v>51</v>
      </c>
      <c r="B52" s="67">
        <v>20401779</v>
      </c>
      <c r="C52" s="63" t="s">
        <v>462</v>
      </c>
      <c r="D52" s="63" t="s">
        <v>8748</v>
      </c>
      <c r="E52" s="63" t="s">
        <v>636</v>
      </c>
      <c r="F52" s="63" t="s">
        <v>38</v>
      </c>
      <c r="G52" s="63" t="s">
        <v>637</v>
      </c>
      <c r="H52" s="63" t="s">
        <v>42</v>
      </c>
      <c r="I52" s="64" t="s">
        <v>638</v>
      </c>
      <c r="J52" s="65" t="s">
        <v>465</v>
      </c>
      <c r="K52" s="63" t="s">
        <v>639</v>
      </c>
      <c r="L52" s="63" t="s">
        <v>39</v>
      </c>
      <c r="M52" s="63" t="s">
        <v>40</v>
      </c>
      <c r="N52" s="63" t="s">
        <v>46</v>
      </c>
      <c r="O52" s="63" t="s">
        <v>43</v>
      </c>
      <c r="P52" s="63" t="s">
        <v>46</v>
      </c>
      <c r="Q52" s="84">
        <f t="shared" ca="1" si="0"/>
        <v>46120</v>
      </c>
      <c r="R52" s="68">
        <v>0</v>
      </c>
      <c r="S52" s="85">
        <v>0</v>
      </c>
      <c r="T52" s="85">
        <v>0</v>
      </c>
      <c r="U52" s="85">
        <v>0</v>
      </c>
      <c r="V52" s="86">
        <f t="shared" si="1"/>
        <v>0</v>
      </c>
      <c r="W52" s="85">
        <v>0</v>
      </c>
      <c r="X52" s="85">
        <v>0</v>
      </c>
      <c r="Y52" s="85">
        <v>0</v>
      </c>
      <c r="Z52" s="85">
        <v>0</v>
      </c>
      <c r="AA52" s="85">
        <v>0</v>
      </c>
      <c r="AB52" s="87">
        <f t="shared" si="2"/>
        <v>0</v>
      </c>
      <c r="AC52" s="92" t="s">
        <v>8768</v>
      </c>
    </row>
    <row r="53" spans="1:29" ht="16.2" hidden="1" customHeight="1" x14ac:dyDescent="0.35">
      <c r="A53" s="66">
        <v>52</v>
      </c>
      <c r="B53" s="63">
        <v>20401786</v>
      </c>
      <c r="C53" s="63" t="s">
        <v>462</v>
      </c>
      <c r="D53" s="63" t="s">
        <v>8748</v>
      </c>
      <c r="E53" s="63" t="s">
        <v>640</v>
      </c>
      <c r="F53" s="63" t="s">
        <v>38</v>
      </c>
      <c r="G53" s="63" t="s">
        <v>641</v>
      </c>
      <c r="H53" s="63" t="s">
        <v>42</v>
      </c>
      <c r="I53" s="64" t="s">
        <v>465</v>
      </c>
      <c r="J53" s="65" t="s">
        <v>526</v>
      </c>
      <c r="K53" s="63" t="s">
        <v>642</v>
      </c>
      <c r="L53" s="63" t="s">
        <v>39</v>
      </c>
      <c r="M53" s="63" t="s">
        <v>40</v>
      </c>
      <c r="N53" s="63" t="s">
        <v>35</v>
      </c>
      <c r="O53" s="63" t="s">
        <v>43</v>
      </c>
      <c r="P53" s="63" t="s">
        <v>8751</v>
      </c>
      <c r="Q53" s="84">
        <f t="shared" ca="1" si="0"/>
        <v>46120</v>
      </c>
      <c r="R53" s="68">
        <v>0</v>
      </c>
      <c r="S53" s="85">
        <v>0</v>
      </c>
      <c r="T53" s="85">
        <v>0</v>
      </c>
      <c r="U53" s="85">
        <v>0</v>
      </c>
      <c r="V53" s="86">
        <f t="shared" si="1"/>
        <v>0</v>
      </c>
      <c r="W53" s="85">
        <v>0</v>
      </c>
      <c r="X53" s="85">
        <v>0</v>
      </c>
      <c r="Y53" s="85">
        <v>0</v>
      </c>
      <c r="Z53" s="85">
        <v>0</v>
      </c>
      <c r="AA53" s="85">
        <v>0</v>
      </c>
      <c r="AB53" s="87">
        <f t="shared" si="2"/>
        <v>0</v>
      </c>
      <c r="AC53" s="92" t="s">
        <v>8768</v>
      </c>
    </row>
    <row r="54" spans="1:29" ht="16.2" hidden="1" customHeight="1" x14ac:dyDescent="0.35">
      <c r="A54" s="61">
        <v>53</v>
      </c>
      <c r="B54" s="63">
        <v>20401839</v>
      </c>
      <c r="C54" s="63" t="s">
        <v>462</v>
      </c>
      <c r="D54" s="63" t="s">
        <v>8748</v>
      </c>
      <c r="E54" s="63" t="s">
        <v>439</v>
      </c>
      <c r="F54" s="63" t="s">
        <v>38</v>
      </c>
      <c r="G54" s="63" t="s">
        <v>643</v>
      </c>
      <c r="H54" s="63" t="s">
        <v>31</v>
      </c>
      <c r="I54" s="64" t="s">
        <v>644</v>
      </c>
      <c r="J54" s="65" t="s">
        <v>469</v>
      </c>
      <c r="K54" s="63" t="s">
        <v>645</v>
      </c>
      <c r="L54" s="63" t="s">
        <v>33</v>
      </c>
      <c r="M54" s="63" t="s">
        <v>34</v>
      </c>
      <c r="N54" s="63" t="s">
        <v>35</v>
      </c>
      <c r="O54" s="63" t="s">
        <v>43</v>
      </c>
      <c r="P54" s="63" t="s">
        <v>8753</v>
      </c>
      <c r="Q54" s="84">
        <f t="shared" ca="1" si="0"/>
        <v>46120</v>
      </c>
      <c r="R54" s="68">
        <v>0</v>
      </c>
      <c r="S54" s="85">
        <v>0</v>
      </c>
      <c r="T54" s="85">
        <v>0</v>
      </c>
      <c r="U54" s="85">
        <v>0</v>
      </c>
      <c r="V54" s="86">
        <f t="shared" si="1"/>
        <v>0</v>
      </c>
      <c r="W54" s="85">
        <v>0</v>
      </c>
      <c r="X54" s="85">
        <v>0</v>
      </c>
      <c r="Y54" s="85">
        <v>0</v>
      </c>
      <c r="Z54" s="85">
        <v>0</v>
      </c>
      <c r="AA54" s="85">
        <v>0</v>
      </c>
      <c r="AB54" s="87">
        <f t="shared" si="2"/>
        <v>0</v>
      </c>
      <c r="AC54" s="92" t="s">
        <v>8768</v>
      </c>
    </row>
    <row r="55" spans="1:29" ht="16.2" hidden="1" customHeight="1" x14ac:dyDescent="0.35">
      <c r="A55" s="61">
        <v>54</v>
      </c>
      <c r="B55" s="63">
        <v>20401903</v>
      </c>
      <c r="C55" s="63" t="s">
        <v>462</v>
      </c>
      <c r="D55" s="63" t="s">
        <v>8748</v>
      </c>
      <c r="E55" s="63" t="s">
        <v>646</v>
      </c>
      <c r="F55" s="63" t="s">
        <v>32</v>
      </c>
      <c r="G55" s="63" t="s">
        <v>647</v>
      </c>
      <c r="H55" s="63" t="s">
        <v>42</v>
      </c>
      <c r="I55" s="64" t="s">
        <v>465</v>
      </c>
      <c r="J55" s="65" t="s">
        <v>465</v>
      </c>
      <c r="K55" s="63" t="s">
        <v>648</v>
      </c>
      <c r="L55" s="63" t="s">
        <v>39</v>
      </c>
      <c r="M55" s="63" t="s">
        <v>34</v>
      </c>
      <c r="N55" s="63" t="s">
        <v>35</v>
      </c>
      <c r="O55" s="63" t="s">
        <v>36</v>
      </c>
      <c r="P55" s="63" t="s">
        <v>8751</v>
      </c>
      <c r="Q55" s="84">
        <f t="shared" ca="1" si="0"/>
        <v>46120</v>
      </c>
      <c r="R55" s="68">
        <v>0</v>
      </c>
      <c r="S55" s="85">
        <v>0</v>
      </c>
      <c r="T55" s="85">
        <v>0</v>
      </c>
      <c r="U55" s="85">
        <v>0</v>
      </c>
      <c r="V55" s="86">
        <f t="shared" si="1"/>
        <v>0</v>
      </c>
      <c r="W55" s="85">
        <v>0</v>
      </c>
      <c r="X55" s="85">
        <v>0</v>
      </c>
      <c r="Y55" s="85">
        <v>0</v>
      </c>
      <c r="Z55" s="85">
        <v>0</v>
      </c>
      <c r="AA55" s="85">
        <v>0</v>
      </c>
      <c r="AB55" s="87">
        <f t="shared" si="2"/>
        <v>0</v>
      </c>
      <c r="AC55" s="92" t="s">
        <v>8768</v>
      </c>
    </row>
    <row r="56" spans="1:29" ht="16.2" hidden="1" customHeight="1" x14ac:dyDescent="0.35">
      <c r="A56" s="66">
        <v>55</v>
      </c>
      <c r="B56" s="63">
        <v>20401974</v>
      </c>
      <c r="C56" s="63" t="s">
        <v>462</v>
      </c>
      <c r="D56" s="63" t="s">
        <v>8748</v>
      </c>
      <c r="E56" s="63" t="s">
        <v>649</v>
      </c>
      <c r="F56" s="63" t="s">
        <v>32</v>
      </c>
      <c r="G56" s="63" t="s">
        <v>650</v>
      </c>
      <c r="H56" s="63" t="s">
        <v>31</v>
      </c>
      <c r="I56" s="64" t="s">
        <v>465</v>
      </c>
      <c r="J56" s="65" t="s">
        <v>465</v>
      </c>
      <c r="K56" s="63" t="s">
        <v>651</v>
      </c>
      <c r="L56" s="63" t="s">
        <v>39</v>
      </c>
      <c r="M56" s="63" t="s">
        <v>34</v>
      </c>
      <c r="N56" s="63" t="s">
        <v>35</v>
      </c>
      <c r="O56" s="63" t="s">
        <v>36</v>
      </c>
      <c r="P56" s="63" t="s">
        <v>8757</v>
      </c>
      <c r="Q56" s="84">
        <f t="shared" ca="1" si="0"/>
        <v>46120</v>
      </c>
      <c r="R56" s="68">
        <v>0</v>
      </c>
      <c r="S56" s="85">
        <v>0</v>
      </c>
      <c r="T56" s="85">
        <v>0</v>
      </c>
      <c r="U56" s="85">
        <v>0</v>
      </c>
      <c r="V56" s="86">
        <f t="shared" si="1"/>
        <v>0</v>
      </c>
      <c r="W56" s="85">
        <v>0</v>
      </c>
      <c r="X56" s="85">
        <v>0</v>
      </c>
      <c r="Y56" s="85">
        <v>0</v>
      </c>
      <c r="Z56" s="85">
        <v>0</v>
      </c>
      <c r="AA56" s="85">
        <v>0</v>
      </c>
      <c r="AB56" s="87">
        <f t="shared" si="2"/>
        <v>0</v>
      </c>
      <c r="AC56" s="92" t="s">
        <v>8768</v>
      </c>
    </row>
    <row r="57" spans="1:29" ht="16.2" hidden="1" customHeight="1" x14ac:dyDescent="0.35">
      <c r="A57" s="66">
        <v>56</v>
      </c>
      <c r="B57" s="63">
        <v>20401993</v>
      </c>
      <c r="C57" s="63" t="s">
        <v>462</v>
      </c>
      <c r="D57" s="63" t="s">
        <v>8748</v>
      </c>
      <c r="E57" s="63" t="s">
        <v>652</v>
      </c>
      <c r="F57" s="63" t="s">
        <v>38</v>
      </c>
      <c r="G57" s="63" t="s">
        <v>653</v>
      </c>
      <c r="H57" s="63" t="s">
        <v>31</v>
      </c>
      <c r="I57" s="64" t="s">
        <v>654</v>
      </c>
      <c r="J57" s="65" t="s">
        <v>655</v>
      </c>
      <c r="K57" s="63" t="s">
        <v>656</v>
      </c>
      <c r="L57" s="63" t="s">
        <v>39</v>
      </c>
      <c r="M57" s="63" t="s">
        <v>40</v>
      </c>
      <c r="N57" s="63" t="s">
        <v>48</v>
      </c>
      <c r="O57" s="63" t="s">
        <v>43</v>
      </c>
      <c r="P57" s="89" t="s">
        <v>8756</v>
      </c>
      <c r="Q57" s="84">
        <f t="shared" ca="1" si="0"/>
        <v>46120</v>
      </c>
      <c r="R57" s="68">
        <v>0</v>
      </c>
      <c r="S57" s="85">
        <v>0</v>
      </c>
      <c r="T57" s="85">
        <v>0</v>
      </c>
      <c r="U57" s="85">
        <v>0</v>
      </c>
      <c r="V57" s="86">
        <f t="shared" si="1"/>
        <v>0</v>
      </c>
      <c r="W57" s="85">
        <v>0</v>
      </c>
      <c r="X57" s="85">
        <v>0</v>
      </c>
      <c r="Y57" s="85">
        <v>0</v>
      </c>
      <c r="Z57" s="85">
        <v>0</v>
      </c>
      <c r="AA57" s="85">
        <v>0</v>
      </c>
      <c r="AB57" s="87">
        <f t="shared" si="2"/>
        <v>0</v>
      </c>
      <c r="AC57" s="92" t="s">
        <v>8768</v>
      </c>
    </row>
    <row r="58" spans="1:29" ht="16.2" hidden="1" customHeight="1" x14ac:dyDescent="0.35">
      <c r="A58" s="61">
        <v>57</v>
      </c>
      <c r="B58" s="62">
        <v>20402033</v>
      </c>
      <c r="C58" s="63" t="s">
        <v>462</v>
      </c>
      <c r="D58" s="63" t="s">
        <v>8748</v>
      </c>
      <c r="E58" s="63" t="s">
        <v>657</v>
      </c>
      <c r="F58" s="63" t="s">
        <v>38</v>
      </c>
      <c r="G58" s="63" t="s">
        <v>658</v>
      </c>
      <c r="H58" s="63" t="s">
        <v>31</v>
      </c>
      <c r="I58" s="64" t="s">
        <v>465</v>
      </c>
      <c r="J58" s="65" t="s">
        <v>465</v>
      </c>
      <c r="K58" s="63" t="s">
        <v>659</v>
      </c>
      <c r="L58" s="63" t="s">
        <v>33</v>
      </c>
      <c r="M58" s="63" t="s">
        <v>34</v>
      </c>
      <c r="N58" s="63" t="s">
        <v>35</v>
      </c>
      <c r="O58" s="63" t="s">
        <v>36</v>
      </c>
      <c r="P58" s="63" t="s">
        <v>8750</v>
      </c>
      <c r="Q58" s="84">
        <f t="shared" ca="1" si="0"/>
        <v>46120</v>
      </c>
      <c r="R58" s="68">
        <v>0</v>
      </c>
      <c r="S58" s="85" t="s">
        <v>8754</v>
      </c>
      <c r="T58" s="85">
        <v>0</v>
      </c>
      <c r="U58" s="85">
        <v>0</v>
      </c>
      <c r="V58" s="86">
        <f t="shared" si="1"/>
        <v>2</v>
      </c>
      <c r="W58" s="85">
        <v>0</v>
      </c>
      <c r="X58" s="85">
        <v>0</v>
      </c>
      <c r="Y58" s="85">
        <v>0</v>
      </c>
      <c r="Z58" s="85">
        <v>0</v>
      </c>
      <c r="AA58" s="85">
        <v>0</v>
      </c>
      <c r="AB58" s="87">
        <f t="shared" si="2"/>
        <v>0</v>
      </c>
      <c r="AC58" s="92" t="s">
        <v>8768</v>
      </c>
    </row>
    <row r="59" spans="1:29" ht="16.2" hidden="1" customHeight="1" x14ac:dyDescent="0.35">
      <c r="A59" s="61">
        <v>58</v>
      </c>
      <c r="B59" s="67">
        <v>20402057</v>
      </c>
      <c r="C59" s="63" t="s">
        <v>462</v>
      </c>
      <c r="D59" s="63" t="s">
        <v>8748</v>
      </c>
      <c r="E59" s="63" t="s">
        <v>660</v>
      </c>
      <c r="F59" s="63" t="s">
        <v>38</v>
      </c>
      <c r="G59" s="63" t="s">
        <v>661</v>
      </c>
      <c r="H59" s="63" t="s">
        <v>42</v>
      </c>
      <c r="I59" s="64" t="s">
        <v>465</v>
      </c>
      <c r="J59" s="65" t="s">
        <v>465</v>
      </c>
      <c r="K59" s="63" t="s">
        <v>662</v>
      </c>
      <c r="L59" s="63" t="s">
        <v>39</v>
      </c>
      <c r="M59" s="63" t="s">
        <v>40</v>
      </c>
      <c r="N59" s="63" t="s">
        <v>46</v>
      </c>
      <c r="O59" s="63" t="s">
        <v>36</v>
      </c>
      <c r="P59" s="63" t="s">
        <v>46</v>
      </c>
      <c r="Q59" s="84">
        <f t="shared" ca="1" si="0"/>
        <v>46120</v>
      </c>
      <c r="R59" s="68">
        <v>0</v>
      </c>
      <c r="S59" s="85">
        <v>0</v>
      </c>
      <c r="T59" s="85">
        <v>0</v>
      </c>
      <c r="U59" s="85">
        <v>0</v>
      </c>
      <c r="V59" s="86">
        <f t="shared" si="1"/>
        <v>0</v>
      </c>
      <c r="W59" s="85">
        <v>0</v>
      </c>
      <c r="X59" s="85">
        <v>0</v>
      </c>
      <c r="Y59" s="85">
        <v>0</v>
      </c>
      <c r="Z59" s="85">
        <v>0</v>
      </c>
      <c r="AA59" s="85">
        <v>0</v>
      </c>
      <c r="AB59" s="87">
        <f t="shared" si="2"/>
        <v>0</v>
      </c>
      <c r="AC59" s="92" t="s">
        <v>8768</v>
      </c>
    </row>
    <row r="60" spans="1:29" ht="16.2" hidden="1" customHeight="1" x14ac:dyDescent="0.35">
      <c r="A60" s="66">
        <v>59</v>
      </c>
      <c r="B60" s="63">
        <v>20402074</v>
      </c>
      <c r="C60" s="63" t="s">
        <v>462</v>
      </c>
      <c r="D60" s="63" t="s">
        <v>8748</v>
      </c>
      <c r="E60" s="63" t="s">
        <v>663</v>
      </c>
      <c r="F60" s="63" t="s">
        <v>38</v>
      </c>
      <c r="G60" s="63" t="s">
        <v>664</v>
      </c>
      <c r="H60" s="63" t="s">
        <v>31</v>
      </c>
      <c r="I60" s="64" t="s">
        <v>665</v>
      </c>
      <c r="J60" s="65" t="s">
        <v>469</v>
      </c>
      <c r="K60" s="63" t="s">
        <v>666</v>
      </c>
      <c r="L60" s="63" t="s">
        <v>39</v>
      </c>
      <c r="M60" s="63" t="s">
        <v>40</v>
      </c>
      <c r="N60" s="63" t="s">
        <v>35</v>
      </c>
      <c r="O60" s="63" t="s">
        <v>43</v>
      </c>
      <c r="P60" s="63" t="s">
        <v>8750</v>
      </c>
      <c r="Q60" s="84">
        <f t="shared" ca="1" si="0"/>
        <v>46120</v>
      </c>
      <c r="R60" s="68">
        <v>0</v>
      </c>
      <c r="S60" s="85">
        <v>0</v>
      </c>
      <c r="T60" s="85">
        <v>0</v>
      </c>
      <c r="U60" s="85">
        <v>0</v>
      </c>
      <c r="V60" s="86">
        <f t="shared" si="1"/>
        <v>0</v>
      </c>
      <c r="W60" s="85">
        <v>0</v>
      </c>
      <c r="X60" s="85">
        <v>0</v>
      </c>
      <c r="Y60" s="85">
        <v>0</v>
      </c>
      <c r="Z60" s="85">
        <v>0</v>
      </c>
      <c r="AA60" s="85">
        <v>0</v>
      </c>
      <c r="AB60" s="87">
        <f t="shared" si="2"/>
        <v>0</v>
      </c>
      <c r="AC60" s="92" t="s">
        <v>8768</v>
      </c>
    </row>
    <row r="61" spans="1:29" ht="16.2" hidden="1" customHeight="1" x14ac:dyDescent="0.35">
      <c r="A61" s="66">
        <v>60</v>
      </c>
      <c r="B61" s="67">
        <v>20402078</v>
      </c>
      <c r="C61" s="63" t="s">
        <v>462</v>
      </c>
      <c r="D61" s="63" t="s">
        <v>8748</v>
      </c>
      <c r="E61" s="63" t="s">
        <v>437</v>
      </c>
      <c r="F61" s="63" t="s">
        <v>32</v>
      </c>
      <c r="G61" s="63" t="s">
        <v>667</v>
      </c>
      <c r="H61" s="63" t="s">
        <v>31</v>
      </c>
      <c r="I61" s="64" t="s">
        <v>668</v>
      </c>
      <c r="J61" s="65" t="s">
        <v>502</v>
      </c>
      <c r="K61" s="63" t="s">
        <v>669</v>
      </c>
      <c r="L61" s="63" t="s">
        <v>39</v>
      </c>
      <c r="M61" s="63" t="s">
        <v>40</v>
      </c>
      <c r="N61" s="63" t="s">
        <v>46</v>
      </c>
      <c r="O61" s="63" t="s">
        <v>43</v>
      </c>
      <c r="P61" s="63" t="s">
        <v>46</v>
      </c>
      <c r="Q61" s="84">
        <f t="shared" ca="1" si="0"/>
        <v>46120</v>
      </c>
      <c r="R61" s="68">
        <v>0</v>
      </c>
      <c r="S61" s="85" t="s">
        <v>8754</v>
      </c>
      <c r="T61" s="85">
        <v>0</v>
      </c>
      <c r="U61" s="85">
        <v>0</v>
      </c>
      <c r="V61" s="86">
        <f t="shared" si="1"/>
        <v>2</v>
      </c>
      <c r="W61" s="85">
        <v>0</v>
      </c>
      <c r="X61" s="85">
        <v>0</v>
      </c>
      <c r="Y61" s="85">
        <v>0</v>
      </c>
      <c r="Z61" s="85">
        <v>0</v>
      </c>
      <c r="AA61" s="85">
        <v>0</v>
      </c>
      <c r="AB61" s="87">
        <f t="shared" si="2"/>
        <v>0</v>
      </c>
      <c r="AC61" s="92" t="s">
        <v>8768</v>
      </c>
    </row>
    <row r="62" spans="1:29" ht="16.2" hidden="1" customHeight="1" x14ac:dyDescent="0.35">
      <c r="A62" s="66">
        <v>61</v>
      </c>
      <c r="B62" s="63">
        <v>20402125</v>
      </c>
      <c r="C62" s="63" t="s">
        <v>462</v>
      </c>
      <c r="D62" s="63" t="s">
        <v>8748</v>
      </c>
      <c r="E62" s="63" t="s">
        <v>670</v>
      </c>
      <c r="F62" s="63" t="s">
        <v>38</v>
      </c>
      <c r="G62" s="63" t="s">
        <v>671</v>
      </c>
      <c r="H62" s="63" t="s">
        <v>31</v>
      </c>
      <c r="I62" s="64" t="s">
        <v>465</v>
      </c>
      <c r="J62" s="65" t="s">
        <v>465</v>
      </c>
      <c r="K62" s="63" t="s">
        <v>672</v>
      </c>
      <c r="L62" s="63" t="s">
        <v>39</v>
      </c>
      <c r="M62" s="63" t="s">
        <v>40</v>
      </c>
      <c r="N62" s="63" t="s">
        <v>41</v>
      </c>
      <c r="O62" s="63" t="s">
        <v>43</v>
      </c>
      <c r="P62" s="63" t="s">
        <v>41</v>
      </c>
      <c r="Q62" s="84">
        <f t="shared" ca="1" si="0"/>
        <v>46120</v>
      </c>
      <c r="R62" s="68">
        <v>0</v>
      </c>
      <c r="S62" s="85">
        <v>0</v>
      </c>
      <c r="T62" s="85">
        <v>0</v>
      </c>
      <c r="U62" s="85">
        <v>0</v>
      </c>
      <c r="V62" s="86">
        <f t="shared" si="1"/>
        <v>0</v>
      </c>
      <c r="W62" s="85">
        <v>0</v>
      </c>
      <c r="X62" s="85">
        <v>0</v>
      </c>
      <c r="Y62" s="85">
        <v>0</v>
      </c>
      <c r="Z62" s="85">
        <v>0</v>
      </c>
      <c r="AA62" s="85">
        <v>0</v>
      </c>
      <c r="AB62" s="87">
        <f t="shared" si="2"/>
        <v>0</v>
      </c>
      <c r="AC62" s="92" t="s">
        <v>8768</v>
      </c>
    </row>
    <row r="63" spans="1:29" ht="16.2" hidden="1" customHeight="1" x14ac:dyDescent="0.35">
      <c r="A63" s="61">
        <v>62</v>
      </c>
      <c r="B63" s="63">
        <v>20402134</v>
      </c>
      <c r="C63" s="63" t="s">
        <v>462</v>
      </c>
      <c r="D63" s="63" t="s">
        <v>8748</v>
      </c>
      <c r="E63" s="63" t="s">
        <v>155</v>
      </c>
      <c r="F63" s="63" t="s">
        <v>32</v>
      </c>
      <c r="G63" s="63" t="s">
        <v>673</v>
      </c>
      <c r="H63" s="63" t="s">
        <v>31</v>
      </c>
      <c r="I63" s="64" t="s">
        <v>465</v>
      </c>
      <c r="J63" s="65" t="s">
        <v>465</v>
      </c>
      <c r="K63" s="63" t="s">
        <v>674</v>
      </c>
      <c r="L63" s="63" t="s">
        <v>33</v>
      </c>
      <c r="M63" s="63" t="s">
        <v>34</v>
      </c>
      <c r="N63" s="63" t="s">
        <v>35</v>
      </c>
      <c r="O63" s="63" t="s">
        <v>36</v>
      </c>
      <c r="P63" s="63" t="s">
        <v>8755</v>
      </c>
      <c r="Q63" s="84">
        <f t="shared" ca="1" si="0"/>
        <v>46120</v>
      </c>
      <c r="R63" s="68">
        <v>0</v>
      </c>
      <c r="S63" s="85">
        <v>0</v>
      </c>
      <c r="T63" s="85">
        <v>0</v>
      </c>
      <c r="U63" s="85">
        <v>0</v>
      </c>
      <c r="V63" s="86">
        <f t="shared" si="1"/>
        <v>0</v>
      </c>
      <c r="W63" s="85">
        <v>0</v>
      </c>
      <c r="X63" s="85">
        <v>0</v>
      </c>
      <c r="Y63" s="85">
        <v>0</v>
      </c>
      <c r="Z63" s="85">
        <v>0</v>
      </c>
      <c r="AA63" s="85">
        <v>0</v>
      </c>
      <c r="AB63" s="87">
        <f t="shared" si="2"/>
        <v>0</v>
      </c>
      <c r="AC63" s="92" t="s">
        <v>8768</v>
      </c>
    </row>
    <row r="64" spans="1:29" ht="16.2" hidden="1" customHeight="1" x14ac:dyDescent="0.35">
      <c r="A64" s="66">
        <v>63</v>
      </c>
      <c r="B64" s="63">
        <v>20402149</v>
      </c>
      <c r="C64" s="63" t="s">
        <v>462</v>
      </c>
      <c r="D64" s="63" t="s">
        <v>8748</v>
      </c>
      <c r="E64" s="63" t="s">
        <v>269</v>
      </c>
      <c r="F64" s="63" t="s">
        <v>32</v>
      </c>
      <c r="G64" s="63" t="s">
        <v>675</v>
      </c>
      <c r="H64" s="63" t="s">
        <v>31</v>
      </c>
      <c r="I64" s="64" t="s">
        <v>465</v>
      </c>
      <c r="J64" s="65" t="s">
        <v>465</v>
      </c>
      <c r="K64" s="63" t="s">
        <v>676</v>
      </c>
      <c r="L64" s="63" t="s">
        <v>45</v>
      </c>
      <c r="M64" s="63" t="s">
        <v>40</v>
      </c>
      <c r="N64" s="63" t="s">
        <v>41</v>
      </c>
      <c r="O64" s="63" t="s">
        <v>36</v>
      </c>
      <c r="P64" s="63" t="s">
        <v>41</v>
      </c>
      <c r="Q64" s="84">
        <f t="shared" ca="1" si="0"/>
        <v>46120</v>
      </c>
      <c r="R64" s="68" t="s">
        <v>8747</v>
      </c>
      <c r="S64" s="85">
        <v>0</v>
      </c>
      <c r="T64" s="85">
        <v>0</v>
      </c>
      <c r="U64" s="85">
        <v>0</v>
      </c>
      <c r="V64" s="86">
        <f t="shared" si="1"/>
        <v>0</v>
      </c>
      <c r="W64" s="85">
        <v>0</v>
      </c>
      <c r="X64" s="85">
        <v>0</v>
      </c>
      <c r="Y64" s="85">
        <v>0</v>
      </c>
      <c r="Z64" s="85">
        <v>0</v>
      </c>
      <c r="AA64" s="85">
        <v>0</v>
      </c>
      <c r="AB64" s="87" t="str">
        <f t="shared" si="2"/>
        <v>요건탈락</v>
      </c>
      <c r="AC64" s="92" t="s">
        <v>8768</v>
      </c>
    </row>
    <row r="65" spans="1:29" ht="16.2" hidden="1" customHeight="1" x14ac:dyDescent="0.35">
      <c r="A65" s="66">
        <v>64</v>
      </c>
      <c r="B65" s="63">
        <v>20402154</v>
      </c>
      <c r="C65" s="63" t="s">
        <v>462</v>
      </c>
      <c r="D65" s="63" t="s">
        <v>8748</v>
      </c>
      <c r="E65" s="63" t="s">
        <v>677</v>
      </c>
      <c r="F65" s="63" t="s">
        <v>38</v>
      </c>
      <c r="G65" s="63" t="s">
        <v>678</v>
      </c>
      <c r="H65" s="63" t="s">
        <v>42</v>
      </c>
      <c r="I65" s="64" t="s">
        <v>679</v>
      </c>
      <c r="J65" s="65" t="s">
        <v>502</v>
      </c>
      <c r="K65" s="63" t="s">
        <v>680</v>
      </c>
      <c r="L65" s="63" t="s">
        <v>33</v>
      </c>
      <c r="M65" s="63" t="s">
        <v>34</v>
      </c>
      <c r="N65" s="63" t="s">
        <v>35</v>
      </c>
      <c r="O65" s="63" t="s">
        <v>30</v>
      </c>
      <c r="P65" s="63" t="s">
        <v>8755</v>
      </c>
      <c r="Q65" s="84">
        <f t="shared" ca="1" si="0"/>
        <v>46120</v>
      </c>
      <c r="R65" s="68">
        <v>0</v>
      </c>
      <c r="S65" s="85">
        <v>0</v>
      </c>
      <c r="T65" s="85">
        <v>0</v>
      </c>
      <c r="U65" s="85">
        <v>0</v>
      </c>
      <c r="V65" s="86">
        <f t="shared" si="1"/>
        <v>0</v>
      </c>
      <c r="W65" s="85">
        <v>0</v>
      </c>
      <c r="X65" s="85">
        <v>0</v>
      </c>
      <c r="Y65" s="85">
        <v>0</v>
      </c>
      <c r="Z65" s="85">
        <v>0</v>
      </c>
      <c r="AA65" s="85">
        <v>0</v>
      </c>
      <c r="AB65" s="87">
        <f t="shared" si="2"/>
        <v>0</v>
      </c>
      <c r="AC65" s="92" t="s">
        <v>8768</v>
      </c>
    </row>
    <row r="66" spans="1:29" ht="16.2" customHeight="1" x14ac:dyDescent="0.35">
      <c r="A66" s="61">
        <v>65</v>
      </c>
      <c r="B66" s="63">
        <v>20402196</v>
      </c>
      <c r="C66" s="63" t="s">
        <v>462</v>
      </c>
      <c r="D66" s="63" t="s">
        <v>8748</v>
      </c>
      <c r="E66" s="63" t="s">
        <v>157</v>
      </c>
      <c r="F66" s="63" t="s">
        <v>38</v>
      </c>
      <c r="G66" s="63" t="s">
        <v>681</v>
      </c>
      <c r="H66" s="63" t="s">
        <v>42</v>
      </c>
      <c r="I66" s="64" t="s">
        <v>465</v>
      </c>
      <c r="J66" s="65" t="s">
        <v>465</v>
      </c>
      <c r="K66" s="63" t="s">
        <v>682</v>
      </c>
      <c r="L66" s="63" t="s">
        <v>39</v>
      </c>
      <c r="M66" s="63" t="s">
        <v>40</v>
      </c>
      <c r="N66" s="63" t="s">
        <v>53</v>
      </c>
      <c r="O66" s="63" t="s">
        <v>36</v>
      </c>
      <c r="P66" s="63" t="s">
        <v>53</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2" t="s">
        <v>8768</v>
      </c>
    </row>
    <row r="67" spans="1:29" ht="16.2" hidden="1" customHeight="1" x14ac:dyDescent="0.35">
      <c r="A67" s="61">
        <v>66</v>
      </c>
      <c r="B67" s="63">
        <v>20402204</v>
      </c>
      <c r="C67" s="63" t="s">
        <v>462</v>
      </c>
      <c r="D67" s="63" t="s">
        <v>8748</v>
      </c>
      <c r="E67" s="63" t="s">
        <v>683</v>
      </c>
      <c r="F67" s="63" t="s">
        <v>32</v>
      </c>
      <c r="G67" s="63" t="s">
        <v>684</v>
      </c>
      <c r="H67" s="63" t="s">
        <v>31</v>
      </c>
      <c r="I67" s="64" t="s">
        <v>465</v>
      </c>
      <c r="J67" s="65" t="s">
        <v>465</v>
      </c>
      <c r="K67" s="63" t="s">
        <v>685</v>
      </c>
      <c r="L67" s="63" t="s">
        <v>33</v>
      </c>
      <c r="M67" s="63" t="s">
        <v>34</v>
      </c>
      <c r="N67" s="63" t="s">
        <v>35</v>
      </c>
      <c r="O67" s="63" t="s">
        <v>36</v>
      </c>
      <c r="P67" s="63" t="s">
        <v>8755</v>
      </c>
      <c r="Q67" s="84">
        <f t="shared" ca="1" si="3"/>
        <v>46120</v>
      </c>
      <c r="R67" s="68">
        <v>0</v>
      </c>
      <c r="S67" s="85" t="s">
        <v>8754</v>
      </c>
      <c r="T67" s="85">
        <v>0</v>
      </c>
      <c r="U67" s="85">
        <v>0</v>
      </c>
      <c r="V67" s="86">
        <f t="shared" si="4"/>
        <v>2</v>
      </c>
      <c r="W67" s="85">
        <v>0</v>
      </c>
      <c r="X67" s="85">
        <v>0</v>
      </c>
      <c r="Y67" s="85">
        <v>0</v>
      </c>
      <c r="Z67" s="85">
        <v>0</v>
      </c>
      <c r="AA67" s="85">
        <v>0</v>
      </c>
      <c r="AB67" s="87">
        <f t="shared" ref="AB67:AB130" si="5">IF(OR(W67="○",X67="○",Y67="○",Z67="○",AA67="○"),"면제",$R67)</f>
        <v>0</v>
      </c>
      <c r="AC67" s="92" t="s">
        <v>8768</v>
      </c>
    </row>
    <row r="68" spans="1:29" ht="16.2" hidden="1" customHeight="1" x14ac:dyDescent="0.35">
      <c r="A68" s="66">
        <v>67</v>
      </c>
      <c r="B68" s="62">
        <v>20402217</v>
      </c>
      <c r="C68" s="63" t="s">
        <v>462</v>
      </c>
      <c r="D68" s="63" t="s">
        <v>8748</v>
      </c>
      <c r="E68" s="63" t="s">
        <v>686</v>
      </c>
      <c r="F68" s="63" t="s">
        <v>38</v>
      </c>
      <c r="G68" s="63" t="s">
        <v>687</v>
      </c>
      <c r="H68" s="63" t="s">
        <v>42</v>
      </c>
      <c r="I68" s="64" t="s">
        <v>688</v>
      </c>
      <c r="J68" s="65" t="s">
        <v>689</v>
      </c>
      <c r="K68" s="63" t="s">
        <v>690</v>
      </c>
      <c r="L68" s="63" t="s">
        <v>33</v>
      </c>
      <c r="M68" s="63" t="s">
        <v>34</v>
      </c>
      <c r="N68" s="63" t="s">
        <v>35</v>
      </c>
      <c r="O68" s="63" t="s">
        <v>30</v>
      </c>
      <c r="P68" s="63" t="s">
        <v>8751</v>
      </c>
      <c r="Q68" s="84">
        <f t="shared" ca="1" si="3"/>
        <v>46120</v>
      </c>
      <c r="R68" s="68">
        <v>0</v>
      </c>
      <c r="S68" s="85">
        <v>0</v>
      </c>
      <c r="T68" s="85">
        <v>0</v>
      </c>
      <c r="U68" s="85">
        <v>0</v>
      </c>
      <c r="V68" s="86">
        <f t="shared" si="4"/>
        <v>0</v>
      </c>
      <c r="W68" s="85">
        <v>0</v>
      </c>
      <c r="X68" s="85">
        <v>0</v>
      </c>
      <c r="Y68" s="85">
        <v>0</v>
      </c>
      <c r="Z68" s="85">
        <v>0</v>
      </c>
      <c r="AA68" s="85">
        <v>0</v>
      </c>
      <c r="AB68" s="87">
        <f t="shared" si="5"/>
        <v>0</v>
      </c>
      <c r="AC68" s="92" t="s">
        <v>8768</v>
      </c>
    </row>
    <row r="69" spans="1:29" ht="16.2" hidden="1" customHeight="1" x14ac:dyDescent="0.35">
      <c r="A69" s="66">
        <v>68</v>
      </c>
      <c r="B69" s="63">
        <v>20402232</v>
      </c>
      <c r="C69" s="63" t="s">
        <v>462</v>
      </c>
      <c r="D69" s="63" t="s">
        <v>8748</v>
      </c>
      <c r="E69" s="63" t="s">
        <v>691</v>
      </c>
      <c r="F69" s="63" t="s">
        <v>38</v>
      </c>
      <c r="G69" s="63" t="s">
        <v>692</v>
      </c>
      <c r="H69" s="63" t="s">
        <v>42</v>
      </c>
      <c r="I69" s="64" t="s">
        <v>693</v>
      </c>
      <c r="J69" s="65" t="s">
        <v>502</v>
      </c>
      <c r="K69" s="63" t="s">
        <v>694</v>
      </c>
      <c r="L69" s="63" t="s">
        <v>39</v>
      </c>
      <c r="M69" s="63" t="s">
        <v>40</v>
      </c>
      <c r="N69" s="63" t="s">
        <v>35</v>
      </c>
      <c r="O69" s="63" t="s">
        <v>43</v>
      </c>
      <c r="P69" s="63" t="s">
        <v>8753</v>
      </c>
      <c r="Q69" s="84">
        <f t="shared" ca="1" si="3"/>
        <v>46120</v>
      </c>
      <c r="R69" s="68">
        <v>0</v>
      </c>
      <c r="S69" s="85">
        <v>0</v>
      </c>
      <c r="T69" s="85">
        <v>0</v>
      </c>
      <c r="U69" s="85">
        <v>0</v>
      </c>
      <c r="V69" s="86">
        <f t="shared" si="4"/>
        <v>0</v>
      </c>
      <c r="W69" s="85">
        <v>0</v>
      </c>
      <c r="X69" s="85">
        <v>0</v>
      </c>
      <c r="Y69" s="85">
        <v>0</v>
      </c>
      <c r="Z69" s="85">
        <v>0</v>
      </c>
      <c r="AA69" s="85">
        <v>0</v>
      </c>
      <c r="AB69" s="87">
        <f t="shared" si="5"/>
        <v>0</v>
      </c>
      <c r="AC69" s="92" t="s">
        <v>8768</v>
      </c>
    </row>
    <row r="70" spans="1:29" ht="16.2" customHeight="1" x14ac:dyDescent="0.35">
      <c r="A70" s="61">
        <v>69</v>
      </c>
      <c r="B70" s="63">
        <v>20402243</v>
      </c>
      <c r="C70" s="63" t="s">
        <v>462</v>
      </c>
      <c r="D70" s="63" t="s">
        <v>8748</v>
      </c>
      <c r="E70" s="63" t="s">
        <v>695</v>
      </c>
      <c r="F70" s="63" t="s">
        <v>38</v>
      </c>
      <c r="G70" s="63" t="s">
        <v>696</v>
      </c>
      <c r="H70" s="63" t="s">
        <v>42</v>
      </c>
      <c r="I70" s="64" t="s">
        <v>465</v>
      </c>
      <c r="J70" s="65" t="s">
        <v>465</v>
      </c>
      <c r="K70" s="63" t="s">
        <v>697</v>
      </c>
      <c r="L70" s="63" t="s">
        <v>39</v>
      </c>
      <c r="M70" s="63" t="s">
        <v>40</v>
      </c>
      <c r="N70" s="63" t="s">
        <v>53</v>
      </c>
      <c r="O70" s="63" t="s">
        <v>36</v>
      </c>
      <c r="P70" s="63" t="s">
        <v>53</v>
      </c>
      <c r="Q70" s="84">
        <f t="shared" ca="1" si="3"/>
        <v>46120</v>
      </c>
      <c r="R70" s="68">
        <v>0</v>
      </c>
      <c r="S70" s="85">
        <v>0</v>
      </c>
      <c r="T70" s="85">
        <v>0</v>
      </c>
      <c r="U70" s="85">
        <v>0</v>
      </c>
      <c r="V70" s="86">
        <f t="shared" si="4"/>
        <v>0</v>
      </c>
      <c r="W70" s="85">
        <v>0</v>
      </c>
      <c r="X70" s="85">
        <v>0</v>
      </c>
      <c r="Y70" s="85">
        <v>0</v>
      </c>
      <c r="Z70" s="85">
        <v>0</v>
      </c>
      <c r="AA70" s="85">
        <v>0</v>
      </c>
      <c r="AB70" s="87">
        <f t="shared" si="5"/>
        <v>0</v>
      </c>
      <c r="AC70" s="92" t="s">
        <v>8768</v>
      </c>
    </row>
    <row r="71" spans="1:29" ht="16.2" customHeight="1" x14ac:dyDescent="0.35">
      <c r="A71" s="61">
        <v>70</v>
      </c>
      <c r="B71" s="62">
        <v>20402470</v>
      </c>
      <c r="C71" s="63" t="s">
        <v>462</v>
      </c>
      <c r="D71" s="63" t="s">
        <v>8748</v>
      </c>
      <c r="E71" s="63" t="s">
        <v>698</v>
      </c>
      <c r="F71" s="63" t="s">
        <v>38</v>
      </c>
      <c r="G71" s="63" t="s">
        <v>699</v>
      </c>
      <c r="H71" s="63" t="s">
        <v>31</v>
      </c>
      <c r="I71" s="64" t="s">
        <v>700</v>
      </c>
      <c r="J71" s="65" t="s">
        <v>526</v>
      </c>
      <c r="K71" s="63" t="s">
        <v>701</v>
      </c>
      <c r="L71" s="63" t="s">
        <v>39</v>
      </c>
      <c r="M71" s="63" t="s">
        <v>40</v>
      </c>
      <c r="N71" s="63" t="s">
        <v>53</v>
      </c>
      <c r="O71" s="63" t="s">
        <v>43</v>
      </c>
      <c r="P71" s="63" t="s">
        <v>53</v>
      </c>
      <c r="Q71" s="84">
        <f t="shared" ca="1" si="3"/>
        <v>46120</v>
      </c>
      <c r="R71" s="68">
        <v>0</v>
      </c>
      <c r="S71" s="85">
        <v>0</v>
      </c>
      <c r="T71" s="85">
        <v>0</v>
      </c>
      <c r="U71" s="85">
        <v>0</v>
      </c>
      <c r="V71" s="86">
        <f t="shared" si="4"/>
        <v>0</v>
      </c>
      <c r="W71" s="85">
        <v>0</v>
      </c>
      <c r="X71" s="85">
        <v>0</v>
      </c>
      <c r="Y71" s="85">
        <v>0</v>
      </c>
      <c r="Z71" s="85">
        <v>0</v>
      </c>
      <c r="AA71" s="85">
        <v>0</v>
      </c>
      <c r="AB71" s="87">
        <f t="shared" si="5"/>
        <v>0</v>
      </c>
      <c r="AC71" s="92" t="s">
        <v>8768</v>
      </c>
    </row>
    <row r="72" spans="1:29" ht="16.2" hidden="1" customHeight="1" x14ac:dyDescent="0.35">
      <c r="A72" s="66">
        <v>71</v>
      </c>
      <c r="B72" s="63">
        <v>20402492</v>
      </c>
      <c r="C72" s="63" t="s">
        <v>462</v>
      </c>
      <c r="D72" s="63" t="s">
        <v>8748</v>
      </c>
      <c r="E72" s="63" t="s">
        <v>271</v>
      </c>
      <c r="F72" s="63" t="s">
        <v>32</v>
      </c>
      <c r="G72" s="63" t="s">
        <v>702</v>
      </c>
      <c r="H72" s="63" t="s">
        <v>31</v>
      </c>
      <c r="I72" s="64" t="s">
        <v>465</v>
      </c>
      <c r="J72" s="65" t="s">
        <v>465</v>
      </c>
      <c r="K72" s="63" t="s">
        <v>703</v>
      </c>
      <c r="L72" s="63" t="s">
        <v>33</v>
      </c>
      <c r="M72" s="63" t="s">
        <v>34</v>
      </c>
      <c r="N72" s="63" t="s">
        <v>35</v>
      </c>
      <c r="O72" s="63" t="s">
        <v>36</v>
      </c>
      <c r="P72" s="63" t="s">
        <v>8752</v>
      </c>
      <c r="Q72" s="84">
        <f t="shared" ca="1" si="3"/>
        <v>46120</v>
      </c>
      <c r="R72" s="68">
        <v>0</v>
      </c>
      <c r="S72" s="85">
        <v>0</v>
      </c>
      <c r="T72" s="85">
        <v>0</v>
      </c>
      <c r="U72" s="85">
        <v>0</v>
      </c>
      <c r="V72" s="86">
        <f t="shared" si="4"/>
        <v>0</v>
      </c>
      <c r="W72" s="85">
        <v>0</v>
      </c>
      <c r="X72" s="85">
        <v>0</v>
      </c>
      <c r="Y72" s="85">
        <v>0</v>
      </c>
      <c r="Z72" s="85">
        <v>0</v>
      </c>
      <c r="AA72" s="85">
        <v>0</v>
      </c>
      <c r="AB72" s="87">
        <f t="shared" si="5"/>
        <v>0</v>
      </c>
      <c r="AC72" s="92" t="s">
        <v>8768</v>
      </c>
    </row>
    <row r="73" spans="1:29" ht="16.2" hidden="1" customHeight="1" x14ac:dyDescent="0.35">
      <c r="A73" s="66">
        <v>72</v>
      </c>
      <c r="B73" s="63">
        <v>20402600</v>
      </c>
      <c r="C73" s="63" t="s">
        <v>462</v>
      </c>
      <c r="D73" s="63" t="s">
        <v>8748</v>
      </c>
      <c r="E73" s="63" t="s">
        <v>704</v>
      </c>
      <c r="F73" s="63" t="s">
        <v>38</v>
      </c>
      <c r="G73" s="63" t="s">
        <v>705</v>
      </c>
      <c r="H73" s="63" t="s">
        <v>42</v>
      </c>
      <c r="I73" s="64" t="s">
        <v>706</v>
      </c>
      <c r="J73" s="65" t="s">
        <v>526</v>
      </c>
      <c r="K73" s="63" t="s">
        <v>707</v>
      </c>
      <c r="L73" s="63" t="s">
        <v>33</v>
      </c>
      <c r="M73" s="63" t="s">
        <v>34</v>
      </c>
      <c r="N73" s="63" t="s">
        <v>35</v>
      </c>
      <c r="O73" s="63" t="s">
        <v>43</v>
      </c>
      <c r="P73" s="63" t="s">
        <v>8750</v>
      </c>
      <c r="Q73" s="84">
        <f t="shared" ca="1" si="3"/>
        <v>46120</v>
      </c>
      <c r="R73" s="68">
        <v>0</v>
      </c>
      <c r="S73" s="85">
        <v>0</v>
      </c>
      <c r="T73" s="85">
        <v>0</v>
      </c>
      <c r="U73" s="85">
        <v>0</v>
      </c>
      <c r="V73" s="86">
        <f t="shared" si="4"/>
        <v>0</v>
      </c>
      <c r="W73" s="85">
        <v>0</v>
      </c>
      <c r="X73" s="85">
        <v>0</v>
      </c>
      <c r="Y73" s="85">
        <v>0</v>
      </c>
      <c r="Z73" s="85">
        <v>0</v>
      </c>
      <c r="AA73" s="85">
        <v>0</v>
      </c>
      <c r="AB73" s="87">
        <f t="shared" si="5"/>
        <v>0</v>
      </c>
      <c r="AC73" s="92" t="s">
        <v>8768</v>
      </c>
    </row>
    <row r="74" spans="1:29" ht="16.2" hidden="1" customHeight="1" x14ac:dyDescent="0.35">
      <c r="A74" s="61">
        <v>73</v>
      </c>
      <c r="B74" s="63">
        <v>20402604</v>
      </c>
      <c r="C74" s="63" t="s">
        <v>462</v>
      </c>
      <c r="D74" s="63" t="s">
        <v>8748</v>
      </c>
      <c r="E74" s="63" t="s">
        <v>708</v>
      </c>
      <c r="F74" s="63" t="s">
        <v>38</v>
      </c>
      <c r="G74" s="63" t="s">
        <v>709</v>
      </c>
      <c r="H74" s="63" t="s">
        <v>31</v>
      </c>
      <c r="I74" s="64" t="s">
        <v>710</v>
      </c>
      <c r="J74" s="65" t="s">
        <v>544</v>
      </c>
      <c r="K74" s="63" t="s">
        <v>711</v>
      </c>
      <c r="L74" s="63" t="s">
        <v>33</v>
      </c>
      <c r="M74" s="63" t="s">
        <v>34</v>
      </c>
      <c r="N74" s="63" t="s">
        <v>35</v>
      </c>
      <c r="O74" s="63" t="s">
        <v>30</v>
      </c>
      <c r="P74" s="63" t="s">
        <v>8752</v>
      </c>
      <c r="Q74" s="84">
        <f t="shared" ca="1" si="3"/>
        <v>46120</v>
      </c>
      <c r="R74" s="68">
        <v>0</v>
      </c>
      <c r="S74" s="85">
        <v>0</v>
      </c>
      <c r="T74" s="85">
        <v>0</v>
      </c>
      <c r="U74" s="85">
        <v>0</v>
      </c>
      <c r="V74" s="86">
        <f t="shared" si="4"/>
        <v>0</v>
      </c>
      <c r="W74" s="85">
        <v>0</v>
      </c>
      <c r="X74" s="85">
        <v>0</v>
      </c>
      <c r="Y74" s="85">
        <v>0</v>
      </c>
      <c r="Z74" s="85">
        <v>0</v>
      </c>
      <c r="AA74" s="85">
        <v>0</v>
      </c>
      <c r="AB74" s="87">
        <f t="shared" si="5"/>
        <v>0</v>
      </c>
      <c r="AC74" s="92" t="s">
        <v>8768</v>
      </c>
    </row>
    <row r="75" spans="1:29" ht="16.2" hidden="1" customHeight="1" x14ac:dyDescent="0.35">
      <c r="A75" s="61">
        <v>74</v>
      </c>
      <c r="B75" s="63">
        <v>20402837</v>
      </c>
      <c r="C75" s="63" t="s">
        <v>462</v>
      </c>
      <c r="D75" s="63" t="s">
        <v>8748</v>
      </c>
      <c r="E75" s="63" t="s">
        <v>98</v>
      </c>
      <c r="F75" s="63" t="s">
        <v>38</v>
      </c>
      <c r="G75" s="63" t="s">
        <v>712</v>
      </c>
      <c r="H75" s="63" t="s">
        <v>31</v>
      </c>
      <c r="I75" s="64" t="s">
        <v>465</v>
      </c>
      <c r="J75" s="65" t="s">
        <v>465</v>
      </c>
      <c r="K75" s="63" t="s">
        <v>713</v>
      </c>
      <c r="L75" s="63" t="s">
        <v>33</v>
      </c>
      <c r="M75" s="63" t="s">
        <v>34</v>
      </c>
      <c r="N75" s="63" t="s">
        <v>35</v>
      </c>
      <c r="O75" s="63" t="s">
        <v>36</v>
      </c>
      <c r="P75" s="63" t="s">
        <v>8751</v>
      </c>
      <c r="Q75" s="84">
        <f t="shared" ca="1" si="3"/>
        <v>46120</v>
      </c>
      <c r="R75" s="68">
        <v>0</v>
      </c>
      <c r="S75" s="85">
        <v>0</v>
      </c>
      <c r="T75" s="85">
        <v>0</v>
      </c>
      <c r="U75" s="85">
        <v>0</v>
      </c>
      <c r="V75" s="86">
        <f t="shared" si="4"/>
        <v>0</v>
      </c>
      <c r="W75" s="85">
        <v>0</v>
      </c>
      <c r="X75" s="85">
        <v>0</v>
      </c>
      <c r="Y75" s="85">
        <v>0</v>
      </c>
      <c r="Z75" s="85">
        <v>0</v>
      </c>
      <c r="AA75" s="85">
        <v>0</v>
      </c>
      <c r="AB75" s="87">
        <f t="shared" si="5"/>
        <v>0</v>
      </c>
      <c r="AC75" s="92" t="s">
        <v>8768</v>
      </c>
    </row>
    <row r="76" spans="1:29" ht="16.2" hidden="1" customHeight="1" x14ac:dyDescent="0.35">
      <c r="A76" s="66">
        <v>75</v>
      </c>
      <c r="B76" s="63">
        <v>20402840</v>
      </c>
      <c r="C76" s="63" t="s">
        <v>462</v>
      </c>
      <c r="D76" s="63" t="s">
        <v>8748</v>
      </c>
      <c r="E76" s="63" t="s">
        <v>436</v>
      </c>
      <c r="F76" s="63" t="s">
        <v>38</v>
      </c>
      <c r="G76" s="63" t="s">
        <v>714</v>
      </c>
      <c r="H76" s="63" t="s">
        <v>31</v>
      </c>
      <c r="I76" s="64" t="s">
        <v>465</v>
      </c>
      <c r="J76" s="65" t="s">
        <v>465</v>
      </c>
      <c r="K76" s="63" t="s">
        <v>715</v>
      </c>
      <c r="L76" s="63" t="s">
        <v>39</v>
      </c>
      <c r="M76" s="63" t="s">
        <v>40</v>
      </c>
      <c r="N76" s="63" t="s">
        <v>48</v>
      </c>
      <c r="O76" s="63" t="s">
        <v>36</v>
      </c>
      <c r="P76" s="89" t="s">
        <v>8758</v>
      </c>
      <c r="Q76" s="84">
        <f t="shared" ca="1" si="3"/>
        <v>46120</v>
      </c>
      <c r="R76" s="68">
        <v>0</v>
      </c>
      <c r="S76" s="85" t="s">
        <v>8754</v>
      </c>
      <c r="T76" s="85">
        <v>0</v>
      </c>
      <c r="U76" s="85">
        <v>0</v>
      </c>
      <c r="V76" s="86">
        <f t="shared" si="4"/>
        <v>2</v>
      </c>
      <c r="W76" s="85">
        <v>0</v>
      </c>
      <c r="X76" s="85">
        <v>0</v>
      </c>
      <c r="Y76" s="85">
        <v>0</v>
      </c>
      <c r="Z76" s="85">
        <v>0</v>
      </c>
      <c r="AA76" s="85">
        <v>0</v>
      </c>
      <c r="AB76" s="87">
        <f t="shared" si="5"/>
        <v>0</v>
      </c>
      <c r="AC76" s="92" t="s">
        <v>8768</v>
      </c>
    </row>
    <row r="77" spans="1:29" ht="16.2" customHeight="1" x14ac:dyDescent="0.35">
      <c r="A77" s="66">
        <v>76</v>
      </c>
      <c r="B77" s="63">
        <v>20402979</v>
      </c>
      <c r="C77" s="63" t="s">
        <v>462</v>
      </c>
      <c r="D77" s="63" t="s">
        <v>8748</v>
      </c>
      <c r="E77" s="63" t="s">
        <v>716</v>
      </c>
      <c r="F77" s="63" t="s">
        <v>32</v>
      </c>
      <c r="G77" s="63" t="s">
        <v>717</v>
      </c>
      <c r="H77" s="63" t="s">
        <v>31</v>
      </c>
      <c r="I77" s="64" t="s">
        <v>718</v>
      </c>
      <c r="J77" s="65" t="s">
        <v>502</v>
      </c>
      <c r="K77" s="63" t="s">
        <v>719</v>
      </c>
      <c r="L77" s="63" t="s">
        <v>39</v>
      </c>
      <c r="M77" s="63" t="s">
        <v>40</v>
      </c>
      <c r="N77" s="63" t="s">
        <v>53</v>
      </c>
      <c r="O77" s="63" t="s">
        <v>43</v>
      </c>
      <c r="P77" s="63" t="s">
        <v>53</v>
      </c>
      <c r="Q77" s="84">
        <f t="shared" ca="1" si="3"/>
        <v>46120</v>
      </c>
      <c r="R77" s="68">
        <v>0</v>
      </c>
      <c r="S77" s="85">
        <v>0</v>
      </c>
      <c r="T77" s="85">
        <v>0</v>
      </c>
      <c r="U77" s="85">
        <v>0</v>
      </c>
      <c r="V77" s="86">
        <f t="shared" si="4"/>
        <v>0</v>
      </c>
      <c r="W77" s="85">
        <v>0</v>
      </c>
      <c r="X77" s="85">
        <v>0</v>
      </c>
      <c r="Y77" s="85">
        <v>0</v>
      </c>
      <c r="Z77" s="85">
        <v>0</v>
      </c>
      <c r="AA77" s="85">
        <v>0</v>
      </c>
      <c r="AB77" s="87">
        <f t="shared" si="5"/>
        <v>0</v>
      </c>
      <c r="AC77" s="92" t="s">
        <v>8768</v>
      </c>
    </row>
    <row r="78" spans="1:29" ht="16.2" hidden="1" customHeight="1" x14ac:dyDescent="0.35">
      <c r="A78" s="61">
        <v>77</v>
      </c>
      <c r="B78" s="63">
        <v>20403109</v>
      </c>
      <c r="C78" s="63" t="s">
        <v>462</v>
      </c>
      <c r="D78" s="63" t="s">
        <v>8748</v>
      </c>
      <c r="E78" s="63" t="s">
        <v>720</v>
      </c>
      <c r="F78" s="63" t="s">
        <v>32</v>
      </c>
      <c r="G78" s="63" t="s">
        <v>721</v>
      </c>
      <c r="H78" s="63" t="s">
        <v>31</v>
      </c>
      <c r="I78" s="64" t="s">
        <v>722</v>
      </c>
      <c r="J78" s="65" t="s">
        <v>469</v>
      </c>
      <c r="K78" s="63" t="s">
        <v>462</v>
      </c>
      <c r="L78" s="63" t="s">
        <v>45</v>
      </c>
      <c r="M78" s="63" t="s">
        <v>40</v>
      </c>
      <c r="N78" s="63" t="s">
        <v>48</v>
      </c>
      <c r="O78" s="63" t="s">
        <v>43</v>
      </c>
      <c r="P78" s="89" t="s">
        <v>8758</v>
      </c>
      <c r="Q78" s="84">
        <f t="shared" ca="1" si="3"/>
        <v>46120</v>
      </c>
      <c r="R78" s="68">
        <v>0</v>
      </c>
      <c r="S78" s="85">
        <v>0</v>
      </c>
      <c r="T78" s="85">
        <v>0</v>
      </c>
      <c r="U78" s="85">
        <v>0</v>
      </c>
      <c r="V78" s="86">
        <f t="shared" si="4"/>
        <v>0</v>
      </c>
      <c r="W78" s="85">
        <v>0</v>
      </c>
      <c r="X78" s="85">
        <v>0</v>
      </c>
      <c r="Y78" s="85">
        <v>0</v>
      </c>
      <c r="Z78" s="85">
        <v>0</v>
      </c>
      <c r="AA78" s="85">
        <v>0</v>
      </c>
      <c r="AB78" s="87">
        <f t="shared" si="5"/>
        <v>0</v>
      </c>
      <c r="AC78" s="92" t="s">
        <v>8768</v>
      </c>
    </row>
    <row r="79" spans="1:29" ht="16.2" hidden="1" customHeight="1" x14ac:dyDescent="0.35">
      <c r="A79" s="61">
        <v>78</v>
      </c>
      <c r="B79" s="63">
        <v>20403115</v>
      </c>
      <c r="C79" s="63" t="s">
        <v>462</v>
      </c>
      <c r="D79" s="63" t="s">
        <v>8748</v>
      </c>
      <c r="E79" s="63" t="s">
        <v>723</v>
      </c>
      <c r="F79" s="63" t="s">
        <v>38</v>
      </c>
      <c r="G79" s="63" t="s">
        <v>724</v>
      </c>
      <c r="H79" s="63" t="s">
        <v>42</v>
      </c>
      <c r="I79" s="64" t="s">
        <v>465</v>
      </c>
      <c r="J79" s="65" t="s">
        <v>465</v>
      </c>
      <c r="K79" s="63" t="s">
        <v>725</v>
      </c>
      <c r="L79" s="63" t="s">
        <v>39</v>
      </c>
      <c r="M79" s="63" t="s">
        <v>34</v>
      </c>
      <c r="N79" s="63" t="s">
        <v>35</v>
      </c>
      <c r="O79" s="63" t="s">
        <v>43</v>
      </c>
      <c r="P79" s="63" t="s">
        <v>8755</v>
      </c>
      <c r="Q79" s="84">
        <f t="shared" ca="1" si="3"/>
        <v>46120</v>
      </c>
      <c r="R79" s="68">
        <v>0</v>
      </c>
      <c r="S79" s="85">
        <v>0</v>
      </c>
      <c r="T79" s="85">
        <v>0</v>
      </c>
      <c r="U79" s="85">
        <v>0</v>
      </c>
      <c r="V79" s="86">
        <f t="shared" si="4"/>
        <v>0</v>
      </c>
      <c r="W79" s="85">
        <v>0</v>
      </c>
      <c r="X79" s="85">
        <v>0</v>
      </c>
      <c r="Y79" s="85">
        <v>0</v>
      </c>
      <c r="Z79" s="85">
        <v>0</v>
      </c>
      <c r="AA79" s="85">
        <v>0</v>
      </c>
      <c r="AB79" s="87">
        <f t="shared" si="5"/>
        <v>0</v>
      </c>
      <c r="AC79" s="92" t="s">
        <v>8768</v>
      </c>
    </row>
    <row r="80" spans="1:29" ht="16.2" hidden="1" customHeight="1" x14ac:dyDescent="0.35">
      <c r="A80" s="66">
        <v>79</v>
      </c>
      <c r="B80" s="63">
        <v>20403159</v>
      </c>
      <c r="C80" s="63" t="s">
        <v>462</v>
      </c>
      <c r="D80" s="63" t="s">
        <v>8748</v>
      </c>
      <c r="E80" s="63" t="s">
        <v>726</v>
      </c>
      <c r="F80" s="63" t="s">
        <v>32</v>
      </c>
      <c r="G80" s="63" t="s">
        <v>727</v>
      </c>
      <c r="H80" s="63" t="s">
        <v>31</v>
      </c>
      <c r="I80" s="64" t="s">
        <v>728</v>
      </c>
      <c r="J80" s="65" t="s">
        <v>502</v>
      </c>
      <c r="K80" s="63" t="s">
        <v>729</v>
      </c>
      <c r="L80" s="63" t="s">
        <v>45</v>
      </c>
      <c r="M80" s="63" t="s">
        <v>40</v>
      </c>
      <c r="N80" s="63" t="s">
        <v>48</v>
      </c>
      <c r="O80" s="63" t="s">
        <v>43</v>
      </c>
      <c r="P80" s="89" t="s">
        <v>8756</v>
      </c>
      <c r="Q80" s="84">
        <f t="shared" ca="1" si="3"/>
        <v>46120</v>
      </c>
      <c r="R80" s="68">
        <v>0</v>
      </c>
      <c r="S80" s="85">
        <v>0</v>
      </c>
      <c r="T80" s="85">
        <v>0</v>
      </c>
      <c r="U80" s="85">
        <v>0</v>
      </c>
      <c r="V80" s="86">
        <f t="shared" si="4"/>
        <v>0</v>
      </c>
      <c r="W80" s="85">
        <v>0</v>
      </c>
      <c r="X80" s="85">
        <v>0</v>
      </c>
      <c r="Y80" s="85">
        <v>0</v>
      </c>
      <c r="Z80" s="85">
        <v>0</v>
      </c>
      <c r="AA80" s="85">
        <v>0</v>
      </c>
      <c r="AB80" s="87">
        <f t="shared" si="5"/>
        <v>0</v>
      </c>
      <c r="AC80" s="92" t="s">
        <v>8768</v>
      </c>
    </row>
    <row r="81" spans="1:29" ht="16.2" hidden="1" customHeight="1" x14ac:dyDescent="0.35">
      <c r="A81" s="66">
        <v>80</v>
      </c>
      <c r="B81" s="63">
        <v>20403168</v>
      </c>
      <c r="C81" s="63" t="s">
        <v>462</v>
      </c>
      <c r="D81" s="63" t="s">
        <v>8748</v>
      </c>
      <c r="E81" s="63" t="s">
        <v>362</v>
      </c>
      <c r="F81" s="63" t="s">
        <v>32</v>
      </c>
      <c r="G81" s="63" t="s">
        <v>730</v>
      </c>
      <c r="H81" s="63" t="s">
        <v>31</v>
      </c>
      <c r="I81" s="64" t="s">
        <v>465</v>
      </c>
      <c r="J81" s="65" t="s">
        <v>465</v>
      </c>
      <c r="K81" s="63" t="s">
        <v>731</v>
      </c>
      <c r="L81" s="63" t="s">
        <v>33</v>
      </c>
      <c r="M81" s="63" t="s">
        <v>40</v>
      </c>
      <c r="N81" s="63" t="s">
        <v>35</v>
      </c>
      <c r="O81" s="63" t="s">
        <v>36</v>
      </c>
      <c r="P81" s="63" t="s">
        <v>8750</v>
      </c>
      <c r="Q81" s="84">
        <f t="shared" ca="1" si="3"/>
        <v>46120</v>
      </c>
      <c r="R81" s="68">
        <v>0</v>
      </c>
      <c r="S81" s="85">
        <v>0</v>
      </c>
      <c r="T81" s="85">
        <v>0</v>
      </c>
      <c r="U81" s="85">
        <v>0</v>
      </c>
      <c r="V81" s="86">
        <f t="shared" si="4"/>
        <v>0</v>
      </c>
      <c r="W81" s="85">
        <v>0</v>
      </c>
      <c r="X81" s="85">
        <v>0</v>
      </c>
      <c r="Y81" s="85">
        <v>0</v>
      </c>
      <c r="Z81" s="85">
        <v>0</v>
      </c>
      <c r="AA81" s="85">
        <v>0</v>
      </c>
      <c r="AB81" s="87">
        <f t="shared" si="5"/>
        <v>0</v>
      </c>
      <c r="AC81" s="92" t="s">
        <v>8768</v>
      </c>
    </row>
    <row r="82" spans="1:29" ht="16.2" customHeight="1" x14ac:dyDescent="0.35">
      <c r="A82" s="61">
        <v>81</v>
      </c>
      <c r="B82" s="63">
        <v>20403257</v>
      </c>
      <c r="C82" s="63" t="s">
        <v>462</v>
      </c>
      <c r="D82" s="63" t="s">
        <v>8748</v>
      </c>
      <c r="E82" s="63" t="s">
        <v>732</v>
      </c>
      <c r="F82" s="63" t="s">
        <v>38</v>
      </c>
      <c r="G82" s="63" t="s">
        <v>733</v>
      </c>
      <c r="H82" s="63" t="s">
        <v>42</v>
      </c>
      <c r="I82" s="64" t="s">
        <v>734</v>
      </c>
      <c r="J82" s="65" t="s">
        <v>502</v>
      </c>
      <c r="K82" s="63" t="s">
        <v>735</v>
      </c>
      <c r="L82" s="63" t="s">
        <v>33</v>
      </c>
      <c r="M82" s="63" t="s">
        <v>40</v>
      </c>
      <c r="N82" s="63" t="s">
        <v>53</v>
      </c>
      <c r="O82" s="63" t="s">
        <v>30</v>
      </c>
      <c r="P82" s="63" t="s">
        <v>53</v>
      </c>
      <c r="Q82" s="84">
        <f t="shared" ca="1" si="3"/>
        <v>46120</v>
      </c>
      <c r="R82" s="68">
        <v>0</v>
      </c>
      <c r="S82" s="85">
        <v>0</v>
      </c>
      <c r="T82" s="85">
        <v>0</v>
      </c>
      <c r="U82" s="85">
        <v>0</v>
      </c>
      <c r="V82" s="86">
        <f t="shared" si="4"/>
        <v>0</v>
      </c>
      <c r="W82" s="85">
        <v>0</v>
      </c>
      <c r="X82" s="85">
        <v>0</v>
      </c>
      <c r="Y82" s="85">
        <v>0</v>
      </c>
      <c r="Z82" s="85">
        <v>0</v>
      </c>
      <c r="AA82" s="85">
        <v>0</v>
      </c>
      <c r="AB82" s="87">
        <f t="shared" si="5"/>
        <v>0</v>
      </c>
      <c r="AC82" s="92" t="s">
        <v>8768</v>
      </c>
    </row>
    <row r="83" spans="1:29" ht="16.2" customHeight="1" x14ac:dyDescent="0.35">
      <c r="A83" s="61">
        <v>82</v>
      </c>
      <c r="B83" s="62">
        <v>20403260</v>
      </c>
      <c r="C83" s="63" t="s">
        <v>462</v>
      </c>
      <c r="D83" s="63" t="s">
        <v>8748</v>
      </c>
      <c r="E83" s="63" t="s">
        <v>736</v>
      </c>
      <c r="F83" s="63" t="s">
        <v>38</v>
      </c>
      <c r="G83" s="63" t="s">
        <v>737</v>
      </c>
      <c r="H83" s="63" t="s">
        <v>31</v>
      </c>
      <c r="I83" s="64" t="s">
        <v>738</v>
      </c>
      <c r="J83" s="65" t="s">
        <v>469</v>
      </c>
      <c r="K83" s="63" t="s">
        <v>739</v>
      </c>
      <c r="L83" s="63" t="s">
        <v>39</v>
      </c>
      <c r="M83" s="63" t="s">
        <v>40</v>
      </c>
      <c r="N83" s="63" t="s">
        <v>53</v>
      </c>
      <c r="O83" s="63" t="s">
        <v>30</v>
      </c>
      <c r="P83" s="63" t="s">
        <v>53</v>
      </c>
      <c r="Q83" s="84">
        <f t="shared" ca="1" si="3"/>
        <v>46120</v>
      </c>
      <c r="R83" s="68">
        <v>0</v>
      </c>
      <c r="S83" s="85">
        <v>0</v>
      </c>
      <c r="T83" s="85">
        <v>0</v>
      </c>
      <c r="U83" s="85">
        <v>0</v>
      </c>
      <c r="V83" s="86">
        <f t="shared" si="4"/>
        <v>0</v>
      </c>
      <c r="W83" s="85">
        <v>0</v>
      </c>
      <c r="X83" s="85">
        <v>0</v>
      </c>
      <c r="Y83" s="85">
        <v>0</v>
      </c>
      <c r="Z83" s="85">
        <v>0</v>
      </c>
      <c r="AA83" s="85">
        <v>0</v>
      </c>
      <c r="AB83" s="87">
        <f t="shared" si="5"/>
        <v>0</v>
      </c>
      <c r="AC83" s="92" t="s">
        <v>8768</v>
      </c>
    </row>
    <row r="84" spans="1:29" ht="16.2" hidden="1" customHeight="1" x14ac:dyDescent="0.35">
      <c r="A84" s="66">
        <v>83</v>
      </c>
      <c r="B84" s="62">
        <v>20403285</v>
      </c>
      <c r="C84" s="63" t="s">
        <v>462</v>
      </c>
      <c r="D84" s="63" t="s">
        <v>8748</v>
      </c>
      <c r="E84" s="63" t="s">
        <v>149</v>
      </c>
      <c r="F84" s="63" t="s">
        <v>38</v>
      </c>
      <c r="G84" s="63" t="s">
        <v>740</v>
      </c>
      <c r="H84" s="63" t="s">
        <v>42</v>
      </c>
      <c r="I84" s="64" t="s">
        <v>465</v>
      </c>
      <c r="J84" s="65" t="s">
        <v>465</v>
      </c>
      <c r="K84" s="63" t="s">
        <v>741</v>
      </c>
      <c r="L84" s="63" t="s">
        <v>33</v>
      </c>
      <c r="M84" s="63" t="s">
        <v>40</v>
      </c>
      <c r="N84" s="63" t="s">
        <v>35</v>
      </c>
      <c r="O84" s="63" t="s">
        <v>43</v>
      </c>
      <c r="P84" s="63" t="s">
        <v>8750</v>
      </c>
      <c r="Q84" s="84">
        <f t="shared" ca="1" si="3"/>
        <v>46120</v>
      </c>
      <c r="R84" s="68">
        <v>0</v>
      </c>
      <c r="S84" s="85">
        <v>0</v>
      </c>
      <c r="T84" s="85">
        <v>0</v>
      </c>
      <c r="U84" s="85">
        <v>0</v>
      </c>
      <c r="V84" s="86">
        <f t="shared" si="4"/>
        <v>0</v>
      </c>
      <c r="W84" s="85">
        <v>0</v>
      </c>
      <c r="X84" s="85">
        <v>0</v>
      </c>
      <c r="Y84" s="85">
        <v>0</v>
      </c>
      <c r="Z84" s="85">
        <v>0</v>
      </c>
      <c r="AA84" s="85">
        <v>0</v>
      </c>
      <c r="AB84" s="87">
        <f t="shared" si="5"/>
        <v>0</v>
      </c>
      <c r="AC84" s="92" t="s">
        <v>8768</v>
      </c>
    </row>
    <row r="85" spans="1:29" ht="16.2" hidden="1" customHeight="1" x14ac:dyDescent="0.35">
      <c r="A85" s="66">
        <v>84</v>
      </c>
      <c r="B85" s="63">
        <v>20403298</v>
      </c>
      <c r="C85" s="63" t="s">
        <v>462</v>
      </c>
      <c r="D85" s="63" t="s">
        <v>8748</v>
      </c>
      <c r="E85" s="63" t="s">
        <v>314</v>
      </c>
      <c r="F85" s="63" t="s">
        <v>38</v>
      </c>
      <c r="G85" s="63" t="s">
        <v>742</v>
      </c>
      <c r="H85" s="63" t="s">
        <v>42</v>
      </c>
      <c r="I85" s="64" t="s">
        <v>743</v>
      </c>
      <c r="J85" s="65" t="s">
        <v>526</v>
      </c>
      <c r="K85" s="63" t="s">
        <v>744</v>
      </c>
      <c r="L85" s="63" t="s">
        <v>33</v>
      </c>
      <c r="M85" s="63" t="s">
        <v>34</v>
      </c>
      <c r="N85" s="63" t="s">
        <v>35</v>
      </c>
      <c r="O85" s="63" t="s">
        <v>43</v>
      </c>
      <c r="P85" s="63" t="s">
        <v>8750</v>
      </c>
      <c r="Q85" s="84">
        <f t="shared" ca="1" si="3"/>
        <v>46120</v>
      </c>
      <c r="R85" s="68">
        <v>0</v>
      </c>
      <c r="S85" s="85">
        <v>0</v>
      </c>
      <c r="T85" s="85">
        <v>0</v>
      </c>
      <c r="U85" s="85">
        <v>0</v>
      </c>
      <c r="V85" s="86">
        <f t="shared" si="4"/>
        <v>0</v>
      </c>
      <c r="W85" s="85">
        <v>0</v>
      </c>
      <c r="X85" s="85">
        <v>0</v>
      </c>
      <c r="Y85" s="85">
        <v>0</v>
      </c>
      <c r="Z85" s="85">
        <v>0</v>
      </c>
      <c r="AA85" s="85">
        <v>0</v>
      </c>
      <c r="AB85" s="87">
        <f t="shared" si="5"/>
        <v>0</v>
      </c>
      <c r="AC85" s="92" t="s">
        <v>8768</v>
      </c>
    </row>
    <row r="86" spans="1:29" ht="16.2" hidden="1" customHeight="1" x14ac:dyDescent="0.35">
      <c r="A86" s="61">
        <v>85</v>
      </c>
      <c r="B86" s="63">
        <v>20403307</v>
      </c>
      <c r="C86" s="63" t="s">
        <v>462</v>
      </c>
      <c r="D86" s="63" t="s">
        <v>8748</v>
      </c>
      <c r="E86" s="63" t="s">
        <v>745</v>
      </c>
      <c r="F86" s="63" t="s">
        <v>38</v>
      </c>
      <c r="G86" s="63" t="s">
        <v>746</v>
      </c>
      <c r="H86" s="63" t="s">
        <v>31</v>
      </c>
      <c r="I86" s="64" t="s">
        <v>465</v>
      </c>
      <c r="J86" s="65" t="s">
        <v>465</v>
      </c>
      <c r="K86" s="63" t="s">
        <v>747</v>
      </c>
      <c r="L86" s="63" t="s">
        <v>39</v>
      </c>
      <c r="M86" s="63" t="s">
        <v>34</v>
      </c>
      <c r="N86" s="63" t="s">
        <v>35</v>
      </c>
      <c r="O86" s="63" t="s">
        <v>36</v>
      </c>
      <c r="P86" s="63" t="s">
        <v>8752</v>
      </c>
      <c r="Q86" s="84">
        <f t="shared" ca="1" si="3"/>
        <v>46120</v>
      </c>
      <c r="R86" s="68">
        <v>0</v>
      </c>
      <c r="S86" s="85">
        <v>0</v>
      </c>
      <c r="T86" s="85">
        <v>0</v>
      </c>
      <c r="U86" s="85">
        <v>0</v>
      </c>
      <c r="V86" s="86">
        <f t="shared" si="4"/>
        <v>0</v>
      </c>
      <c r="W86" s="85">
        <v>0</v>
      </c>
      <c r="X86" s="85">
        <v>0</v>
      </c>
      <c r="Y86" s="85">
        <v>0</v>
      </c>
      <c r="Z86" s="85">
        <v>0</v>
      </c>
      <c r="AA86" s="85">
        <v>0</v>
      </c>
      <c r="AB86" s="87">
        <f t="shared" si="5"/>
        <v>0</v>
      </c>
      <c r="AC86" s="92" t="s">
        <v>8768</v>
      </c>
    </row>
    <row r="87" spans="1:29" ht="16.2" hidden="1" customHeight="1" x14ac:dyDescent="0.35">
      <c r="A87" s="61">
        <v>86</v>
      </c>
      <c r="B87" s="63">
        <v>20403448</v>
      </c>
      <c r="C87" s="63" t="s">
        <v>462</v>
      </c>
      <c r="D87" s="63" t="s">
        <v>8748</v>
      </c>
      <c r="E87" s="63" t="s">
        <v>748</v>
      </c>
      <c r="F87" s="63" t="s">
        <v>32</v>
      </c>
      <c r="G87" s="63" t="s">
        <v>749</v>
      </c>
      <c r="H87" s="63" t="s">
        <v>42</v>
      </c>
      <c r="I87" s="64" t="s">
        <v>750</v>
      </c>
      <c r="J87" s="65" t="s">
        <v>526</v>
      </c>
      <c r="K87" s="63" t="s">
        <v>751</v>
      </c>
      <c r="L87" s="63" t="s">
        <v>33</v>
      </c>
      <c r="M87" s="63" t="s">
        <v>34</v>
      </c>
      <c r="N87" s="63" t="s">
        <v>35</v>
      </c>
      <c r="O87" s="63" t="s">
        <v>43</v>
      </c>
      <c r="P87" s="63" t="s">
        <v>8749</v>
      </c>
      <c r="Q87" s="84">
        <f t="shared" ca="1" si="3"/>
        <v>46120</v>
      </c>
      <c r="R87" s="68">
        <v>0</v>
      </c>
      <c r="S87" s="85">
        <v>0</v>
      </c>
      <c r="T87" s="85">
        <v>0</v>
      </c>
      <c r="U87" s="85">
        <v>0</v>
      </c>
      <c r="V87" s="86">
        <f t="shared" si="4"/>
        <v>0</v>
      </c>
      <c r="W87" s="85">
        <v>0</v>
      </c>
      <c r="X87" s="85">
        <v>0</v>
      </c>
      <c r="Y87" s="85">
        <v>0</v>
      </c>
      <c r="Z87" s="85">
        <v>0</v>
      </c>
      <c r="AA87" s="85">
        <v>0</v>
      </c>
      <c r="AB87" s="87">
        <f t="shared" si="5"/>
        <v>0</v>
      </c>
      <c r="AC87" s="92" t="s">
        <v>8768</v>
      </c>
    </row>
    <row r="88" spans="1:29" ht="16.2" hidden="1" customHeight="1" x14ac:dyDescent="0.35">
      <c r="A88" s="66">
        <v>87</v>
      </c>
      <c r="B88" s="63">
        <v>20403467</v>
      </c>
      <c r="C88" s="63" t="s">
        <v>462</v>
      </c>
      <c r="D88" s="63" t="s">
        <v>8748</v>
      </c>
      <c r="E88" s="63" t="s">
        <v>752</v>
      </c>
      <c r="F88" s="63" t="s">
        <v>32</v>
      </c>
      <c r="G88" s="63" t="s">
        <v>753</v>
      </c>
      <c r="H88" s="63" t="s">
        <v>42</v>
      </c>
      <c r="I88" s="64" t="s">
        <v>465</v>
      </c>
      <c r="J88" s="65" t="s">
        <v>465</v>
      </c>
      <c r="K88" s="63" t="s">
        <v>754</v>
      </c>
      <c r="L88" s="63" t="s">
        <v>45</v>
      </c>
      <c r="M88" s="63" t="s">
        <v>34</v>
      </c>
      <c r="N88" s="63" t="s">
        <v>35</v>
      </c>
      <c r="O88" s="63" t="s">
        <v>36</v>
      </c>
      <c r="P88" s="63" t="s">
        <v>8749</v>
      </c>
      <c r="Q88" s="84">
        <f t="shared" ca="1" si="3"/>
        <v>46120</v>
      </c>
      <c r="R88" s="68" t="s">
        <v>8747</v>
      </c>
      <c r="S88" s="85">
        <v>0</v>
      </c>
      <c r="T88" s="85">
        <v>0</v>
      </c>
      <c r="U88" s="85">
        <v>0</v>
      </c>
      <c r="V88" s="86">
        <f t="shared" si="4"/>
        <v>0</v>
      </c>
      <c r="W88" s="85">
        <v>0</v>
      </c>
      <c r="X88" s="85">
        <v>0</v>
      </c>
      <c r="Y88" s="85">
        <v>0</v>
      </c>
      <c r="Z88" s="85">
        <v>0</v>
      </c>
      <c r="AA88" s="85">
        <v>0</v>
      </c>
      <c r="AB88" s="87" t="str">
        <f t="shared" si="5"/>
        <v>요건탈락</v>
      </c>
      <c r="AC88" s="92" t="s">
        <v>8768</v>
      </c>
    </row>
    <row r="89" spans="1:29" ht="16.2" hidden="1" customHeight="1" x14ac:dyDescent="0.35">
      <c r="A89" s="66">
        <v>88</v>
      </c>
      <c r="B89" s="63">
        <v>20403507</v>
      </c>
      <c r="C89" s="63" t="s">
        <v>462</v>
      </c>
      <c r="D89" s="63" t="s">
        <v>8748</v>
      </c>
      <c r="E89" s="63" t="s">
        <v>755</v>
      </c>
      <c r="F89" s="63" t="s">
        <v>38</v>
      </c>
      <c r="G89" s="63" t="s">
        <v>756</v>
      </c>
      <c r="H89" s="63" t="s">
        <v>42</v>
      </c>
      <c r="I89" s="64" t="s">
        <v>465</v>
      </c>
      <c r="J89" s="65" t="s">
        <v>465</v>
      </c>
      <c r="K89" s="63" t="s">
        <v>757</v>
      </c>
      <c r="L89" s="63" t="s">
        <v>39</v>
      </c>
      <c r="M89" s="63" t="s">
        <v>34</v>
      </c>
      <c r="N89" s="63" t="s">
        <v>35</v>
      </c>
      <c r="O89" s="63" t="s">
        <v>36</v>
      </c>
      <c r="P89" s="63" t="s">
        <v>8752</v>
      </c>
      <c r="Q89" s="84">
        <f t="shared" ca="1" si="3"/>
        <v>46120</v>
      </c>
      <c r="R89" s="68">
        <v>0</v>
      </c>
      <c r="S89" s="85">
        <v>0</v>
      </c>
      <c r="T89" s="85">
        <v>0</v>
      </c>
      <c r="U89" s="85">
        <v>0</v>
      </c>
      <c r="V89" s="86">
        <f t="shared" si="4"/>
        <v>0</v>
      </c>
      <c r="W89" s="85">
        <v>0</v>
      </c>
      <c r="X89" s="85">
        <v>0</v>
      </c>
      <c r="Y89" s="85">
        <v>0</v>
      </c>
      <c r="Z89" s="85">
        <v>0</v>
      </c>
      <c r="AA89" s="85">
        <v>0</v>
      </c>
      <c r="AB89" s="87">
        <f t="shared" si="5"/>
        <v>0</v>
      </c>
      <c r="AC89" s="92" t="s">
        <v>8768</v>
      </c>
    </row>
    <row r="90" spans="1:29" ht="16.2" hidden="1" customHeight="1" x14ac:dyDescent="0.35">
      <c r="A90" s="61">
        <v>89</v>
      </c>
      <c r="B90" s="63">
        <v>20403581</v>
      </c>
      <c r="C90" s="63" t="s">
        <v>462</v>
      </c>
      <c r="D90" s="63" t="s">
        <v>8748</v>
      </c>
      <c r="E90" s="63" t="s">
        <v>758</v>
      </c>
      <c r="F90" s="63" t="s">
        <v>32</v>
      </c>
      <c r="G90" s="63" t="s">
        <v>759</v>
      </c>
      <c r="H90" s="63" t="s">
        <v>31</v>
      </c>
      <c r="I90" s="64" t="s">
        <v>760</v>
      </c>
      <c r="J90" s="65" t="s">
        <v>544</v>
      </c>
      <c r="K90" s="63" t="s">
        <v>761</v>
      </c>
      <c r="L90" s="63" t="s">
        <v>33</v>
      </c>
      <c r="M90" s="63" t="s">
        <v>34</v>
      </c>
      <c r="N90" s="63" t="s">
        <v>35</v>
      </c>
      <c r="O90" s="63" t="s">
        <v>30</v>
      </c>
      <c r="P90" s="63" t="s">
        <v>8750</v>
      </c>
      <c r="Q90" s="84">
        <f t="shared" ca="1" si="3"/>
        <v>46120</v>
      </c>
      <c r="R90" s="68">
        <v>0</v>
      </c>
      <c r="S90" s="85">
        <v>0</v>
      </c>
      <c r="T90" s="85">
        <v>0</v>
      </c>
      <c r="U90" s="85">
        <v>0</v>
      </c>
      <c r="V90" s="86">
        <f t="shared" si="4"/>
        <v>0</v>
      </c>
      <c r="W90" s="85">
        <v>0</v>
      </c>
      <c r="X90" s="85">
        <v>0</v>
      </c>
      <c r="Y90" s="85">
        <v>0</v>
      </c>
      <c r="Z90" s="85">
        <v>0</v>
      </c>
      <c r="AA90" s="85">
        <v>0</v>
      </c>
      <c r="AB90" s="87">
        <f t="shared" si="5"/>
        <v>0</v>
      </c>
      <c r="AC90" s="92" t="s">
        <v>8768</v>
      </c>
    </row>
    <row r="91" spans="1:29" ht="16.2" hidden="1" customHeight="1" x14ac:dyDescent="0.35">
      <c r="A91" s="61">
        <v>90</v>
      </c>
      <c r="B91" s="67">
        <v>20403598</v>
      </c>
      <c r="C91" s="63" t="s">
        <v>462</v>
      </c>
      <c r="D91" s="63" t="s">
        <v>8748</v>
      </c>
      <c r="E91" s="63" t="s">
        <v>104</v>
      </c>
      <c r="F91" s="63" t="s">
        <v>32</v>
      </c>
      <c r="G91" s="63" t="s">
        <v>762</v>
      </c>
      <c r="H91" s="63" t="s">
        <v>42</v>
      </c>
      <c r="I91" s="64" t="s">
        <v>465</v>
      </c>
      <c r="J91" s="65" t="s">
        <v>465</v>
      </c>
      <c r="K91" s="63" t="s">
        <v>763</v>
      </c>
      <c r="L91" s="63" t="s">
        <v>45</v>
      </c>
      <c r="M91" s="63" t="s">
        <v>40</v>
      </c>
      <c r="N91" s="63" t="s">
        <v>46</v>
      </c>
      <c r="O91" s="63" t="s">
        <v>43</v>
      </c>
      <c r="P91" s="63" t="s">
        <v>46</v>
      </c>
      <c r="Q91" s="84">
        <f t="shared" ca="1" si="3"/>
        <v>46120</v>
      </c>
      <c r="R91" s="68">
        <v>0</v>
      </c>
      <c r="S91" s="85">
        <v>0</v>
      </c>
      <c r="T91" s="85">
        <v>0</v>
      </c>
      <c r="U91" s="85">
        <v>0</v>
      </c>
      <c r="V91" s="86">
        <f t="shared" si="4"/>
        <v>0</v>
      </c>
      <c r="W91" s="85">
        <v>0</v>
      </c>
      <c r="X91" s="85">
        <v>0</v>
      </c>
      <c r="Y91" s="85">
        <v>0</v>
      </c>
      <c r="Z91" s="85">
        <v>0</v>
      </c>
      <c r="AA91" s="85">
        <v>0</v>
      </c>
      <c r="AB91" s="87">
        <f t="shared" si="5"/>
        <v>0</v>
      </c>
      <c r="AC91" s="92" t="s">
        <v>8768</v>
      </c>
    </row>
    <row r="92" spans="1:29" ht="16.2" hidden="1" customHeight="1" x14ac:dyDescent="0.35">
      <c r="A92" s="66">
        <v>91</v>
      </c>
      <c r="B92" s="63">
        <v>20403600</v>
      </c>
      <c r="C92" s="63" t="s">
        <v>462</v>
      </c>
      <c r="D92" s="63" t="s">
        <v>8748</v>
      </c>
      <c r="E92" s="63" t="s">
        <v>764</v>
      </c>
      <c r="F92" s="63" t="s">
        <v>38</v>
      </c>
      <c r="G92" s="63" t="s">
        <v>765</v>
      </c>
      <c r="H92" s="63" t="s">
        <v>31</v>
      </c>
      <c r="I92" s="64" t="s">
        <v>766</v>
      </c>
      <c r="J92" s="65" t="s">
        <v>465</v>
      </c>
      <c r="K92" s="63" t="s">
        <v>767</v>
      </c>
      <c r="L92" s="63" t="s">
        <v>45</v>
      </c>
      <c r="M92" s="63" t="s">
        <v>40</v>
      </c>
      <c r="N92" s="63" t="s">
        <v>35</v>
      </c>
      <c r="O92" s="63" t="s">
        <v>43</v>
      </c>
      <c r="P92" s="63" t="s">
        <v>8753</v>
      </c>
      <c r="Q92" s="84">
        <f t="shared" ca="1" si="3"/>
        <v>46120</v>
      </c>
      <c r="R92" s="68">
        <v>0</v>
      </c>
      <c r="S92" s="85">
        <v>0</v>
      </c>
      <c r="T92" s="85">
        <v>0</v>
      </c>
      <c r="U92" s="85">
        <v>0</v>
      </c>
      <c r="V92" s="86">
        <f t="shared" si="4"/>
        <v>0</v>
      </c>
      <c r="W92" s="85">
        <v>0</v>
      </c>
      <c r="X92" s="85">
        <v>0</v>
      </c>
      <c r="Y92" s="85">
        <v>0</v>
      </c>
      <c r="Z92" s="85">
        <v>0</v>
      </c>
      <c r="AA92" s="85">
        <v>0</v>
      </c>
      <c r="AB92" s="87">
        <f t="shared" si="5"/>
        <v>0</v>
      </c>
      <c r="AC92" s="92" t="s">
        <v>8768</v>
      </c>
    </row>
    <row r="93" spans="1:29" ht="16.2" hidden="1" customHeight="1" x14ac:dyDescent="0.35">
      <c r="A93" s="66">
        <v>92</v>
      </c>
      <c r="B93" s="63">
        <v>20403659</v>
      </c>
      <c r="C93" s="63" t="s">
        <v>462</v>
      </c>
      <c r="D93" s="63" t="s">
        <v>8748</v>
      </c>
      <c r="E93" s="63" t="s">
        <v>47</v>
      </c>
      <c r="F93" s="63" t="s">
        <v>32</v>
      </c>
      <c r="G93" s="63" t="s">
        <v>768</v>
      </c>
      <c r="H93" s="63" t="s">
        <v>31</v>
      </c>
      <c r="I93" s="64" t="s">
        <v>769</v>
      </c>
      <c r="J93" s="65" t="s">
        <v>526</v>
      </c>
      <c r="K93" s="63" t="s">
        <v>770</v>
      </c>
      <c r="L93" s="63" t="s">
        <v>33</v>
      </c>
      <c r="M93" s="63" t="s">
        <v>40</v>
      </c>
      <c r="N93" s="63" t="s">
        <v>48</v>
      </c>
      <c r="O93" s="63" t="s">
        <v>43</v>
      </c>
      <c r="P93" s="89" t="s">
        <v>8756</v>
      </c>
      <c r="Q93" s="84">
        <f t="shared" ca="1" si="3"/>
        <v>46120</v>
      </c>
      <c r="R93" s="68">
        <v>0</v>
      </c>
      <c r="S93" s="85">
        <v>0</v>
      </c>
      <c r="T93" s="85">
        <v>0</v>
      </c>
      <c r="U93" s="85">
        <v>0</v>
      </c>
      <c r="V93" s="86">
        <f t="shared" si="4"/>
        <v>0</v>
      </c>
      <c r="W93" s="85">
        <v>0</v>
      </c>
      <c r="X93" s="85">
        <v>0</v>
      </c>
      <c r="Y93" s="85">
        <v>0</v>
      </c>
      <c r="Z93" s="85">
        <v>0</v>
      </c>
      <c r="AA93" s="85">
        <v>0</v>
      </c>
      <c r="AB93" s="87">
        <f t="shared" si="5"/>
        <v>0</v>
      </c>
      <c r="AC93" s="92" t="s">
        <v>8768</v>
      </c>
    </row>
    <row r="94" spans="1:29" ht="16.2" hidden="1" customHeight="1" x14ac:dyDescent="0.35">
      <c r="A94" s="61">
        <v>93</v>
      </c>
      <c r="B94" s="63">
        <v>20403810</v>
      </c>
      <c r="C94" s="63" t="s">
        <v>462</v>
      </c>
      <c r="D94" s="63" t="s">
        <v>8748</v>
      </c>
      <c r="E94" s="63" t="s">
        <v>771</v>
      </c>
      <c r="F94" s="63" t="s">
        <v>38</v>
      </c>
      <c r="G94" s="63" t="s">
        <v>772</v>
      </c>
      <c r="H94" s="63" t="s">
        <v>31</v>
      </c>
      <c r="I94" s="64" t="s">
        <v>465</v>
      </c>
      <c r="J94" s="65" t="s">
        <v>465</v>
      </c>
      <c r="K94" s="63" t="s">
        <v>773</v>
      </c>
      <c r="L94" s="63" t="s">
        <v>39</v>
      </c>
      <c r="M94" s="63" t="s">
        <v>34</v>
      </c>
      <c r="N94" s="63" t="s">
        <v>35</v>
      </c>
      <c r="O94" s="63" t="s">
        <v>36</v>
      </c>
      <c r="P94" s="63" t="s">
        <v>8752</v>
      </c>
      <c r="Q94" s="84">
        <f t="shared" ca="1" si="3"/>
        <v>46120</v>
      </c>
      <c r="R94" s="68">
        <v>0</v>
      </c>
      <c r="S94" s="85">
        <v>0</v>
      </c>
      <c r="T94" s="85">
        <v>0</v>
      </c>
      <c r="U94" s="85">
        <v>0</v>
      </c>
      <c r="V94" s="86">
        <f t="shared" si="4"/>
        <v>0</v>
      </c>
      <c r="W94" s="85">
        <v>0</v>
      </c>
      <c r="X94" s="85">
        <v>0</v>
      </c>
      <c r="Y94" s="85">
        <v>0</v>
      </c>
      <c r="Z94" s="85">
        <v>0</v>
      </c>
      <c r="AA94" s="85">
        <v>0</v>
      </c>
      <c r="AB94" s="87">
        <f t="shared" si="5"/>
        <v>0</v>
      </c>
      <c r="AC94" s="92" t="s">
        <v>8768</v>
      </c>
    </row>
    <row r="95" spans="1:29" ht="16.2" hidden="1" customHeight="1" x14ac:dyDescent="0.35">
      <c r="A95" s="66">
        <v>94</v>
      </c>
      <c r="B95" s="63">
        <v>20403824</v>
      </c>
      <c r="C95" s="63" t="s">
        <v>462</v>
      </c>
      <c r="D95" s="63" t="s">
        <v>8748</v>
      </c>
      <c r="E95" s="63" t="s">
        <v>774</v>
      </c>
      <c r="F95" s="63" t="s">
        <v>32</v>
      </c>
      <c r="G95" s="63" t="s">
        <v>775</v>
      </c>
      <c r="H95" s="63" t="s">
        <v>31</v>
      </c>
      <c r="I95" s="64" t="s">
        <v>776</v>
      </c>
      <c r="J95" s="65" t="s">
        <v>465</v>
      </c>
      <c r="K95" s="63" t="s">
        <v>777</v>
      </c>
      <c r="L95" s="63" t="s">
        <v>33</v>
      </c>
      <c r="M95" s="63" t="s">
        <v>40</v>
      </c>
      <c r="N95" s="63" t="s">
        <v>41</v>
      </c>
      <c r="O95" s="63" t="s">
        <v>30</v>
      </c>
      <c r="P95" s="63" t="s">
        <v>41</v>
      </c>
      <c r="Q95" s="84">
        <f t="shared" ca="1" si="3"/>
        <v>46120</v>
      </c>
      <c r="R95" s="68">
        <v>0</v>
      </c>
      <c r="S95" s="85">
        <v>0</v>
      </c>
      <c r="T95" s="85">
        <v>0</v>
      </c>
      <c r="U95" s="85">
        <v>0</v>
      </c>
      <c r="V95" s="86">
        <f t="shared" si="4"/>
        <v>0</v>
      </c>
      <c r="W95" s="85">
        <v>0</v>
      </c>
      <c r="X95" s="85">
        <v>0</v>
      </c>
      <c r="Y95" s="85">
        <v>0</v>
      </c>
      <c r="Z95" s="85">
        <v>0</v>
      </c>
      <c r="AA95" s="85">
        <v>0</v>
      </c>
      <c r="AB95" s="87">
        <f t="shared" si="5"/>
        <v>0</v>
      </c>
      <c r="AC95" s="92" t="s">
        <v>8768</v>
      </c>
    </row>
    <row r="96" spans="1:29" ht="16.2" hidden="1" customHeight="1" x14ac:dyDescent="0.35">
      <c r="A96" s="66">
        <v>95</v>
      </c>
      <c r="B96" s="62">
        <v>20403842</v>
      </c>
      <c r="C96" s="63" t="s">
        <v>462</v>
      </c>
      <c r="D96" s="63" t="s">
        <v>8748</v>
      </c>
      <c r="E96" s="63" t="s">
        <v>778</v>
      </c>
      <c r="F96" s="63" t="s">
        <v>32</v>
      </c>
      <c r="G96" s="63" t="s">
        <v>779</v>
      </c>
      <c r="H96" s="63" t="s">
        <v>42</v>
      </c>
      <c r="I96" s="64" t="s">
        <v>465</v>
      </c>
      <c r="J96" s="65" t="s">
        <v>465</v>
      </c>
      <c r="K96" s="63" t="s">
        <v>780</v>
      </c>
      <c r="L96" s="63" t="s">
        <v>39</v>
      </c>
      <c r="M96" s="63" t="s">
        <v>40</v>
      </c>
      <c r="N96" s="63" t="s">
        <v>57</v>
      </c>
      <c r="O96" s="63" t="s">
        <v>36</v>
      </c>
      <c r="P96" s="63" t="s">
        <v>57</v>
      </c>
      <c r="Q96" s="84">
        <f t="shared" ca="1" si="3"/>
        <v>46120</v>
      </c>
      <c r="R96" s="68">
        <v>0</v>
      </c>
      <c r="S96" s="85">
        <v>0</v>
      </c>
      <c r="T96" s="85">
        <v>0</v>
      </c>
      <c r="U96" s="85">
        <v>0</v>
      </c>
      <c r="V96" s="86">
        <f t="shared" si="4"/>
        <v>0</v>
      </c>
      <c r="W96" s="85">
        <v>0</v>
      </c>
      <c r="X96" s="85">
        <v>0</v>
      </c>
      <c r="Y96" s="85">
        <v>0</v>
      </c>
      <c r="Z96" s="85">
        <v>0</v>
      </c>
      <c r="AA96" s="85">
        <v>0</v>
      </c>
      <c r="AB96" s="87">
        <f t="shared" si="5"/>
        <v>0</v>
      </c>
      <c r="AC96" s="92" t="s">
        <v>8768</v>
      </c>
    </row>
    <row r="97" spans="1:29" ht="16.2" customHeight="1" x14ac:dyDescent="0.35">
      <c r="A97" s="66">
        <v>96</v>
      </c>
      <c r="B97" s="63">
        <v>20403852</v>
      </c>
      <c r="C97" s="63" t="s">
        <v>462</v>
      </c>
      <c r="D97" s="63" t="s">
        <v>8748</v>
      </c>
      <c r="E97" s="63" t="s">
        <v>781</v>
      </c>
      <c r="F97" s="63" t="s">
        <v>38</v>
      </c>
      <c r="G97" s="63" t="s">
        <v>782</v>
      </c>
      <c r="H97" s="63" t="s">
        <v>42</v>
      </c>
      <c r="I97" s="64" t="s">
        <v>783</v>
      </c>
      <c r="J97" s="65" t="s">
        <v>465</v>
      </c>
      <c r="K97" s="63" t="s">
        <v>784</v>
      </c>
      <c r="L97" s="63" t="s">
        <v>39</v>
      </c>
      <c r="M97" s="63" t="s">
        <v>40</v>
      </c>
      <c r="N97" s="63" t="s">
        <v>53</v>
      </c>
      <c r="O97" s="63" t="s">
        <v>30</v>
      </c>
      <c r="P97" s="63" t="s">
        <v>53</v>
      </c>
      <c r="Q97" s="84">
        <f t="shared" ca="1" si="3"/>
        <v>46120</v>
      </c>
      <c r="R97" s="68">
        <v>0</v>
      </c>
      <c r="S97" s="85">
        <v>0</v>
      </c>
      <c r="T97" s="85">
        <v>0</v>
      </c>
      <c r="U97" s="85">
        <v>0</v>
      </c>
      <c r="V97" s="86">
        <f t="shared" si="4"/>
        <v>0</v>
      </c>
      <c r="W97" s="85">
        <v>0</v>
      </c>
      <c r="X97" s="85">
        <v>0</v>
      </c>
      <c r="Y97" s="85">
        <v>0</v>
      </c>
      <c r="Z97" s="85">
        <v>0</v>
      </c>
      <c r="AA97" s="85">
        <v>0</v>
      </c>
      <c r="AB97" s="87">
        <f t="shared" si="5"/>
        <v>0</v>
      </c>
      <c r="AC97" s="92" t="s">
        <v>8768</v>
      </c>
    </row>
    <row r="98" spans="1:29" ht="16.2" hidden="1" customHeight="1" x14ac:dyDescent="0.35">
      <c r="A98" s="61">
        <v>97</v>
      </c>
      <c r="B98" s="63">
        <v>20403910</v>
      </c>
      <c r="C98" s="63" t="s">
        <v>462</v>
      </c>
      <c r="D98" s="63" t="s">
        <v>8748</v>
      </c>
      <c r="E98" s="63" t="s">
        <v>785</v>
      </c>
      <c r="F98" s="63" t="s">
        <v>38</v>
      </c>
      <c r="G98" s="63" t="s">
        <v>786</v>
      </c>
      <c r="H98" s="63" t="s">
        <v>42</v>
      </c>
      <c r="I98" s="64" t="s">
        <v>787</v>
      </c>
      <c r="J98" s="65" t="s">
        <v>502</v>
      </c>
      <c r="K98" s="63" t="s">
        <v>788</v>
      </c>
      <c r="L98" s="63" t="s">
        <v>39</v>
      </c>
      <c r="M98" s="63" t="s">
        <v>40</v>
      </c>
      <c r="N98" s="63" t="s">
        <v>57</v>
      </c>
      <c r="O98" s="63" t="s">
        <v>30</v>
      </c>
      <c r="P98" s="63" t="s">
        <v>57</v>
      </c>
      <c r="Q98" s="84">
        <f t="shared" ca="1" si="3"/>
        <v>46120</v>
      </c>
      <c r="R98" s="68">
        <v>0</v>
      </c>
      <c r="S98" s="85">
        <v>0</v>
      </c>
      <c r="T98" s="85">
        <v>0</v>
      </c>
      <c r="U98" s="85">
        <v>0</v>
      </c>
      <c r="V98" s="86">
        <f t="shared" si="4"/>
        <v>0</v>
      </c>
      <c r="W98" s="85">
        <v>0</v>
      </c>
      <c r="X98" s="85">
        <v>0</v>
      </c>
      <c r="Y98" s="85">
        <v>0</v>
      </c>
      <c r="Z98" s="85">
        <v>0</v>
      </c>
      <c r="AA98" s="85">
        <v>0</v>
      </c>
      <c r="AB98" s="87">
        <f t="shared" si="5"/>
        <v>0</v>
      </c>
      <c r="AC98" s="92" t="s">
        <v>8768</v>
      </c>
    </row>
    <row r="99" spans="1:29" ht="16.2" hidden="1" customHeight="1" x14ac:dyDescent="0.35">
      <c r="A99" s="61">
        <v>98</v>
      </c>
      <c r="B99" s="63">
        <v>20403969</v>
      </c>
      <c r="C99" s="63" t="s">
        <v>462</v>
      </c>
      <c r="D99" s="63" t="s">
        <v>8748</v>
      </c>
      <c r="E99" s="63" t="s">
        <v>789</v>
      </c>
      <c r="F99" s="63" t="s">
        <v>38</v>
      </c>
      <c r="G99" s="63" t="s">
        <v>790</v>
      </c>
      <c r="H99" s="63" t="s">
        <v>42</v>
      </c>
      <c r="I99" s="64" t="s">
        <v>465</v>
      </c>
      <c r="J99" s="65" t="s">
        <v>465</v>
      </c>
      <c r="K99" s="63" t="s">
        <v>791</v>
      </c>
      <c r="L99" s="63" t="s">
        <v>33</v>
      </c>
      <c r="M99" s="63" t="s">
        <v>34</v>
      </c>
      <c r="N99" s="63" t="s">
        <v>35</v>
      </c>
      <c r="O99" s="63" t="s">
        <v>36</v>
      </c>
      <c r="P99" s="63" t="s">
        <v>8750</v>
      </c>
      <c r="Q99" s="84">
        <f t="shared" ca="1" si="3"/>
        <v>46120</v>
      </c>
      <c r="R99" s="68">
        <v>0</v>
      </c>
      <c r="S99" s="85">
        <v>0</v>
      </c>
      <c r="T99" s="85">
        <v>0</v>
      </c>
      <c r="U99" s="85">
        <v>0</v>
      </c>
      <c r="V99" s="86">
        <f t="shared" si="4"/>
        <v>0</v>
      </c>
      <c r="W99" s="85">
        <v>0</v>
      </c>
      <c r="X99" s="85">
        <v>0</v>
      </c>
      <c r="Y99" s="85">
        <v>0</v>
      </c>
      <c r="Z99" s="85">
        <v>0</v>
      </c>
      <c r="AA99" s="85">
        <v>0</v>
      </c>
      <c r="AB99" s="87">
        <f t="shared" si="5"/>
        <v>0</v>
      </c>
      <c r="AC99" s="92" t="s">
        <v>8768</v>
      </c>
    </row>
    <row r="100" spans="1:29" ht="16.2" hidden="1" customHeight="1" x14ac:dyDescent="0.35">
      <c r="A100" s="66">
        <v>99</v>
      </c>
      <c r="B100" s="63">
        <v>20404073</v>
      </c>
      <c r="C100" s="63" t="s">
        <v>462</v>
      </c>
      <c r="D100" s="63" t="s">
        <v>8748</v>
      </c>
      <c r="E100" s="63" t="s">
        <v>792</v>
      </c>
      <c r="F100" s="63" t="s">
        <v>38</v>
      </c>
      <c r="G100" s="63" t="s">
        <v>793</v>
      </c>
      <c r="H100" s="63" t="s">
        <v>31</v>
      </c>
      <c r="I100" s="64" t="s">
        <v>465</v>
      </c>
      <c r="J100" s="65" t="s">
        <v>465</v>
      </c>
      <c r="K100" s="63" t="s">
        <v>794</v>
      </c>
      <c r="L100" s="63" t="s">
        <v>33</v>
      </c>
      <c r="M100" s="63" t="s">
        <v>34</v>
      </c>
      <c r="N100" s="63" t="s">
        <v>35</v>
      </c>
      <c r="O100" s="63" t="s">
        <v>36</v>
      </c>
      <c r="P100" s="63" t="s">
        <v>8752</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2" t="s">
        <v>8768</v>
      </c>
    </row>
    <row r="101" spans="1:29" ht="16.2" customHeight="1" x14ac:dyDescent="0.35">
      <c r="A101" s="66">
        <v>100</v>
      </c>
      <c r="B101" s="63">
        <v>20404082</v>
      </c>
      <c r="C101" s="63" t="s">
        <v>462</v>
      </c>
      <c r="D101" s="63" t="s">
        <v>8748</v>
      </c>
      <c r="E101" s="63" t="s">
        <v>795</v>
      </c>
      <c r="F101" s="63" t="s">
        <v>38</v>
      </c>
      <c r="G101" s="63" t="s">
        <v>796</v>
      </c>
      <c r="H101" s="63" t="s">
        <v>31</v>
      </c>
      <c r="I101" s="64" t="s">
        <v>797</v>
      </c>
      <c r="J101" s="65" t="s">
        <v>465</v>
      </c>
      <c r="K101" s="63" t="s">
        <v>798</v>
      </c>
      <c r="L101" s="63" t="s">
        <v>39</v>
      </c>
      <c r="M101" s="63" t="s">
        <v>40</v>
      </c>
      <c r="N101" s="63" t="s">
        <v>53</v>
      </c>
      <c r="O101" s="63" t="s">
        <v>43</v>
      </c>
      <c r="P101" s="63" t="s">
        <v>53</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2" t="s">
        <v>8768</v>
      </c>
    </row>
    <row r="102" spans="1:29" ht="16.2" hidden="1" customHeight="1" x14ac:dyDescent="0.35">
      <c r="A102" s="61">
        <v>101</v>
      </c>
      <c r="B102" s="63">
        <v>20404192</v>
      </c>
      <c r="C102" s="63" t="s">
        <v>462</v>
      </c>
      <c r="D102" s="63" t="s">
        <v>8748</v>
      </c>
      <c r="E102" s="63" t="s">
        <v>799</v>
      </c>
      <c r="F102" s="63" t="s">
        <v>32</v>
      </c>
      <c r="G102" s="63" t="s">
        <v>800</v>
      </c>
      <c r="H102" s="63" t="s">
        <v>31</v>
      </c>
      <c r="I102" s="64" t="s">
        <v>801</v>
      </c>
      <c r="J102" s="65" t="s">
        <v>469</v>
      </c>
      <c r="K102" s="63" t="s">
        <v>802</v>
      </c>
      <c r="L102" s="63" t="s">
        <v>33</v>
      </c>
      <c r="M102" s="63" t="s">
        <v>34</v>
      </c>
      <c r="N102" s="63" t="s">
        <v>35</v>
      </c>
      <c r="O102" s="63" t="s">
        <v>43</v>
      </c>
      <c r="P102" s="63" t="s">
        <v>8749</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2" t="s">
        <v>8768</v>
      </c>
    </row>
    <row r="103" spans="1:29" ht="16.2" hidden="1" customHeight="1" x14ac:dyDescent="0.35">
      <c r="A103" s="61">
        <v>102</v>
      </c>
      <c r="B103" s="63">
        <v>20404270</v>
      </c>
      <c r="C103" s="63" t="s">
        <v>462</v>
      </c>
      <c r="D103" s="63" t="s">
        <v>8748</v>
      </c>
      <c r="E103" s="63" t="s">
        <v>803</v>
      </c>
      <c r="F103" s="63" t="s">
        <v>38</v>
      </c>
      <c r="G103" s="63" t="s">
        <v>804</v>
      </c>
      <c r="H103" s="63" t="s">
        <v>42</v>
      </c>
      <c r="I103" s="64" t="s">
        <v>805</v>
      </c>
      <c r="J103" s="65" t="s">
        <v>526</v>
      </c>
      <c r="K103" s="63" t="s">
        <v>806</v>
      </c>
      <c r="L103" s="63" t="s">
        <v>39</v>
      </c>
      <c r="M103" s="63" t="s">
        <v>34</v>
      </c>
      <c r="N103" s="63" t="s">
        <v>35</v>
      </c>
      <c r="O103" s="63" t="s">
        <v>43</v>
      </c>
      <c r="P103" s="63" t="s">
        <v>8753</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2" t="s">
        <v>8768</v>
      </c>
    </row>
    <row r="104" spans="1:29" ht="16.2" hidden="1" customHeight="1" x14ac:dyDescent="0.35">
      <c r="A104" s="66">
        <v>103</v>
      </c>
      <c r="B104" s="63">
        <v>20404272</v>
      </c>
      <c r="C104" s="63" t="s">
        <v>462</v>
      </c>
      <c r="D104" s="63" t="s">
        <v>8748</v>
      </c>
      <c r="E104" s="63" t="s">
        <v>216</v>
      </c>
      <c r="F104" s="63" t="s">
        <v>32</v>
      </c>
      <c r="G104" s="63" t="s">
        <v>807</v>
      </c>
      <c r="H104" s="63" t="s">
        <v>42</v>
      </c>
      <c r="I104" s="64" t="s">
        <v>808</v>
      </c>
      <c r="J104" s="65" t="s">
        <v>544</v>
      </c>
      <c r="K104" s="63" t="s">
        <v>809</v>
      </c>
      <c r="L104" s="63" t="s">
        <v>39</v>
      </c>
      <c r="M104" s="63" t="s">
        <v>40</v>
      </c>
      <c r="N104" s="63" t="s">
        <v>48</v>
      </c>
      <c r="O104" s="63" t="s">
        <v>43</v>
      </c>
      <c r="P104" s="89" t="s">
        <v>8756</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2" t="s">
        <v>8768</v>
      </c>
    </row>
    <row r="105" spans="1:29" ht="16.2" hidden="1" customHeight="1" x14ac:dyDescent="0.35">
      <c r="A105" s="66">
        <v>104</v>
      </c>
      <c r="B105" s="63">
        <v>20404366</v>
      </c>
      <c r="C105" s="63" t="s">
        <v>462</v>
      </c>
      <c r="D105" s="63" t="s">
        <v>8748</v>
      </c>
      <c r="E105" s="63" t="s">
        <v>336</v>
      </c>
      <c r="F105" s="63" t="s">
        <v>38</v>
      </c>
      <c r="G105" s="63" t="s">
        <v>810</v>
      </c>
      <c r="H105" s="63" t="s">
        <v>42</v>
      </c>
      <c r="I105" s="64" t="s">
        <v>811</v>
      </c>
      <c r="J105" s="65" t="s">
        <v>502</v>
      </c>
      <c r="K105" s="63" t="s">
        <v>812</v>
      </c>
      <c r="L105" s="63" t="s">
        <v>39</v>
      </c>
      <c r="M105" s="63" t="s">
        <v>34</v>
      </c>
      <c r="N105" s="63" t="s">
        <v>48</v>
      </c>
      <c r="O105" s="63" t="s">
        <v>43</v>
      </c>
      <c r="P105" s="89" t="s">
        <v>8756</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2" t="s">
        <v>8768</v>
      </c>
    </row>
    <row r="106" spans="1:29" ht="16.2" hidden="1" customHeight="1" x14ac:dyDescent="0.35">
      <c r="A106" s="61">
        <v>105</v>
      </c>
      <c r="B106" s="63">
        <v>20404394</v>
      </c>
      <c r="C106" s="63" t="s">
        <v>462</v>
      </c>
      <c r="D106" s="63" t="s">
        <v>8748</v>
      </c>
      <c r="E106" s="63" t="s">
        <v>813</v>
      </c>
      <c r="F106" s="63" t="s">
        <v>32</v>
      </c>
      <c r="G106" s="63" t="s">
        <v>814</v>
      </c>
      <c r="H106" s="63" t="s">
        <v>31</v>
      </c>
      <c r="I106" s="64" t="s">
        <v>465</v>
      </c>
      <c r="J106" s="65" t="s">
        <v>465</v>
      </c>
      <c r="K106" s="63" t="s">
        <v>815</v>
      </c>
      <c r="L106" s="63" t="s">
        <v>39</v>
      </c>
      <c r="M106" s="63" t="s">
        <v>40</v>
      </c>
      <c r="N106" s="63" t="s">
        <v>52</v>
      </c>
      <c r="O106" s="63" t="s">
        <v>43</v>
      </c>
      <c r="P106" s="63" t="s">
        <v>52</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2" t="s">
        <v>8768</v>
      </c>
    </row>
    <row r="107" spans="1:29" ht="16.2" hidden="1" customHeight="1" x14ac:dyDescent="0.35">
      <c r="A107" s="61">
        <v>106</v>
      </c>
      <c r="B107" s="63">
        <v>20404406</v>
      </c>
      <c r="C107" s="63" t="s">
        <v>462</v>
      </c>
      <c r="D107" s="63" t="s">
        <v>8748</v>
      </c>
      <c r="E107" s="63" t="s">
        <v>126</v>
      </c>
      <c r="F107" s="63" t="s">
        <v>38</v>
      </c>
      <c r="G107" s="63" t="s">
        <v>816</v>
      </c>
      <c r="H107" s="63" t="s">
        <v>42</v>
      </c>
      <c r="I107" s="64" t="s">
        <v>817</v>
      </c>
      <c r="J107" s="65" t="s">
        <v>502</v>
      </c>
      <c r="K107" s="63" t="s">
        <v>818</v>
      </c>
      <c r="L107" s="63" t="s">
        <v>39</v>
      </c>
      <c r="M107" s="63" t="s">
        <v>40</v>
      </c>
      <c r="N107" s="63" t="s">
        <v>57</v>
      </c>
      <c r="O107" s="63" t="s">
        <v>30</v>
      </c>
      <c r="P107" s="63" t="s">
        <v>57</v>
      </c>
      <c r="Q107" s="84">
        <f t="shared" ca="1" si="3"/>
        <v>46120</v>
      </c>
      <c r="R107" s="68">
        <v>0</v>
      </c>
      <c r="S107" s="85">
        <v>0</v>
      </c>
      <c r="T107" s="85">
        <v>0</v>
      </c>
      <c r="U107" s="85">
        <v>0</v>
      </c>
      <c r="V107" s="86">
        <f t="shared" si="4"/>
        <v>0</v>
      </c>
      <c r="W107" s="85">
        <v>0</v>
      </c>
      <c r="X107" s="85">
        <v>0</v>
      </c>
      <c r="Y107" s="85">
        <v>0</v>
      </c>
      <c r="Z107" s="85">
        <v>0</v>
      </c>
      <c r="AA107" s="85" t="s">
        <v>8754</v>
      </c>
      <c r="AB107" s="87" t="str">
        <f t="shared" si="5"/>
        <v>면제</v>
      </c>
      <c r="AC107" s="92" t="s">
        <v>8768</v>
      </c>
    </row>
    <row r="108" spans="1:29" ht="16.2" hidden="1" customHeight="1" x14ac:dyDescent="0.35">
      <c r="A108" s="66">
        <v>107</v>
      </c>
      <c r="B108" s="67">
        <v>20404514</v>
      </c>
      <c r="C108" s="63" t="s">
        <v>462</v>
      </c>
      <c r="D108" s="63" t="s">
        <v>8748</v>
      </c>
      <c r="E108" s="63" t="s">
        <v>819</v>
      </c>
      <c r="F108" s="63" t="s">
        <v>32</v>
      </c>
      <c r="G108" s="63" t="s">
        <v>820</v>
      </c>
      <c r="H108" s="63" t="s">
        <v>42</v>
      </c>
      <c r="I108" s="64" t="s">
        <v>821</v>
      </c>
      <c r="J108" s="65" t="s">
        <v>822</v>
      </c>
      <c r="K108" s="63" t="s">
        <v>823</v>
      </c>
      <c r="L108" s="63" t="s">
        <v>45</v>
      </c>
      <c r="M108" s="63" t="s">
        <v>40</v>
      </c>
      <c r="N108" s="63" t="s">
        <v>46</v>
      </c>
      <c r="O108" s="63" t="s">
        <v>30</v>
      </c>
      <c r="P108" s="63" t="s">
        <v>46</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2" t="s">
        <v>8768</v>
      </c>
    </row>
    <row r="109" spans="1:29" ht="16.2" hidden="1" customHeight="1" x14ac:dyDescent="0.35">
      <c r="A109" s="66">
        <v>108</v>
      </c>
      <c r="B109" s="63">
        <v>20404527</v>
      </c>
      <c r="C109" s="63" t="s">
        <v>462</v>
      </c>
      <c r="D109" s="63" t="s">
        <v>8748</v>
      </c>
      <c r="E109" s="63" t="s">
        <v>824</v>
      </c>
      <c r="F109" s="63" t="s">
        <v>38</v>
      </c>
      <c r="G109" s="63" t="s">
        <v>825</v>
      </c>
      <c r="H109" s="63" t="s">
        <v>31</v>
      </c>
      <c r="I109" s="64" t="s">
        <v>465</v>
      </c>
      <c r="J109" s="65" t="s">
        <v>465</v>
      </c>
      <c r="K109" s="63" t="s">
        <v>826</v>
      </c>
      <c r="L109" s="63" t="s">
        <v>39</v>
      </c>
      <c r="M109" s="63" t="s">
        <v>34</v>
      </c>
      <c r="N109" s="63" t="s">
        <v>35</v>
      </c>
      <c r="O109" s="63" t="s">
        <v>36</v>
      </c>
      <c r="P109" s="63" t="s">
        <v>8753</v>
      </c>
      <c r="Q109" s="84">
        <f t="shared" ca="1" si="3"/>
        <v>46120</v>
      </c>
      <c r="R109" s="68">
        <v>0</v>
      </c>
      <c r="S109" s="85" t="s">
        <v>8754</v>
      </c>
      <c r="T109" s="85">
        <v>0</v>
      </c>
      <c r="U109" s="85">
        <v>0</v>
      </c>
      <c r="V109" s="86">
        <f t="shared" si="4"/>
        <v>2</v>
      </c>
      <c r="W109" s="85">
        <v>0</v>
      </c>
      <c r="X109" s="85">
        <v>0</v>
      </c>
      <c r="Y109" s="85">
        <v>0</v>
      </c>
      <c r="Z109" s="85">
        <v>0</v>
      </c>
      <c r="AA109" s="85">
        <v>0</v>
      </c>
      <c r="AB109" s="87">
        <f t="shared" si="5"/>
        <v>0</v>
      </c>
      <c r="AC109" s="92" t="s">
        <v>8768</v>
      </c>
    </row>
    <row r="110" spans="1:29" ht="16.2" hidden="1" customHeight="1" x14ac:dyDescent="0.35">
      <c r="A110" s="61">
        <v>109</v>
      </c>
      <c r="B110" s="63">
        <v>20404572</v>
      </c>
      <c r="C110" s="63" t="s">
        <v>462</v>
      </c>
      <c r="D110" s="63" t="s">
        <v>8748</v>
      </c>
      <c r="E110" s="63" t="s">
        <v>827</v>
      </c>
      <c r="F110" s="63" t="s">
        <v>38</v>
      </c>
      <c r="G110" s="63" t="s">
        <v>828</v>
      </c>
      <c r="H110" s="63" t="s">
        <v>42</v>
      </c>
      <c r="I110" s="64" t="s">
        <v>829</v>
      </c>
      <c r="J110" s="65" t="s">
        <v>830</v>
      </c>
      <c r="K110" s="63" t="s">
        <v>831</v>
      </c>
      <c r="L110" s="63" t="s">
        <v>39</v>
      </c>
      <c r="M110" s="63" t="s">
        <v>40</v>
      </c>
      <c r="N110" s="63" t="s">
        <v>57</v>
      </c>
      <c r="O110" s="63" t="s">
        <v>43</v>
      </c>
      <c r="P110" s="63" t="s">
        <v>57</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2" t="s">
        <v>8768</v>
      </c>
    </row>
    <row r="111" spans="1:29" ht="16.2" hidden="1" customHeight="1" x14ac:dyDescent="0.35">
      <c r="A111" s="61">
        <v>110</v>
      </c>
      <c r="B111" s="63">
        <v>20404679</v>
      </c>
      <c r="C111" s="63" t="s">
        <v>462</v>
      </c>
      <c r="D111" s="63" t="s">
        <v>8748</v>
      </c>
      <c r="E111" s="63" t="s">
        <v>832</v>
      </c>
      <c r="F111" s="63" t="s">
        <v>32</v>
      </c>
      <c r="G111" s="63" t="s">
        <v>833</v>
      </c>
      <c r="H111" s="63" t="s">
        <v>31</v>
      </c>
      <c r="I111" s="64" t="s">
        <v>834</v>
      </c>
      <c r="J111" s="65" t="s">
        <v>502</v>
      </c>
      <c r="K111" s="63" t="s">
        <v>835</v>
      </c>
      <c r="L111" s="63" t="s">
        <v>33</v>
      </c>
      <c r="M111" s="63" t="s">
        <v>40</v>
      </c>
      <c r="N111" s="63" t="s">
        <v>52</v>
      </c>
      <c r="O111" s="63" t="s">
        <v>43</v>
      </c>
      <c r="P111" s="63" t="s">
        <v>52</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2" t="s">
        <v>8768</v>
      </c>
    </row>
    <row r="112" spans="1:29" ht="16.2" hidden="1" customHeight="1" x14ac:dyDescent="0.35">
      <c r="A112" s="66">
        <v>111</v>
      </c>
      <c r="B112" s="63">
        <v>20404721</v>
      </c>
      <c r="C112" s="63" t="s">
        <v>462</v>
      </c>
      <c r="D112" s="63" t="s">
        <v>8748</v>
      </c>
      <c r="E112" s="63" t="s">
        <v>836</v>
      </c>
      <c r="F112" s="63" t="s">
        <v>38</v>
      </c>
      <c r="G112" s="63" t="s">
        <v>837</v>
      </c>
      <c r="H112" s="63" t="s">
        <v>31</v>
      </c>
      <c r="I112" s="64" t="s">
        <v>465</v>
      </c>
      <c r="J112" s="65" t="s">
        <v>465</v>
      </c>
      <c r="K112" s="63" t="s">
        <v>838</v>
      </c>
      <c r="L112" s="63" t="s">
        <v>39</v>
      </c>
      <c r="M112" s="63" t="s">
        <v>34</v>
      </c>
      <c r="N112" s="63" t="s">
        <v>35</v>
      </c>
      <c r="O112" s="63" t="s">
        <v>36</v>
      </c>
      <c r="P112" s="63" t="s">
        <v>8750</v>
      </c>
      <c r="Q112" s="84">
        <f t="shared" ca="1" si="3"/>
        <v>46120</v>
      </c>
      <c r="R112" s="68">
        <v>0</v>
      </c>
      <c r="S112" s="85" t="s">
        <v>8754</v>
      </c>
      <c r="T112" s="85">
        <v>0</v>
      </c>
      <c r="U112" s="85">
        <v>0</v>
      </c>
      <c r="V112" s="86">
        <f t="shared" si="4"/>
        <v>2</v>
      </c>
      <c r="W112" s="85">
        <v>0</v>
      </c>
      <c r="X112" s="85">
        <v>0</v>
      </c>
      <c r="Y112" s="85">
        <v>0</v>
      </c>
      <c r="Z112" s="85">
        <v>0</v>
      </c>
      <c r="AA112" s="85">
        <v>0</v>
      </c>
      <c r="AB112" s="87">
        <f t="shared" si="5"/>
        <v>0</v>
      </c>
      <c r="AC112" s="92" t="s">
        <v>8768</v>
      </c>
    </row>
    <row r="113" spans="1:29" ht="16.2" hidden="1" customHeight="1" x14ac:dyDescent="0.35">
      <c r="A113" s="66">
        <v>112</v>
      </c>
      <c r="B113" s="67">
        <v>20404733</v>
      </c>
      <c r="C113" s="63" t="s">
        <v>462</v>
      </c>
      <c r="D113" s="63" t="s">
        <v>8748</v>
      </c>
      <c r="E113" s="63" t="s">
        <v>88</v>
      </c>
      <c r="F113" s="63" t="s">
        <v>38</v>
      </c>
      <c r="G113" s="63" t="s">
        <v>839</v>
      </c>
      <c r="H113" s="63" t="s">
        <v>42</v>
      </c>
      <c r="I113" s="64" t="s">
        <v>840</v>
      </c>
      <c r="J113" s="65" t="s">
        <v>544</v>
      </c>
      <c r="K113" s="63" t="s">
        <v>841</v>
      </c>
      <c r="L113" s="63" t="s">
        <v>39</v>
      </c>
      <c r="M113" s="63" t="s">
        <v>40</v>
      </c>
      <c r="N113" s="63" t="s">
        <v>46</v>
      </c>
      <c r="O113" s="63" t="s">
        <v>43</v>
      </c>
      <c r="P113" s="63" t="s">
        <v>46</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2" t="s">
        <v>8768</v>
      </c>
    </row>
    <row r="114" spans="1:29" ht="16.2" hidden="1" customHeight="1" x14ac:dyDescent="0.35">
      <c r="A114" s="61">
        <v>113</v>
      </c>
      <c r="B114" s="63">
        <v>20404739</v>
      </c>
      <c r="C114" s="63" t="s">
        <v>462</v>
      </c>
      <c r="D114" s="63" t="s">
        <v>8748</v>
      </c>
      <c r="E114" s="63" t="s">
        <v>842</v>
      </c>
      <c r="F114" s="63" t="s">
        <v>38</v>
      </c>
      <c r="G114" s="63" t="s">
        <v>843</v>
      </c>
      <c r="H114" s="63" t="s">
        <v>31</v>
      </c>
      <c r="I114" s="64" t="s">
        <v>465</v>
      </c>
      <c r="J114" s="65" t="s">
        <v>465</v>
      </c>
      <c r="K114" s="63" t="s">
        <v>844</v>
      </c>
      <c r="L114" s="63" t="s">
        <v>39</v>
      </c>
      <c r="M114" s="63" t="s">
        <v>40</v>
      </c>
      <c r="N114" s="63" t="s">
        <v>52</v>
      </c>
      <c r="O114" s="63" t="s">
        <v>36</v>
      </c>
      <c r="P114" s="63" t="s">
        <v>52</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2" t="s">
        <v>8768</v>
      </c>
    </row>
    <row r="115" spans="1:29" ht="16.2" hidden="1" customHeight="1" x14ac:dyDescent="0.35">
      <c r="A115" s="61">
        <v>114</v>
      </c>
      <c r="B115" s="62">
        <v>20404758</v>
      </c>
      <c r="C115" s="63" t="s">
        <v>462</v>
      </c>
      <c r="D115" s="63" t="s">
        <v>8748</v>
      </c>
      <c r="E115" s="63" t="s">
        <v>845</v>
      </c>
      <c r="F115" s="63" t="s">
        <v>38</v>
      </c>
      <c r="G115" s="63" t="s">
        <v>846</v>
      </c>
      <c r="H115" s="63" t="s">
        <v>42</v>
      </c>
      <c r="I115" s="64" t="s">
        <v>465</v>
      </c>
      <c r="J115" s="65" t="s">
        <v>526</v>
      </c>
      <c r="K115" s="63" t="s">
        <v>847</v>
      </c>
      <c r="L115" s="63" t="s">
        <v>45</v>
      </c>
      <c r="M115" s="63" t="s">
        <v>34</v>
      </c>
      <c r="N115" s="63" t="s">
        <v>35</v>
      </c>
      <c r="O115" s="63" t="s">
        <v>43</v>
      </c>
      <c r="P115" s="63" t="s">
        <v>8755</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2" t="s">
        <v>8768</v>
      </c>
    </row>
    <row r="116" spans="1:29" ht="16.2" hidden="1" customHeight="1" x14ac:dyDescent="0.35">
      <c r="A116" s="66">
        <v>115</v>
      </c>
      <c r="B116" s="62">
        <v>20404760</v>
      </c>
      <c r="C116" s="63" t="s">
        <v>462</v>
      </c>
      <c r="D116" s="63" t="s">
        <v>8748</v>
      </c>
      <c r="E116" s="63" t="s">
        <v>76</v>
      </c>
      <c r="F116" s="63" t="s">
        <v>32</v>
      </c>
      <c r="G116" s="63" t="s">
        <v>848</v>
      </c>
      <c r="H116" s="63" t="s">
        <v>31</v>
      </c>
      <c r="I116" s="64" t="s">
        <v>465</v>
      </c>
      <c r="J116" s="65" t="s">
        <v>465</v>
      </c>
      <c r="K116" s="63" t="s">
        <v>849</v>
      </c>
      <c r="L116" s="63" t="s">
        <v>45</v>
      </c>
      <c r="M116" s="63" t="s">
        <v>40</v>
      </c>
      <c r="N116" s="63" t="s">
        <v>48</v>
      </c>
      <c r="O116" s="63" t="s">
        <v>36</v>
      </c>
      <c r="P116" s="89" t="s">
        <v>8758</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2" t="s">
        <v>8768</v>
      </c>
    </row>
    <row r="117" spans="1:29" ht="16.2" hidden="1" customHeight="1" x14ac:dyDescent="0.35">
      <c r="A117" s="66">
        <v>116</v>
      </c>
      <c r="B117" s="63">
        <v>20404815</v>
      </c>
      <c r="C117" s="63" t="s">
        <v>462</v>
      </c>
      <c r="D117" s="63" t="s">
        <v>8748</v>
      </c>
      <c r="E117" s="63" t="s">
        <v>850</v>
      </c>
      <c r="F117" s="63" t="s">
        <v>38</v>
      </c>
      <c r="G117" s="63" t="s">
        <v>851</v>
      </c>
      <c r="H117" s="63" t="s">
        <v>31</v>
      </c>
      <c r="I117" s="64" t="s">
        <v>852</v>
      </c>
      <c r="J117" s="65" t="s">
        <v>655</v>
      </c>
      <c r="K117" s="63" t="s">
        <v>853</v>
      </c>
      <c r="L117" s="63" t="s">
        <v>39</v>
      </c>
      <c r="M117" s="63" t="s">
        <v>40</v>
      </c>
      <c r="N117" s="63" t="s">
        <v>41</v>
      </c>
      <c r="O117" s="63" t="s">
        <v>30</v>
      </c>
      <c r="P117" s="63" t="s">
        <v>41</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2" t="s">
        <v>8768</v>
      </c>
    </row>
    <row r="118" spans="1:29" ht="16.2" hidden="1" customHeight="1" x14ac:dyDescent="0.35">
      <c r="A118" s="61">
        <v>117</v>
      </c>
      <c r="B118" s="63">
        <v>20404855</v>
      </c>
      <c r="C118" s="63" t="s">
        <v>462</v>
      </c>
      <c r="D118" s="63" t="s">
        <v>8748</v>
      </c>
      <c r="E118" s="63" t="s">
        <v>854</v>
      </c>
      <c r="F118" s="63" t="s">
        <v>32</v>
      </c>
      <c r="G118" s="63" t="s">
        <v>855</v>
      </c>
      <c r="H118" s="63" t="s">
        <v>31</v>
      </c>
      <c r="I118" s="64" t="s">
        <v>743</v>
      </c>
      <c r="J118" s="65" t="s">
        <v>526</v>
      </c>
      <c r="K118" s="63" t="s">
        <v>856</v>
      </c>
      <c r="L118" s="63" t="s">
        <v>39</v>
      </c>
      <c r="M118" s="63" t="s">
        <v>34</v>
      </c>
      <c r="N118" s="63" t="s">
        <v>35</v>
      </c>
      <c r="O118" s="63" t="s">
        <v>43</v>
      </c>
      <c r="P118" s="63" t="s">
        <v>8749</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2" t="s">
        <v>8768</v>
      </c>
    </row>
    <row r="119" spans="1:29" ht="16.2" hidden="1" customHeight="1" x14ac:dyDescent="0.35">
      <c r="A119" s="61">
        <v>118</v>
      </c>
      <c r="B119" s="63">
        <v>20404862</v>
      </c>
      <c r="C119" s="63" t="s">
        <v>462</v>
      </c>
      <c r="D119" s="63" t="s">
        <v>8748</v>
      </c>
      <c r="E119" s="63" t="s">
        <v>857</v>
      </c>
      <c r="F119" s="63" t="s">
        <v>38</v>
      </c>
      <c r="G119" s="63" t="s">
        <v>858</v>
      </c>
      <c r="H119" s="63" t="s">
        <v>42</v>
      </c>
      <c r="I119" s="64" t="s">
        <v>465</v>
      </c>
      <c r="J119" s="65" t="s">
        <v>465</v>
      </c>
      <c r="K119" s="63" t="s">
        <v>859</v>
      </c>
      <c r="L119" s="63" t="s">
        <v>39</v>
      </c>
      <c r="M119" s="63" t="s">
        <v>40</v>
      </c>
      <c r="N119" s="63" t="s">
        <v>57</v>
      </c>
      <c r="O119" s="63" t="s">
        <v>36</v>
      </c>
      <c r="P119" s="63" t="s">
        <v>57</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2" t="s">
        <v>8768</v>
      </c>
    </row>
    <row r="120" spans="1:29" ht="16.2" hidden="1" customHeight="1" x14ac:dyDescent="0.35">
      <c r="A120" s="66">
        <v>119</v>
      </c>
      <c r="B120" s="63">
        <v>20404875</v>
      </c>
      <c r="C120" s="63" t="s">
        <v>462</v>
      </c>
      <c r="D120" s="63" t="s">
        <v>8748</v>
      </c>
      <c r="E120" s="63" t="s">
        <v>860</v>
      </c>
      <c r="F120" s="63" t="s">
        <v>32</v>
      </c>
      <c r="G120" s="63" t="s">
        <v>861</v>
      </c>
      <c r="H120" s="63" t="s">
        <v>42</v>
      </c>
      <c r="I120" s="64" t="s">
        <v>862</v>
      </c>
      <c r="J120" s="65" t="s">
        <v>863</v>
      </c>
      <c r="K120" s="63" t="s">
        <v>864</v>
      </c>
      <c r="L120" s="63" t="s">
        <v>33</v>
      </c>
      <c r="M120" s="63" t="s">
        <v>34</v>
      </c>
      <c r="N120" s="63" t="s">
        <v>35</v>
      </c>
      <c r="O120" s="63" t="s">
        <v>30</v>
      </c>
      <c r="P120" s="63" t="s">
        <v>8750</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2" t="s">
        <v>8768</v>
      </c>
    </row>
    <row r="121" spans="1:29" ht="16.2" hidden="1" customHeight="1" x14ac:dyDescent="0.35">
      <c r="A121" s="66">
        <v>120</v>
      </c>
      <c r="B121" s="63">
        <v>20404889</v>
      </c>
      <c r="C121" s="63" t="s">
        <v>462</v>
      </c>
      <c r="D121" s="63" t="s">
        <v>8748</v>
      </c>
      <c r="E121" s="63" t="s">
        <v>417</v>
      </c>
      <c r="F121" s="63" t="s">
        <v>32</v>
      </c>
      <c r="G121" s="63" t="s">
        <v>865</v>
      </c>
      <c r="H121" s="63" t="s">
        <v>31</v>
      </c>
      <c r="I121" s="64" t="s">
        <v>465</v>
      </c>
      <c r="J121" s="65" t="s">
        <v>465</v>
      </c>
      <c r="K121" s="63" t="s">
        <v>866</v>
      </c>
      <c r="L121" s="63" t="s">
        <v>39</v>
      </c>
      <c r="M121" s="63" t="s">
        <v>40</v>
      </c>
      <c r="N121" s="63" t="s">
        <v>52</v>
      </c>
      <c r="O121" s="63" t="s">
        <v>43</v>
      </c>
      <c r="P121" s="63" t="s">
        <v>52</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2" t="s">
        <v>8768</v>
      </c>
    </row>
    <row r="122" spans="1:29" ht="16.2" hidden="1" customHeight="1" x14ac:dyDescent="0.35">
      <c r="A122" s="61">
        <v>121</v>
      </c>
      <c r="B122" s="63">
        <v>20404940</v>
      </c>
      <c r="C122" s="63" t="s">
        <v>462</v>
      </c>
      <c r="D122" s="63" t="s">
        <v>8748</v>
      </c>
      <c r="E122" s="63" t="s">
        <v>867</v>
      </c>
      <c r="F122" s="63" t="s">
        <v>38</v>
      </c>
      <c r="G122" s="63" t="s">
        <v>868</v>
      </c>
      <c r="H122" s="63" t="s">
        <v>42</v>
      </c>
      <c r="I122" s="64" t="s">
        <v>869</v>
      </c>
      <c r="J122" s="65" t="s">
        <v>526</v>
      </c>
      <c r="K122" s="63" t="s">
        <v>870</v>
      </c>
      <c r="L122" s="63" t="s">
        <v>39</v>
      </c>
      <c r="M122" s="63" t="s">
        <v>34</v>
      </c>
      <c r="N122" s="63" t="s">
        <v>35</v>
      </c>
      <c r="O122" s="63" t="s">
        <v>43</v>
      </c>
      <c r="P122" s="63" t="s">
        <v>8752</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2" t="s">
        <v>8768</v>
      </c>
    </row>
    <row r="123" spans="1:29" ht="16.2" hidden="1" customHeight="1" x14ac:dyDescent="0.35">
      <c r="A123" s="61">
        <v>122</v>
      </c>
      <c r="B123" s="62">
        <v>20404980</v>
      </c>
      <c r="C123" s="63" t="s">
        <v>462</v>
      </c>
      <c r="D123" s="63" t="s">
        <v>8748</v>
      </c>
      <c r="E123" s="63" t="s">
        <v>871</v>
      </c>
      <c r="F123" s="63" t="s">
        <v>38</v>
      </c>
      <c r="G123" s="63" t="s">
        <v>872</v>
      </c>
      <c r="H123" s="63" t="s">
        <v>31</v>
      </c>
      <c r="I123" s="64" t="s">
        <v>465</v>
      </c>
      <c r="J123" s="65" t="s">
        <v>526</v>
      </c>
      <c r="K123" s="63" t="s">
        <v>873</v>
      </c>
      <c r="L123" s="63" t="s">
        <v>39</v>
      </c>
      <c r="M123" s="63" t="s">
        <v>34</v>
      </c>
      <c r="N123" s="63" t="s">
        <v>35</v>
      </c>
      <c r="O123" s="63" t="s">
        <v>43</v>
      </c>
      <c r="P123" s="63" t="s">
        <v>8750</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2" t="s">
        <v>8768</v>
      </c>
    </row>
    <row r="124" spans="1:29" ht="16.2" hidden="1" customHeight="1" x14ac:dyDescent="0.35">
      <c r="A124" s="66">
        <v>123</v>
      </c>
      <c r="B124" s="63">
        <v>20405110</v>
      </c>
      <c r="C124" s="63" t="s">
        <v>462</v>
      </c>
      <c r="D124" s="63" t="s">
        <v>8748</v>
      </c>
      <c r="E124" s="63" t="s">
        <v>874</v>
      </c>
      <c r="F124" s="63" t="s">
        <v>38</v>
      </c>
      <c r="G124" s="63" t="s">
        <v>875</v>
      </c>
      <c r="H124" s="63" t="s">
        <v>31</v>
      </c>
      <c r="I124" s="64" t="s">
        <v>465</v>
      </c>
      <c r="J124" s="65" t="s">
        <v>465</v>
      </c>
      <c r="K124" s="63" t="s">
        <v>876</v>
      </c>
      <c r="L124" s="63" t="s">
        <v>39</v>
      </c>
      <c r="M124" s="63" t="s">
        <v>34</v>
      </c>
      <c r="N124" s="63" t="s">
        <v>35</v>
      </c>
      <c r="O124" s="63" t="s">
        <v>36</v>
      </c>
      <c r="P124" s="63" t="s">
        <v>8752</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2" t="s">
        <v>8768</v>
      </c>
    </row>
    <row r="125" spans="1:29" ht="16.2" hidden="1" customHeight="1" x14ac:dyDescent="0.35">
      <c r="A125" s="66">
        <v>124</v>
      </c>
      <c r="B125" s="63">
        <v>20405144</v>
      </c>
      <c r="C125" s="63" t="s">
        <v>462</v>
      </c>
      <c r="D125" s="63" t="s">
        <v>8748</v>
      </c>
      <c r="E125" s="63" t="s">
        <v>877</v>
      </c>
      <c r="F125" s="63" t="s">
        <v>32</v>
      </c>
      <c r="G125" s="63" t="s">
        <v>878</v>
      </c>
      <c r="H125" s="63" t="s">
        <v>31</v>
      </c>
      <c r="I125" s="64" t="s">
        <v>879</v>
      </c>
      <c r="J125" s="65" t="s">
        <v>544</v>
      </c>
      <c r="K125" s="63" t="s">
        <v>880</v>
      </c>
      <c r="L125" s="63" t="s">
        <v>39</v>
      </c>
      <c r="M125" s="63" t="s">
        <v>40</v>
      </c>
      <c r="N125" s="63" t="s">
        <v>48</v>
      </c>
      <c r="O125" s="63" t="s">
        <v>43</v>
      </c>
      <c r="P125" s="89" t="s">
        <v>8758</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2" t="s">
        <v>8768</v>
      </c>
    </row>
    <row r="126" spans="1:29" ht="16.2" hidden="1" customHeight="1" x14ac:dyDescent="0.35">
      <c r="A126" s="61">
        <v>125</v>
      </c>
      <c r="B126" s="63">
        <v>20405150</v>
      </c>
      <c r="C126" s="63" t="s">
        <v>462</v>
      </c>
      <c r="D126" s="63" t="s">
        <v>8748</v>
      </c>
      <c r="E126" s="63" t="s">
        <v>881</v>
      </c>
      <c r="F126" s="63" t="s">
        <v>38</v>
      </c>
      <c r="G126" s="63" t="s">
        <v>882</v>
      </c>
      <c r="H126" s="63" t="s">
        <v>31</v>
      </c>
      <c r="I126" s="64" t="s">
        <v>465</v>
      </c>
      <c r="J126" s="65" t="s">
        <v>465</v>
      </c>
      <c r="K126" s="63" t="s">
        <v>883</v>
      </c>
      <c r="L126" s="63" t="s">
        <v>39</v>
      </c>
      <c r="M126" s="63" t="s">
        <v>34</v>
      </c>
      <c r="N126" s="63" t="s">
        <v>35</v>
      </c>
      <c r="O126" s="63" t="s">
        <v>36</v>
      </c>
      <c r="P126" s="63" t="s">
        <v>8750</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2" t="s">
        <v>8768</v>
      </c>
    </row>
    <row r="127" spans="1:29" ht="16.2" hidden="1" customHeight="1" x14ac:dyDescent="0.35">
      <c r="A127" s="61">
        <v>126</v>
      </c>
      <c r="B127" s="63">
        <v>20405235</v>
      </c>
      <c r="C127" s="63" t="s">
        <v>462</v>
      </c>
      <c r="D127" s="63" t="s">
        <v>8748</v>
      </c>
      <c r="E127" s="63" t="s">
        <v>884</v>
      </c>
      <c r="F127" s="63" t="s">
        <v>38</v>
      </c>
      <c r="G127" s="63" t="s">
        <v>885</v>
      </c>
      <c r="H127" s="63" t="s">
        <v>31</v>
      </c>
      <c r="I127" s="64" t="s">
        <v>465</v>
      </c>
      <c r="J127" s="65" t="s">
        <v>465</v>
      </c>
      <c r="K127" s="63" t="s">
        <v>886</v>
      </c>
      <c r="L127" s="63" t="s">
        <v>39</v>
      </c>
      <c r="M127" s="63" t="s">
        <v>40</v>
      </c>
      <c r="N127" s="63" t="s">
        <v>52</v>
      </c>
      <c r="O127" s="63" t="s">
        <v>36</v>
      </c>
      <c r="P127" s="63" t="s">
        <v>52</v>
      </c>
      <c r="Q127" s="84">
        <f t="shared" ca="1" si="3"/>
        <v>46120</v>
      </c>
      <c r="R127" s="68">
        <v>0</v>
      </c>
      <c r="S127" s="85" t="s">
        <v>8754</v>
      </c>
      <c r="T127" s="85">
        <v>0</v>
      </c>
      <c r="U127" s="85">
        <v>0</v>
      </c>
      <c r="V127" s="86">
        <f t="shared" si="4"/>
        <v>2</v>
      </c>
      <c r="W127" s="85">
        <v>0</v>
      </c>
      <c r="X127" s="85">
        <v>0</v>
      </c>
      <c r="Y127" s="85">
        <v>0</v>
      </c>
      <c r="Z127" s="85">
        <v>0</v>
      </c>
      <c r="AA127" s="85">
        <v>0</v>
      </c>
      <c r="AB127" s="87">
        <f t="shared" si="5"/>
        <v>0</v>
      </c>
      <c r="AC127" s="92" t="s">
        <v>8768</v>
      </c>
    </row>
    <row r="128" spans="1:29" ht="16.2" hidden="1" customHeight="1" x14ac:dyDescent="0.35">
      <c r="A128" s="66">
        <v>127</v>
      </c>
      <c r="B128" s="63">
        <v>20405283</v>
      </c>
      <c r="C128" s="63" t="s">
        <v>462</v>
      </c>
      <c r="D128" s="63" t="s">
        <v>8748</v>
      </c>
      <c r="E128" s="63" t="s">
        <v>887</v>
      </c>
      <c r="F128" s="63" t="s">
        <v>38</v>
      </c>
      <c r="G128" s="63" t="s">
        <v>888</v>
      </c>
      <c r="H128" s="63" t="s">
        <v>31</v>
      </c>
      <c r="I128" s="64" t="s">
        <v>889</v>
      </c>
      <c r="J128" s="65" t="s">
        <v>526</v>
      </c>
      <c r="K128" s="63" t="s">
        <v>890</v>
      </c>
      <c r="L128" s="63" t="s">
        <v>39</v>
      </c>
      <c r="M128" s="63" t="s">
        <v>40</v>
      </c>
      <c r="N128" s="63" t="s">
        <v>48</v>
      </c>
      <c r="O128" s="63" t="s">
        <v>30</v>
      </c>
      <c r="P128" s="89" t="s">
        <v>8756</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2" t="s">
        <v>8768</v>
      </c>
    </row>
    <row r="129" spans="1:29" ht="16.2" hidden="1" customHeight="1" x14ac:dyDescent="0.35">
      <c r="A129" s="66">
        <v>128</v>
      </c>
      <c r="B129" s="62">
        <v>20405373</v>
      </c>
      <c r="C129" s="63" t="s">
        <v>462</v>
      </c>
      <c r="D129" s="63" t="s">
        <v>8748</v>
      </c>
      <c r="E129" s="63" t="s">
        <v>891</v>
      </c>
      <c r="F129" s="63" t="s">
        <v>38</v>
      </c>
      <c r="G129" s="63" t="s">
        <v>627</v>
      </c>
      <c r="H129" s="63" t="s">
        <v>42</v>
      </c>
      <c r="I129" s="64" t="s">
        <v>465</v>
      </c>
      <c r="J129" s="65" t="s">
        <v>465</v>
      </c>
      <c r="K129" s="63" t="s">
        <v>892</v>
      </c>
      <c r="L129" s="63" t="s">
        <v>39</v>
      </c>
      <c r="M129" s="63" t="s">
        <v>34</v>
      </c>
      <c r="N129" s="63" t="s">
        <v>35</v>
      </c>
      <c r="O129" s="63" t="s">
        <v>36</v>
      </c>
      <c r="P129" s="63" t="s">
        <v>8749</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2" t="s">
        <v>8768</v>
      </c>
    </row>
    <row r="130" spans="1:29" ht="16.2" hidden="1" customHeight="1" x14ac:dyDescent="0.35">
      <c r="A130" s="61">
        <v>129</v>
      </c>
      <c r="B130" s="63">
        <v>20405374</v>
      </c>
      <c r="C130" s="63" t="s">
        <v>462</v>
      </c>
      <c r="D130" s="63" t="s">
        <v>8748</v>
      </c>
      <c r="E130" s="63" t="s">
        <v>144</v>
      </c>
      <c r="F130" s="63" t="s">
        <v>38</v>
      </c>
      <c r="G130" s="63" t="s">
        <v>893</v>
      </c>
      <c r="H130" s="63" t="s">
        <v>42</v>
      </c>
      <c r="I130" s="64" t="s">
        <v>465</v>
      </c>
      <c r="J130" s="65" t="s">
        <v>465</v>
      </c>
      <c r="K130" s="63" t="s">
        <v>894</v>
      </c>
      <c r="L130" s="63" t="s">
        <v>39</v>
      </c>
      <c r="M130" s="63" t="s">
        <v>34</v>
      </c>
      <c r="N130" s="63" t="s">
        <v>35</v>
      </c>
      <c r="O130" s="63" t="s">
        <v>36</v>
      </c>
      <c r="P130" s="63" t="s">
        <v>8752</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2" t="s">
        <v>8768</v>
      </c>
    </row>
    <row r="131" spans="1:29" ht="16.2" hidden="1" customHeight="1" x14ac:dyDescent="0.35">
      <c r="A131" s="61">
        <v>130</v>
      </c>
      <c r="B131" s="63">
        <v>20405421</v>
      </c>
      <c r="C131" s="63" t="s">
        <v>462</v>
      </c>
      <c r="D131" s="63" t="s">
        <v>8748</v>
      </c>
      <c r="E131" s="63" t="s">
        <v>62</v>
      </c>
      <c r="F131" s="63" t="s">
        <v>38</v>
      </c>
      <c r="G131" s="63" t="s">
        <v>895</v>
      </c>
      <c r="H131" s="63" t="s">
        <v>42</v>
      </c>
      <c r="I131" s="64" t="s">
        <v>465</v>
      </c>
      <c r="J131" s="65" t="s">
        <v>465</v>
      </c>
      <c r="K131" s="63" t="s">
        <v>63</v>
      </c>
      <c r="L131" s="63" t="s">
        <v>39</v>
      </c>
      <c r="M131" s="63" t="s">
        <v>40</v>
      </c>
      <c r="N131" s="63" t="s">
        <v>57</v>
      </c>
      <c r="O131" s="63" t="s">
        <v>36</v>
      </c>
      <c r="P131" s="63" t="s">
        <v>57</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2" t="s">
        <v>8768</v>
      </c>
    </row>
    <row r="132" spans="1:29" ht="16.2" hidden="1" customHeight="1" x14ac:dyDescent="0.35">
      <c r="A132" s="66">
        <v>131</v>
      </c>
      <c r="B132" s="62">
        <v>20405468</v>
      </c>
      <c r="C132" s="63" t="s">
        <v>462</v>
      </c>
      <c r="D132" s="63" t="s">
        <v>8748</v>
      </c>
      <c r="E132" s="63" t="s">
        <v>896</v>
      </c>
      <c r="F132" s="63" t="s">
        <v>32</v>
      </c>
      <c r="G132" s="63" t="s">
        <v>897</v>
      </c>
      <c r="H132" s="63" t="s">
        <v>31</v>
      </c>
      <c r="I132" s="64" t="s">
        <v>869</v>
      </c>
      <c r="J132" s="65" t="s">
        <v>526</v>
      </c>
      <c r="K132" s="63" t="s">
        <v>898</v>
      </c>
      <c r="L132" s="63" t="s">
        <v>33</v>
      </c>
      <c r="M132" s="63" t="s">
        <v>34</v>
      </c>
      <c r="N132" s="63" t="s">
        <v>35</v>
      </c>
      <c r="O132" s="63" t="s">
        <v>43</v>
      </c>
      <c r="P132" s="63" t="s">
        <v>8750</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2" t="s">
        <v>8768</v>
      </c>
    </row>
    <row r="133" spans="1:29" ht="16.2" hidden="1" customHeight="1" x14ac:dyDescent="0.35">
      <c r="A133" s="66">
        <v>132</v>
      </c>
      <c r="B133" s="63">
        <v>20405513</v>
      </c>
      <c r="C133" s="63" t="s">
        <v>462</v>
      </c>
      <c r="D133" s="63" t="s">
        <v>8748</v>
      </c>
      <c r="E133" s="63" t="s">
        <v>899</v>
      </c>
      <c r="F133" s="63" t="s">
        <v>38</v>
      </c>
      <c r="G133" s="63" t="s">
        <v>900</v>
      </c>
      <c r="H133" s="63" t="s">
        <v>31</v>
      </c>
      <c r="I133" s="64" t="s">
        <v>465</v>
      </c>
      <c r="J133" s="65" t="s">
        <v>465</v>
      </c>
      <c r="K133" s="63" t="s">
        <v>901</v>
      </c>
      <c r="L133" s="63" t="s">
        <v>39</v>
      </c>
      <c r="M133" s="63" t="s">
        <v>34</v>
      </c>
      <c r="N133" s="63" t="s">
        <v>35</v>
      </c>
      <c r="O133" s="63" t="s">
        <v>36</v>
      </c>
      <c r="P133" s="63" t="s">
        <v>8752</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2" t="s">
        <v>8768</v>
      </c>
    </row>
    <row r="134" spans="1:29" ht="16.2" hidden="1" customHeight="1" x14ac:dyDescent="0.35">
      <c r="A134" s="61">
        <v>133</v>
      </c>
      <c r="B134" s="63">
        <v>20405514</v>
      </c>
      <c r="C134" s="63" t="s">
        <v>462</v>
      </c>
      <c r="D134" s="63" t="s">
        <v>8748</v>
      </c>
      <c r="E134" s="63" t="s">
        <v>902</v>
      </c>
      <c r="F134" s="63" t="s">
        <v>38</v>
      </c>
      <c r="G134" s="63" t="s">
        <v>903</v>
      </c>
      <c r="H134" s="63" t="s">
        <v>31</v>
      </c>
      <c r="I134" s="64" t="s">
        <v>743</v>
      </c>
      <c r="J134" s="65" t="s">
        <v>502</v>
      </c>
      <c r="K134" s="63" t="s">
        <v>904</v>
      </c>
      <c r="L134" s="63" t="s">
        <v>33</v>
      </c>
      <c r="M134" s="63" t="s">
        <v>40</v>
      </c>
      <c r="N134" s="63" t="s">
        <v>48</v>
      </c>
      <c r="O134" s="63" t="s">
        <v>43</v>
      </c>
      <c r="P134" s="89" t="s">
        <v>8758</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2" t="s">
        <v>8768</v>
      </c>
    </row>
    <row r="135" spans="1:29" ht="16.2" hidden="1" customHeight="1" x14ac:dyDescent="0.35">
      <c r="A135" s="66">
        <v>134</v>
      </c>
      <c r="B135" s="63">
        <v>20405530</v>
      </c>
      <c r="C135" s="63" t="s">
        <v>462</v>
      </c>
      <c r="D135" s="63" t="s">
        <v>8748</v>
      </c>
      <c r="E135" s="63" t="s">
        <v>905</v>
      </c>
      <c r="F135" s="63" t="s">
        <v>38</v>
      </c>
      <c r="G135" s="63" t="s">
        <v>906</v>
      </c>
      <c r="H135" s="63" t="s">
        <v>31</v>
      </c>
      <c r="I135" s="64" t="s">
        <v>907</v>
      </c>
      <c r="J135" s="65" t="s">
        <v>526</v>
      </c>
      <c r="K135" s="63" t="s">
        <v>908</v>
      </c>
      <c r="L135" s="63" t="s">
        <v>33</v>
      </c>
      <c r="M135" s="63" t="s">
        <v>40</v>
      </c>
      <c r="N135" s="63" t="s">
        <v>41</v>
      </c>
      <c r="O135" s="63" t="s">
        <v>43</v>
      </c>
      <c r="P135" s="63" t="s">
        <v>41</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2" t="s">
        <v>8768</v>
      </c>
    </row>
    <row r="136" spans="1:29" ht="16.2" hidden="1" customHeight="1" x14ac:dyDescent="0.35">
      <c r="A136" s="66">
        <v>135</v>
      </c>
      <c r="B136" s="63">
        <v>20405576</v>
      </c>
      <c r="C136" s="63" t="s">
        <v>462</v>
      </c>
      <c r="D136" s="63" t="s">
        <v>8748</v>
      </c>
      <c r="E136" s="63" t="s">
        <v>909</v>
      </c>
      <c r="F136" s="63" t="s">
        <v>38</v>
      </c>
      <c r="G136" s="63" t="s">
        <v>910</v>
      </c>
      <c r="H136" s="63" t="s">
        <v>31</v>
      </c>
      <c r="I136" s="64" t="s">
        <v>465</v>
      </c>
      <c r="J136" s="65" t="s">
        <v>465</v>
      </c>
      <c r="K136" s="63" t="s">
        <v>911</v>
      </c>
      <c r="L136" s="63" t="s">
        <v>39</v>
      </c>
      <c r="M136" s="63" t="s">
        <v>40</v>
      </c>
      <c r="N136" s="63" t="s">
        <v>48</v>
      </c>
      <c r="O136" s="63" t="s">
        <v>36</v>
      </c>
      <c r="P136" s="89" t="s">
        <v>8758</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2" t="s">
        <v>8768</v>
      </c>
    </row>
    <row r="137" spans="1:29" ht="16.2" hidden="1" customHeight="1" x14ac:dyDescent="0.35">
      <c r="A137" s="66">
        <v>136</v>
      </c>
      <c r="B137" s="63">
        <v>20405719</v>
      </c>
      <c r="C137" s="63" t="s">
        <v>462</v>
      </c>
      <c r="D137" s="63" t="s">
        <v>8748</v>
      </c>
      <c r="E137" s="63" t="s">
        <v>912</v>
      </c>
      <c r="F137" s="63" t="s">
        <v>32</v>
      </c>
      <c r="G137" s="63" t="s">
        <v>913</v>
      </c>
      <c r="H137" s="63" t="s">
        <v>31</v>
      </c>
      <c r="I137" s="64" t="s">
        <v>465</v>
      </c>
      <c r="J137" s="65" t="s">
        <v>465</v>
      </c>
      <c r="K137" s="63" t="s">
        <v>914</v>
      </c>
      <c r="L137" s="63" t="s">
        <v>33</v>
      </c>
      <c r="M137" s="63" t="s">
        <v>40</v>
      </c>
      <c r="N137" s="63" t="s">
        <v>35</v>
      </c>
      <c r="O137" s="63" t="s">
        <v>36</v>
      </c>
      <c r="P137" s="63" t="s">
        <v>8750</v>
      </c>
      <c r="Q137" s="84">
        <f t="shared" ca="1" si="6"/>
        <v>46120</v>
      </c>
      <c r="R137" s="68">
        <v>0</v>
      </c>
      <c r="S137" s="85" t="s">
        <v>8754</v>
      </c>
      <c r="T137" s="85">
        <v>0</v>
      </c>
      <c r="U137" s="85">
        <v>0</v>
      </c>
      <c r="V137" s="86">
        <f t="shared" si="7"/>
        <v>2</v>
      </c>
      <c r="W137" s="85">
        <v>0</v>
      </c>
      <c r="X137" s="85">
        <v>0</v>
      </c>
      <c r="Y137" s="85">
        <v>0</v>
      </c>
      <c r="Z137" s="85">
        <v>0</v>
      </c>
      <c r="AA137" s="85">
        <v>0</v>
      </c>
      <c r="AB137" s="87">
        <f t="shared" si="8"/>
        <v>0</v>
      </c>
      <c r="AC137" s="92" t="s">
        <v>8768</v>
      </c>
    </row>
    <row r="138" spans="1:29" ht="16.2" hidden="1" customHeight="1" x14ac:dyDescent="0.35">
      <c r="A138" s="61">
        <v>137</v>
      </c>
      <c r="B138" s="63">
        <v>20405826</v>
      </c>
      <c r="C138" s="63" t="s">
        <v>462</v>
      </c>
      <c r="D138" s="63" t="s">
        <v>8748</v>
      </c>
      <c r="E138" s="63" t="s">
        <v>915</v>
      </c>
      <c r="F138" s="63" t="s">
        <v>38</v>
      </c>
      <c r="G138" s="63" t="s">
        <v>916</v>
      </c>
      <c r="H138" s="63" t="s">
        <v>42</v>
      </c>
      <c r="I138" s="64" t="s">
        <v>465</v>
      </c>
      <c r="J138" s="65" t="s">
        <v>465</v>
      </c>
      <c r="K138" s="63" t="s">
        <v>917</v>
      </c>
      <c r="L138" s="63" t="s">
        <v>39</v>
      </c>
      <c r="M138" s="63" t="s">
        <v>34</v>
      </c>
      <c r="N138" s="63" t="s">
        <v>35</v>
      </c>
      <c r="O138" s="63" t="s">
        <v>36</v>
      </c>
      <c r="P138" s="63" t="s">
        <v>8752</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2" t="s">
        <v>8768</v>
      </c>
    </row>
    <row r="139" spans="1:29" ht="16.2" hidden="1" customHeight="1" x14ac:dyDescent="0.35">
      <c r="A139" s="66">
        <v>138</v>
      </c>
      <c r="B139" s="63">
        <v>20405836</v>
      </c>
      <c r="C139" s="63" t="s">
        <v>462</v>
      </c>
      <c r="D139" s="63" t="s">
        <v>8748</v>
      </c>
      <c r="E139" s="63" t="s">
        <v>918</v>
      </c>
      <c r="F139" s="63" t="s">
        <v>32</v>
      </c>
      <c r="G139" s="63" t="s">
        <v>919</v>
      </c>
      <c r="H139" s="63" t="s">
        <v>31</v>
      </c>
      <c r="I139" s="64" t="s">
        <v>465</v>
      </c>
      <c r="J139" s="65" t="s">
        <v>465</v>
      </c>
      <c r="K139" s="63" t="s">
        <v>920</v>
      </c>
      <c r="L139" s="63" t="s">
        <v>39</v>
      </c>
      <c r="M139" s="63" t="s">
        <v>40</v>
      </c>
      <c r="N139" s="63" t="s">
        <v>41</v>
      </c>
      <c r="O139" s="63" t="s">
        <v>36</v>
      </c>
      <c r="P139" s="63" t="s">
        <v>41</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2" t="s">
        <v>8768</v>
      </c>
    </row>
    <row r="140" spans="1:29" ht="16.2" hidden="1" customHeight="1" x14ac:dyDescent="0.35">
      <c r="A140" s="66">
        <v>139</v>
      </c>
      <c r="B140" s="63">
        <v>20405838</v>
      </c>
      <c r="C140" s="63" t="s">
        <v>462</v>
      </c>
      <c r="D140" s="63" t="s">
        <v>8748</v>
      </c>
      <c r="E140" s="63" t="s">
        <v>267</v>
      </c>
      <c r="F140" s="63" t="s">
        <v>32</v>
      </c>
      <c r="G140" s="63" t="s">
        <v>921</v>
      </c>
      <c r="H140" s="63" t="s">
        <v>31</v>
      </c>
      <c r="I140" s="64" t="s">
        <v>465</v>
      </c>
      <c r="J140" s="65" t="s">
        <v>465</v>
      </c>
      <c r="K140" s="63" t="s">
        <v>922</v>
      </c>
      <c r="L140" s="63" t="s">
        <v>39</v>
      </c>
      <c r="M140" s="63" t="s">
        <v>40</v>
      </c>
      <c r="N140" s="63" t="s">
        <v>48</v>
      </c>
      <c r="O140" s="63" t="s">
        <v>36</v>
      </c>
      <c r="P140" s="89" t="s">
        <v>8756</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2" t="s">
        <v>8768</v>
      </c>
    </row>
    <row r="141" spans="1:29" ht="16.2" customHeight="1" x14ac:dyDescent="0.35">
      <c r="A141" s="66">
        <v>140</v>
      </c>
      <c r="B141" s="62">
        <v>20405857</v>
      </c>
      <c r="C141" s="63" t="s">
        <v>462</v>
      </c>
      <c r="D141" s="63" t="s">
        <v>8748</v>
      </c>
      <c r="E141" s="63" t="s">
        <v>233</v>
      </c>
      <c r="F141" s="63" t="s">
        <v>38</v>
      </c>
      <c r="G141" s="63" t="s">
        <v>923</v>
      </c>
      <c r="H141" s="63" t="s">
        <v>31</v>
      </c>
      <c r="I141" s="64" t="s">
        <v>924</v>
      </c>
      <c r="J141" s="65" t="s">
        <v>925</v>
      </c>
      <c r="K141" s="63" t="s">
        <v>926</v>
      </c>
      <c r="L141" s="63" t="s">
        <v>39</v>
      </c>
      <c r="M141" s="63" t="s">
        <v>40</v>
      </c>
      <c r="N141" s="63" t="s">
        <v>53</v>
      </c>
      <c r="O141" s="63" t="s">
        <v>30</v>
      </c>
      <c r="P141" s="63" t="s">
        <v>53</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2" t="s">
        <v>8768</v>
      </c>
    </row>
    <row r="142" spans="1:29" ht="16.2" hidden="1" customHeight="1" x14ac:dyDescent="0.35">
      <c r="A142" s="61">
        <v>141</v>
      </c>
      <c r="B142" s="63">
        <v>20405873</v>
      </c>
      <c r="C142" s="63" t="s">
        <v>462</v>
      </c>
      <c r="D142" s="63" t="s">
        <v>8748</v>
      </c>
      <c r="E142" s="63" t="s">
        <v>927</v>
      </c>
      <c r="F142" s="63" t="s">
        <v>38</v>
      </c>
      <c r="G142" s="63" t="s">
        <v>928</v>
      </c>
      <c r="H142" s="63" t="s">
        <v>31</v>
      </c>
      <c r="I142" s="64" t="s">
        <v>465</v>
      </c>
      <c r="J142" s="65" t="s">
        <v>465</v>
      </c>
      <c r="K142" s="63" t="s">
        <v>929</v>
      </c>
      <c r="L142" s="63" t="s">
        <v>39</v>
      </c>
      <c r="M142" s="63" t="s">
        <v>34</v>
      </c>
      <c r="N142" s="63" t="s">
        <v>35</v>
      </c>
      <c r="O142" s="63" t="s">
        <v>36</v>
      </c>
      <c r="P142" s="63" t="s">
        <v>8755</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2" t="s">
        <v>8768</v>
      </c>
    </row>
    <row r="143" spans="1:29" ht="16.2" hidden="1" customHeight="1" x14ac:dyDescent="0.35">
      <c r="A143" s="61">
        <v>142</v>
      </c>
      <c r="B143" s="63">
        <v>20405890</v>
      </c>
      <c r="C143" s="63" t="s">
        <v>462</v>
      </c>
      <c r="D143" s="63" t="s">
        <v>8748</v>
      </c>
      <c r="E143" s="63" t="s">
        <v>49</v>
      </c>
      <c r="F143" s="63" t="s">
        <v>38</v>
      </c>
      <c r="G143" s="63" t="s">
        <v>930</v>
      </c>
      <c r="H143" s="63" t="s">
        <v>31</v>
      </c>
      <c r="I143" s="64" t="s">
        <v>931</v>
      </c>
      <c r="J143" s="65" t="s">
        <v>502</v>
      </c>
      <c r="K143" s="63" t="s">
        <v>50</v>
      </c>
      <c r="L143" s="63" t="s">
        <v>33</v>
      </c>
      <c r="M143" s="63" t="s">
        <v>40</v>
      </c>
      <c r="N143" s="63" t="s">
        <v>48</v>
      </c>
      <c r="O143" s="63" t="s">
        <v>43</v>
      </c>
      <c r="P143" s="89" t="s">
        <v>8758</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2" t="s">
        <v>8768</v>
      </c>
    </row>
    <row r="144" spans="1:29" ht="16.2" hidden="1" customHeight="1" x14ac:dyDescent="0.35">
      <c r="A144" s="66">
        <v>143</v>
      </c>
      <c r="B144" s="63">
        <v>20405904</v>
      </c>
      <c r="C144" s="63" t="s">
        <v>462</v>
      </c>
      <c r="D144" s="63" t="s">
        <v>8748</v>
      </c>
      <c r="E144" s="63" t="s">
        <v>932</v>
      </c>
      <c r="F144" s="63" t="s">
        <v>38</v>
      </c>
      <c r="G144" s="63" t="s">
        <v>933</v>
      </c>
      <c r="H144" s="63" t="s">
        <v>31</v>
      </c>
      <c r="I144" s="64" t="s">
        <v>465</v>
      </c>
      <c r="J144" s="65" t="s">
        <v>465</v>
      </c>
      <c r="K144" s="63" t="s">
        <v>934</v>
      </c>
      <c r="L144" s="63" t="s">
        <v>45</v>
      </c>
      <c r="M144" s="63" t="s">
        <v>34</v>
      </c>
      <c r="N144" s="63" t="s">
        <v>35</v>
      </c>
      <c r="O144" s="63" t="s">
        <v>36</v>
      </c>
      <c r="P144" s="63" t="s">
        <v>8757</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2" t="s">
        <v>8768</v>
      </c>
    </row>
    <row r="145" spans="1:29" ht="16.2" hidden="1" customHeight="1" x14ac:dyDescent="0.35">
      <c r="A145" s="66">
        <v>144</v>
      </c>
      <c r="B145" s="63">
        <v>20406010</v>
      </c>
      <c r="C145" s="63" t="s">
        <v>462</v>
      </c>
      <c r="D145" s="63" t="s">
        <v>8748</v>
      </c>
      <c r="E145" s="63" t="s">
        <v>935</v>
      </c>
      <c r="F145" s="63" t="s">
        <v>38</v>
      </c>
      <c r="G145" s="63" t="s">
        <v>936</v>
      </c>
      <c r="H145" s="63" t="s">
        <v>31</v>
      </c>
      <c r="I145" s="64" t="s">
        <v>465</v>
      </c>
      <c r="J145" s="65" t="s">
        <v>465</v>
      </c>
      <c r="K145" s="63" t="s">
        <v>937</v>
      </c>
      <c r="L145" s="63" t="s">
        <v>33</v>
      </c>
      <c r="M145" s="63" t="s">
        <v>34</v>
      </c>
      <c r="N145" s="63" t="s">
        <v>35</v>
      </c>
      <c r="O145" s="63" t="s">
        <v>43</v>
      </c>
      <c r="P145" s="63" t="s">
        <v>8757</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2" t="s">
        <v>8768</v>
      </c>
    </row>
    <row r="146" spans="1:29" ht="16.2" hidden="1" customHeight="1" x14ac:dyDescent="0.35">
      <c r="A146" s="61">
        <v>145</v>
      </c>
      <c r="B146" s="63">
        <v>20406040</v>
      </c>
      <c r="C146" s="63" t="s">
        <v>462</v>
      </c>
      <c r="D146" s="63" t="s">
        <v>8748</v>
      </c>
      <c r="E146" s="63" t="s">
        <v>132</v>
      </c>
      <c r="F146" s="63" t="s">
        <v>32</v>
      </c>
      <c r="G146" s="63" t="s">
        <v>938</v>
      </c>
      <c r="H146" s="63" t="s">
        <v>31</v>
      </c>
      <c r="I146" s="64" t="s">
        <v>939</v>
      </c>
      <c r="J146" s="65" t="s">
        <v>526</v>
      </c>
      <c r="K146" s="63" t="s">
        <v>940</v>
      </c>
      <c r="L146" s="63" t="s">
        <v>39</v>
      </c>
      <c r="M146" s="63" t="s">
        <v>40</v>
      </c>
      <c r="N146" s="63" t="s">
        <v>35</v>
      </c>
      <c r="O146" s="63" t="s">
        <v>43</v>
      </c>
      <c r="P146" s="63" t="s">
        <v>8757</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2" t="s">
        <v>8768</v>
      </c>
    </row>
    <row r="147" spans="1:29" ht="16.2" hidden="1" customHeight="1" x14ac:dyDescent="0.35">
      <c r="A147" s="61">
        <v>146</v>
      </c>
      <c r="B147" s="63">
        <v>20406050</v>
      </c>
      <c r="C147" s="63" t="s">
        <v>462</v>
      </c>
      <c r="D147" s="63" t="s">
        <v>8748</v>
      </c>
      <c r="E147" s="63" t="s">
        <v>941</v>
      </c>
      <c r="F147" s="63" t="s">
        <v>38</v>
      </c>
      <c r="G147" s="63" t="s">
        <v>942</v>
      </c>
      <c r="H147" s="63" t="s">
        <v>31</v>
      </c>
      <c r="I147" s="64" t="s">
        <v>465</v>
      </c>
      <c r="J147" s="65" t="s">
        <v>465</v>
      </c>
      <c r="K147" s="63" t="s">
        <v>943</v>
      </c>
      <c r="L147" s="63" t="s">
        <v>39</v>
      </c>
      <c r="M147" s="63" t="s">
        <v>34</v>
      </c>
      <c r="N147" s="63" t="s">
        <v>48</v>
      </c>
      <c r="O147" s="63" t="s">
        <v>36</v>
      </c>
      <c r="P147" s="89" t="s">
        <v>8758</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2" t="s">
        <v>8768</v>
      </c>
    </row>
    <row r="148" spans="1:29" ht="16.2" hidden="1" customHeight="1" x14ac:dyDescent="0.35">
      <c r="A148" s="66">
        <v>147</v>
      </c>
      <c r="B148" s="63">
        <v>20406084</v>
      </c>
      <c r="C148" s="63" t="s">
        <v>462</v>
      </c>
      <c r="D148" s="63" t="s">
        <v>8748</v>
      </c>
      <c r="E148" s="63" t="s">
        <v>944</v>
      </c>
      <c r="F148" s="63" t="s">
        <v>38</v>
      </c>
      <c r="G148" s="63" t="s">
        <v>945</v>
      </c>
      <c r="H148" s="63" t="s">
        <v>42</v>
      </c>
      <c r="I148" s="64" t="s">
        <v>465</v>
      </c>
      <c r="J148" s="65" t="s">
        <v>465</v>
      </c>
      <c r="K148" s="63" t="s">
        <v>946</v>
      </c>
      <c r="L148" s="63" t="s">
        <v>39</v>
      </c>
      <c r="M148" s="63" t="s">
        <v>34</v>
      </c>
      <c r="N148" s="63" t="s">
        <v>35</v>
      </c>
      <c r="O148" s="63" t="s">
        <v>36</v>
      </c>
      <c r="P148" s="63" t="s">
        <v>8752</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2" t="s">
        <v>8768</v>
      </c>
    </row>
    <row r="149" spans="1:29" ht="16.2" customHeight="1" x14ac:dyDescent="0.35">
      <c r="A149" s="66">
        <v>148</v>
      </c>
      <c r="B149" s="63">
        <v>20406098</v>
      </c>
      <c r="C149" s="63" t="s">
        <v>462</v>
      </c>
      <c r="D149" s="63" t="s">
        <v>8748</v>
      </c>
      <c r="E149" s="63" t="s">
        <v>947</v>
      </c>
      <c r="F149" s="63" t="s">
        <v>38</v>
      </c>
      <c r="G149" s="63" t="s">
        <v>948</v>
      </c>
      <c r="H149" s="63" t="s">
        <v>31</v>
      </c>
      <c r="I149" s="64" t="s">
        <v>949</v>
      </c>
      <c r="J149" s="65" t="s">
        <v>526</v>
      </c>
      <c r="K149" s="63" t="s">
        <v>950</v>
      </c>
      <c r="L149" s="63" t="s">
        <v>39</v>
      </c>
      <c r="M149" s="63" t="s">
        <v>40</v>
      </c>
      <c r="N149" s="63" t="s">
        <v>53</v>
      </c>
      <c r="O149" s="63" t="s">
        <v>43</v>
      </c>
      <c r="P149" s="63" t="s">
        <v>53</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2" t="s">
        <v>8768</v>
      </c>
    </row>
    <row r="150" spans="1:29" ht="16.2" hidden="1" customHeight="1" x14ac:dyDescent="0.35">
      <c r="A150" s="61">
        <v>149</v>
      </c>
      <c r="B150" s="63">
        <v>20406113</v>
      </c>
      <c r="C150" s="63" t="s">
        <v>462</v>
      </c>
      <c r="D150" s="63" t="s">
        <v>8748</v>
      </c>
      <c r="E150" s="63" t="s">
        <v>951</v>
      </c>
      <c r="F150" s="63" t="s">
        <v>38</v>
      </c>
      <c r="G150" s="63" t="s">
        <v>952</v>
      </c>
      <c r="H150" s="63" t="s">
        <v>42</v>
      </c>
      <c r="I150" s="64" t="s">
        <v>953</v>
      </c>
      <c r="J150" s="65" t="s">
        <v>502</v>
      </c>
      <c r="K150" s="63" t="s">
        <v>954</v>
      </c>
      <c r="L150" s="63" t="s">
        <v>33</v>
      </c>
      <c r="M150" s="63" t="s">
        <v>40</v>
      </c>
      <c r="N150" s="63" t="s">
        <v>35</v>
      </c>
      <c r="O150" s="63" t="s">
        <v>43</v>
      </c>
      <c r="P150" s="63" t="s">
        <v>8757</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2" t="s">
        <v>8768</v>
      </c>
    </row>
    <row r="151" spans="1:29" ht="16.2" hidden="1" customHeight="1" x14ac:dyDescent="0.35">
      <c r="A151" s="61">
        <v>150</v>
      </c>
      <c r="B151" s="63">
        <v>20406118</v>
      </c>
      <c r="C151" s="63" t="s">
        <v>462</v>
      </c>
      <c r="D151" s="63" t="s">
        <v>8748</v>
      </c>
      <c r="E151" s="63" t="s">
        <v>955</v>
      </c>
      <c r="F151" s="63" t="s">
        <v>38</v>
      </c>
      <c r="G151" s="63" t="s">
        <v>956</v>
      </c>
      <c r="H151" s="63" t="s">
        <v>42</v>
      </c>
      <c r="I151" s="64" t="s">
        <v>957</v>
      </c>
      <c r="J151" s="65" t="s">
        <v>502</v>
      </c>
      <c r="K151" s="63" t="s">
        <v>958</v>
      </c>
      <c r="L151" s="63" t="s">
        <v>45</v>
      </c>
      <c r="M151" s="63" t="s">
        <v>40</v>
      </c>
      <c r="N151" s="63" t="s">
        <v>48</v>
      </c>
      <c r="O151" s="63" t="s">
        <v>43</v>
      </c>
      <c r="P151" s="89" t="s">
        <v>8758</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2" t="s">
        <v>8768</v>
      </c>
    </row>
    <row r="152" spans="1:29" ht="16.2" hidden="1" customHeight="1" x14ac:dyDescent="0.35">
      <c r="A152" s="66">
        <v>151</v>
      </c>
      <c r="B152" s="63">
        <v>20406233</v>
      </c>
      <c r="C152" s="63" t="s">
        <v>462</v>
      </c>
      <c r="D152" s="63" t="s">
        <v>8748</v>
      </c>
      <c r="E152" s="63" t="s">
        <v>959</v>
      </c>
      <c r="F152" s="63" t="s">
        <v>38</v>
      </c>
      <c r="G152" s="63" t="s">
        <v>960</v>
      </c>
      <c r="H152" s="63" t="s">
        <v>31</v>
      </c>
      <c r="I152" s="64" t="s">
        <v>465</v>
      </c>
      <c r="J152" s="65" t="s">
        <v>465</v>
      </c>
      <c r="K152" s="63" t="s">
        <v>961</v>
      </c>
      <c r="L152" s="63" t="s">
        <v>39</v>
      </c>
      <c r="M152" s="63" t="s">
        <v>40</v>
      </c>
      <c r="N152" s="63" t="s">
        <v>35</v>
      </c>
      <c r="O152" s="63" t="s">
        <v>36</v>
      </c>
      <c r="P152" s="63" t="s">
        <v>8757</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2" t="s">
        <v>8768</v>
      </c>
    </row>
    <row r="153" spans="1:29" ht="16.2" hidden="1" customHeight="1" x14ac:dyDescent="0.35">
      <c r="A153" s="66">
        <v>152</v>
      </c>
      <c r="B153" s="63">
        <v>20406296</v>
      </c>
      <c r="C153" s="63" t="s">
        <v>462</v>
      </c>
      <c r="D153" s="63" t="s">
        <v>8748</v>
      </c>
      <c r="E153" s="63" t="s">
        <v>293</v>
      </c>
      <c r="F153" s="63" t="s">
        <v>38</v>
      </c>
      <c r="G153" s="63" t="s">
        <v>962</v>
      </c>
      <c r="H153" s="63" t="s">
        <v>31</v>
      </c>
      <c r="I153" s="64" t="s">
        <v>465</v>
      </c>
      <c r="J153" s="65" t="s">
        <v>465</v>
      </c>
      <c r="K153" s="63" t="s">
        <v>963</v>
      </c>
      <c r="L153" s="63" t="s">
        <v>39</v>
      </c>
      <c r="M153" s="63" t="s">
        <v>40</v>
      </c>
      <c r="N153" s="63" t="s">
        <v>35</v>
      </c>
      <c r="O153" s="63" t="s">
        <v>36</v>
      </c>
      <c r="P153" s="63" t="s">
        <v>8752</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2" t="s">
        <v>8768</v>
      </c>
    </row>
    <row r="154" spans="1:29" ht="16.2" hidden="1" customHeight="1" x14ac:dyDescent="0.35">
      <c r="A154" s="61">
        <v>153</v>
      </c>
      <c r="B154" s="63">
        <v>20406311</v>
      </c>
      <c r="C154" s="63" t="s">
        <v>462</v>
      </c>
      <c r="D154" s="63" t="s">
        <v>8748</v>
      </c>
      <c r="E154" s="63" t="s">
        <v>964</v>
      </c>
      <c r="F154" s="63" t="s">
        <v>38</v>
      </c>
      <c r="G154" s="63" t="s">
        <v>965</v>
      </c>
      <c r="H154" s="63" t="s">
        <v>31</v>
      </c>
      <c r="I154" s="64" t="s">
        <v>465</v>
      </c>
      <c r="J154" s="65" t="s">
        <v>465</v>
      </c>
      <c r="K154" s="63" t="s">
        <v>966</v>
      </c>
      <c r="L154" s="63" t="s">
        <v>39</v>
      </c>
      <c r="M154" s="63" t="s">
        <v>34</v>
      </c>
      <c r="N154" s="63" t="s">
        <v>35</v>
      </c>
      <c r="O154" s="63" t="s">
        <v>36</v>
      </c>
      <c r="P154" s="63" t="s">
        <v>8751</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2" t="s">
        <v>8768</v>
      </c>
    </row>
    <row r="155" spans="1:29" ht="16.2" hidden="1" customHeight="1" x14ac:dyDescent="0.35">
      <c r="A155" s="66">
        <v>154</v>
      </c>
      <c r="B155" s="63">
        <v>20406315</v>
      </c>
      <c r="C155" s="63" t="s">
        <v>462</v>
      </c>
      <c r="D155" s="63" t="s">
        <v>8748</v>
      </c>
      <c r="E155" s="63" t="s">
        <v>967</v>
      </c>
      <c r="F155" s="63" t="s">
        <v>32</v>
      </c>
      <c r="G155" s="63" t="s">
        <v>968</v>
      </c>
      <c r="H155" s="63" t="s">
        <v>42</v>
      </c>
      <c r="I155" s="64" t="s">
        <v>465</v>
      </c>
      <c r="J155" s="65" t="s">
        <v>465</v>
      </c>
      <c r="K155" s="63" t="s">
        <v>969</v>
      </c>
      <c r="L155" s="63" t="s">
        <v>39</v>
      </c>
      <c r="M155" s="63" t="s">
        <v>34</v>
      </c>
      <c r="N155" s="63" t="s">
        <v>41</v>
      </c>
      <c r="O155" s="63" t="s">
        <v>36</v>
      </c>
      <c r="P155" s="63" t="s">
        <v>41</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2" t="s">
        <v>8768</v>
      </c>
    </row>
    <row r="156" spans="1:29" ht="16.2" hidden="1" customHeight="1" x14ac:dyDescent="0.35">
      <c r="A156" s="66">
        <v>155</v>
      </c>
      <c r="B156" s="62">
        <v>20406358</v>
      </c>
      <c r="C156" s="63" t="s">
        <v>462</v>
      </c>
      <c r="D156" s="63" t="s">
        <v>8748</v>
      </c>
      <c r="E156" s="63" t="s">
        <v>970</v>
      </c>
      <c r="F156" s="63" t="s">
        <v>38</v>
      </c>
      <c r="G156" s="63" t="s">
        <v>971</v>
      </c>
      <c r="H156" s="63" t="s">
        <v>31</v>
      </c>
      <c r="I156" s="64" t="s">
        <v>582</v>
      </c>
      <c r="J156" s="65" t="s">
        <v>526</v>
      </c>
      <c r="K156" s="63" t="s">
        <v>972</v>
      </c>
      <c r="L156" s="63" t="s">
        <v>39</v>
      </c>
      <c r="M156" s="63" t="s">
        <v>40</v>
      </c>
      <c r="N156" s="63" t="s">
        <v>48</v>
      </c>
      <c r="O156" s="63" t="s">
        <v>43</v>
      </c>
      <c r="P156" s="89" t="s">
        <v>8758</v>
      </c>
      <c r="Q156" s="84">
        <f t="shared" ca="1" si="6"/>
        <v>46120</v>
      </c>
      <c r="R156" s="68">
        <v>0</v>
      </c>
      <c r="S156" s="85" t="s">
        <v>8754</v>
      </c>
      <c r="T156" s="85">
        <v>0</v>
      </c>
      <c r="U156" s="85">
        <v>0</v>
      </c>
      <c r="V156" s="86">
        <f t="shared" si="7"/>
        <v>2</v>
      </c>
      <c r="W156" s="85">
        <v>0</v>
      </c>
      <c r="X156" s="85">
        <v>0</v>
      </c>
      <c r="Y156" s="85">
        <v>0</v>
      </c>
      <c r="Z156" s="85">
        <v>0</v>
      </c>
      <c r="AA156" s="85">
        <v>0</v>
      </c>
      <c r="AB156" s="87">
        <f t="shared" si="8"/>
        <v>0</v>
      </c>
      <c r="AC156" s="92" t="s">
        <v>8768</v>
      </c>
    </row>
    <row r="157" spans="1:29" ht="16.2" hidden="1" customHeight="1" x14ac:dyDescent="0.35">
      <c r="A157" s="66">
        <v>156</v>
      </c>
      <c r="B157" s="63">
        <v>20406452</v>
      </c>
      <c r="C157" s="63" t="s">
        <v>462</v>
      </c>
      <c r="D157" s="63" t="s">
        <v>8748</v>
      </c>
      <c r="E157" s="63" t="s">
        <v>973</v>
      </c>
      <c r="F157" s="63" t="s">
        <v>32</v>
      </c>
      <c r="G157" s="63" t="s">
        <v>974</v>
      </c>
      <c r="H157" s="63" t="s">
        <v>42</v>
      </c>
      <c r="I157" s="64" t="s">
        <v>957</v>
      </c>
      <c r="J157" s="65" t="s">
        <v>526</v>
      </c>
      <c r="K157" s="63" t="s">
        <v>975</v>
      </c>
      <c r="L157" s="63" t="s">
        <v>976</v>
      </c>
      <c r="M157" s="63" t="s">
        <v>40</v>
      </c>
      <c r="N157" s="63" t="s">
        <v>48</v>
      </c>
      <c r="O157" s="63" t="s">
        <v>43</v>
      </c>
      <c r="P157" s="89" t="s">
        <v>8758</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2" t="s">
        <v>8768</v>
      </c>
    </row>
    <row r="158" spans="1:29" ht="16.2" hidden="1" customHeight="1" x14ac:dyDescent="0.35">
      <c r="A158" s="61">
        <v>157</v>
      </c>
      <c r="B158" s="63">
        <v>20406463</v>
      </c>
      <c r="C158" s="63" t="s">
        <v>462</v>
      </c>
      <c r="D158" s="63" t="s">
        <v>8748</v>
      </c>
      <c r="E158" s="63" t="s">
        <v>977</v>
      </c>
      <c r="F158" s="63" t="s">
        <v>38</v>
      </c>
      <c r="G158" s="63" t="s">
        <v>978</v>
      </c>
      <c r="H158" s="63" t="s">
        <v>31</v>
      </c>
      <c r="I158" s="64" t="s">
        <v>979</v>
      </c>
      <c r="J158" s="65" t="s">
        <v>980</v>
      </c>
      <c r="K158" s="63" t="s">
        <v>981</v>
      </c>
      <c r="L158" s="63" t="s">
        <v>39</v>
      </c>
      <c r="M158" s="63" t="s">
        <v>40</v>
      </c>
      <c r="N158" s="63" t="s">
        <v>57</v>
      </c>
      <c r="O158" s="63" t="s">
        <v>30</v>
      </c>
      <c r="P158" s="63" t="s">
        <v>57</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2" t="s">
        <v>8768</v>
      </c>
    </row>
    <row r="159" spans="1:29" ht="16.2" customHeight="1" x14ac:dyDescent="0.35">
      <c r="A159" s="61">
        <v>158</v>
      </c>
      <c r="B159" s="63">
        <v>20406478</v>
      </c>
      <c r="C159" s="63" t="s">
        <v>462</v>
      </c>
      <c r="D159" s="63" t="s">
        <v>8748</v>
      </c>
      <c r="E159" s="63" t="s">
        <v>982</v>
      </c>
      <c r="F159" s="63" t="s">
        <v>38</v>
      </c>
      <c r="G159" s="63" t="s">
        <v>983</v>
      </c>
      <c r="H159" s="63" t="s">
        <v>31</v>
      </c>
      <c r="I159" s="64" t="s">
        <v>465</v>
      </c>
      <c r="J159" s="65" t="s">
        <v>465</v>
      </c>
      <c r="K159" s="63" t="s">
        <v>984</v>
      </c>
      <c r="L159" s="63" t="s">
        <v>33</v>
      </c>
      <c r="M159" s="63" t="s">
        <v>40</v>
      </c>
      <c r="N159" s="63" t="s">
        <v>53</v>
      </c>
      <c r="O159" s="63" t="s">
        <v>36</v>
      </c>
      <c r="P159" s="63" t="s">
        <v>53</v>
      </c>
      <c r="Q159" s="84">
        <f t="shared" ca="1" si="6"/>
        <v>46120</v>
      </c>
      <c r="R159" s="68">
        <v>0</v>
      </c>
      <c r="S159" s="85" t="s">
        <v>8754</v>
      </c>
      <c r="T159" s="85">
        <v>0</v>
      </c>
      <c r="U159" s="85">
        <v>0</v>
      </c>
      <c r="V159" s="86">
        <f t="shared" si="7"/>
        <v>2</v>
      </c>
      <c r="W159" s="85">
        <v>0</v>
      </c>
      <c r="X159" s="85">
        <v>0</v>
      </c>
      <c r="Y159" s="85">
        <v>0</v>
      </c>
      <c r="Z159" s="85">
        <v>0</v>
      </c>
      <c r="AA159" s="85">
        <v>0</v>
      </c>
      <c r="AB159" s="87">
        <f t="shared" si="8"/>
        <v>0</v>
      </c>
      <c r="AC159" s="92" t="s">
        <v>8768</v>
      </c>
    </row>
    <row r="160" spans="1:29" ht="16.2" hidden="1" customHeight="1" x14ac:dyDescent="0.35">
      <c r="A160" s="66">
        <v>159</v>
      </c>
      <c r="B160" s="63">
        <v>20406495</v>
      </c>
      <c r="C160" s="63" t="s">
        <v>462</v>
      </c>
      <c r="D160" s="63" t="s">
        <v>8748</v>
      </c>
      <c r="E160" s="63" t="s">
        <v>985</v>
      </c>
      <c r="F160" s="63" t="s">
        <v>38</v>
      </c>
      <c r="G160" s="63" t="s">
        <v>986</v>
      </c>
      <c r="H160" s="63" t="s">
        <v>31</v>
      </c>
      <c r="I160" s="64" t="s">
        <v>465</v>
      </c>
      <c r="J160" s="65" t="s">
        <v>526</v>
      </c>
      <c r="K160" s="63" t="s">
        <v>987</v>
      </c>
      <c r="L160" s="63" t="s">
        <v>39</v>
      </c>
      <c r="M160" s="63" t="s">
        <v>34</v>
      </c>
      <c r="N160" s="63" t="s">
        <v>35</v>
      </c>
      <c r="O160" s="63" t="s">
        <v>43</v>
      </c>
      <c r="P160" s="63" t="s">
        <v>8755</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2" t="s">
        <v>8768</v>
      </c>
    </row>
    <row r="161" spans="1:29" ht="16.2" hidden="1" customHeight="1" x14ac:dyDescent="0.35">
      <c r="A161" s="66">
        <v>160</v>
      </c>
      <c r="B161" s="67">
        <v>20406503</v>
      </c>
      <c r="C161" s="63" t="s">
        <v>462</v>
      </c>
      <c r="D161" s="63" t="s">
        <v>8748</v>
      </c>
      <c r="E161" s="63" t="s">
        <v>988</v>
      </c>
      <c r="F161" s="63" t="s">
        <v>38</v>
      </c>
      <c r="G161" s="63" t="s">
        <v>989</v>
      </c>
      <c r="H161" s="63" t="s">
        <v>42</v>
      </c>
      <c r="I161" s="64" t="s">
        <v>990</v>
      </c>
      <c r="J161" s="65" t="s">
        <v>502</v>
      </c>
      <c r="K161" s="63" t="s">
        <v>991</v>
      </c>
      <c r="L161" s="63" t="s">
        <v>39</v>
      </c>
      <c r="M161" s="63" t="s">
        <v>40</v>
      </c>
      <c r="N161" s="63" t="s">
        <v>46</v>
      </c>
      <c r="O161" s="63" t="s">
        <v>43</v>
      </c>
      <c r="P161" s="63" t="s">
        <v>46</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2" t="s">
        <v>8768</v>
      </c>
    </row>
    <row r="162" spans="1:29" ht="16.2" hidden="1" customHeight="1" x14ac:dyDescent="0.35">
      <c r="A162" s="61">
        <v>161</v>
      </c>
      <c r="B162" s="62">
        <v>20406526</v>
      </c>
      <c r="C162" s="63" t="s">
        <v>462</v>
      </c>
      <c r="D162" s="63" t="s">
        <v>8748</v>
      </c>
      <c r="E162" s="63" t="s">
        <v>992</v>
      </c>
      <c r="F162" s="63" t="s">
        <v>38</v>
      </c>
      <c r="G162" s="63" t="s">
        <v>993</v>
      </c>
      <c r="H162" s="63" t="s">
        <v>42</v>
      </c>
      <c r="I162" s="64" t="s">
        <v>994</v>
      </c>
      <c r="J162" s="65" t="s">
        <v>655</v>
      </c>
      <c r="K162" s="63" t="s">
        <v>995</v>
      </c>
      <c r="L162" s="63" t="s">
        <v>39</v>
      </c>
      <c r="M162" s="63" t="s">
        <v>34</v>
      </c>
      <c r="N162" s="63" t="s">
        <v>35</v>
      </c>
      <c r="O162" s="63" t="s">
        <v>30</v>
      </c>
      <c r="P162" s="63" t="s">
        <v>8749</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2" t="s">
        <v>8768</v>
      </c>
    </row>
    <row r="163" spans="1:29" ht="16.2" customHeight="1" x14ac:dyDescent="0.35">
      <c r="A163" s="61">
        <v>162</v>
      </c>
      <c r="B163" s="63">
        <v>20406529</v>
      </c>
      <c r="C163" s="63" t="s">
        <v>462</v>
      </c>
      <c r="D163" s="63" t="s">
        <v>8748</v>
      </c>
      <c r="E163" s="63" t="s">
        <v>252</v>
      </c>
      <c r="F163" s="63" t="s">
        <v>38</v>
      </c>
      <c r="G163" s="63" t="s">
        <v>996</v>
      </c>
      <c r="H163" s="63" t="s">
        <v>31</v>
      </c>
      <c r="I163" s="64" t="s">
        <v>465</v>
      </c>
      <c r="J163" s="65" t="s">
        <v>465</v>
      </c>
      <c r="K163" s="63" t="s">
        <v>997</v>
      </c>
      <c r="L163" s="63" t="s">
        <v>33</v>
      </c>
      <c r="M163" s="63" t="s">
        <v>40</v>
      </c>
      <c r="N163" s="63" t="s">
        <v>53</v>
      </c>
      <c r="O163" s="63" t="s">
        <v>36</v>
      </c>
      <c r="P163" s="63" t="s">
        <v>53</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2" t="s">
        <v>8768</v>
      </c>
    </row>
    <row r="164" spans="1:29" ht="16.2" hidden="1" customHeight="1" x14ac:dyDescent="0.35">
      <c r="A164" s="66">
        <v>163</v>
      </c>
      <c r="B164" s="63">
        <v>20406558</v>
      </c>
      <c r="C164" s="63" t="s">
        <v>462</v>
      </c>
      <c r="D164" s="63" t="s">
        <v>8748</v>
      </c>
      <c r="E164" s="63" t="s">
        <v>998</v>
      </c>
      <c r="F164" s="63" t="s">
        <v>38</v>
      </c>
      <c r="G164" s="63" t="s">
        <v>999</v>
      </c>
      <c r="H164" s="63" t="s">
        <v>42</v>
      </c>
      <c r="I164" s="64" t="s">
        <v>1000</v>
      </c>
      <c r="J164" s="65" t="s">
        <v>502</v>
      </c>
      <c r="K164" s="63" t="s">
        <v>1001</v>
      </c>
      <c r="L164" s="63" t="s">
        <v>39</v>
      </c>
      <c r="M164" s="63" t="s">
        <v>34</v>
      </c>
      <c r="N164" s="63" t="s">
        <v>35</v>
      </c>
      <c r="O164" s="63" t="s">
        <v>43</v>
      </c>
      <c r="P164" s="63" t="s">
        <v>8753</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2" t="s">
        <v>8768</v>
      </c>
    </row>
    <row r="165" spans="1:29" ht="16.2" hidden="1" customHeight="1" x14ac:dyDescent="0.35">
      <c r="A165" s="66">
        <v>164</v>
      </c>
      <c r="B165" s="63">
        <v>20406575</v>
      </c>
      <c r="C165" s="63" t="s">
        <v>462</v>
      </c>
      <c r="D165" s="63" t="s">
        <v>8748</v>
      </c>
      <c r="E165" s="63" t="s">
        <v>127</v>
      </c>
      <c r="F165" s="63" t="s">
        <v>38</v>
      </c>
      <c r="G165" s="63" t="s">
        <v>1002</v>
      </c>
      <c r="H165" s="63" t="s">
        <v>31</v>
      </c>
      <c r="I165" s="64" t="s">
        <v>465</v>
      </c>
      <c r="J165" s="65" t="s">
        <v>465</v>
      </c>
      <c r="K165" s="63" t="s">
        <v>1003</v>
      </c>
      <c r="L165" s="63" t="s">
        <v>39</v>
      </c>
      <c r="M165" s="63" t="s">
        <v>34</v>
      </c>
      <c r="N165" s="63" t="s">
        <v>35</v>
      </c>
      <c r="O165" s="63" t="s">
        <v>36</v>
      </c>
      <c r="P165" s="63" t="s">
        <v>8753</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2" t="s">
        <v>8768</v>
      </c>
    </row>
    <row r="166" spans="1:29" ht="16.2" hidden="1" customHeight="1" x14ac:dyDescent="0.35">
      <c r="A166" s="61">
        <v>165</v>
      </c>
      <c r="B166" s="67">
        <v>20406606</v>
      </c>
      <c r="C166" s="63" t="s">
        <v>462</v>
      </c>
      <c r="D166" s="63" t="s">
        <v>8748</v>
      </c>
      <c r="E166" s="63" t="s">
        <v>361</v>
      </c>
      <c r="F166" s="63" t="s">
        <v>32</v>
      </c>
      <c r="G166" s="63" t="s">
        <v>1004</v>
      </c>
      <c r="H166" s="63" t="s">
        <v>42</v>
      </c>
      <c r="I166" s="64" t="s">
        <v>465</v>
      </c>
      <c r="J166" s="65" t="s">
        <v>465</v>
      </c>
      <c r="K166" s="63" t="s">
        <v>1005</v>
      </c>
      <c r="L166" s="63" t="s">
        <v>39</v>
      </c>
      <c r="M166" s="63" t="s">
        <v>40</v>
      </c>
      <c r="N166" s="63" t="s">
        <v>46</v>
      </c>
      <c r="O166" s="63" t="s">
        <v>36</v>
      </c>
      <c r="P166" s="63" t="s">
        <v>46</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2" t="s">
        <v>8768</v>
      </c>
    </row>
    <row r="167" spans="1:29" ht="16.2" hidden="1" customHeight="1" x14ac:dyDescent="0.35">
      <c r="A167" s="61">
        <v>166</v>
      </c>
      <c r="B167" s="63">
        <v>20406614</v>
      </c>
      <c r="C167" s="63" t="s">
        <v>462</v>
      </c>
      <c r="D167" s="63" t="s">
        <v>8748</v>
      </c>
      <c r="E167" s="63" t="s">
        <v>1006</v>
      </c>
      <c r="F167" s="63" t="s">
        <v>38</v>
      </c>
      <c r="G167" s="63" t="s">
        <v>1007</v>
      </c>
      <c r="H167" s="63" t="s">
        <v>31</v>
      </c>
      <c r="I167" s="64" t="s">
        <v>465</v>
      </c>
      <c r="J167" s="65" t="s">
        <v>465</v>
      </c>
      <c r="K167" s="63" t="s">
        <v>1008</v>
      </c>
      <c r="L167" s="63" t="s">
        <v>39</v>
      </c>
      <c r="M167" s="63" t="s">
        <v>34</v>
      </c>
      <c r="N167" s="63" t="s">
        <v>35</v>
      </c>
      <c r="O167" s="63" t="s">
        <v>36</v>
      </c>
      <c r="P167" s="63" t="s">
        <v>8749</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2" t="s">
        <v>8768</v>
      </c>
    </row>
    <row r="168" spans="1:29" ht="16.2" hidden="1" customHeight="1" x14ac:dyDescent="0.35">
      <c r="A168" s="66">
        <v>167</v>
      </c>
      <c r="B168" s="63">
        <v>20406645</v>
      </c>
      <c r="C168" s="63" t="s">
        <v>462</v>
      </c>
      <c r="D168" s="63" t="s">
        <v>8748</v>
      </c>
      <c r="E168" s="63" t="s">
        <v>123</v>
      </c>
      <c r="F168" s="63" t="s">
        <v>32</v>
      </c>
      <c r="G168" s="63" t="s">
        <v>1009</v>
      </c>
      <c r="H168" s="63" t="s">
        <v>31</v>
      </c>
      <c r="I168" s="64" t="s">
        <v>1010</v>
      </c>
      <c r="J168" s="65" t="s">
        <v>502</v>
      </c>
      <c r="K168" s="63" t="s">
        <v>1011</v>
      </c>
      <c r="L168" s="63" t="s">
        <v>39</v>
      </c>
      <c r="M168" s="63" t="s">
        <v>40</v>
      </c>
      <c r="N168" s="63" t="s">
        <v>35</v>
      </c>
      <c r="O168" s="63" t="s">
        <v>30</v>
      </c>
      <c r="P168" s="63" t="s">
        <v>8757</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2" t="s">
        <v>8768</v>
      </c>
    </row>
    <row r="169" spans="1:29" ht="16.2" hidden="1" customHeight="1" x14ac:dyDescent="0.35">
      <c r="A169" s="66">
        <v>168</v>
      </c>
      <c r="B169" s="63">
        <v>20406680</v>
      </c>
      <c r="C169" s="63" t="s">
        <v>462</v>
      </c>
      <c r="D169" s="63" t="s">
        <v>8748</v>
      </c>
      <c r="E169" s="63" t="s">
        <v>1012</v>
      </c>
      <c r="F169" s="63" t="s">
        <v>32</v>
      </c>
      <c r="G169" s="63" t="s">
        <v>1013</v>
      </c>
      <c r="H169" s="63" t="s">
        <v>31</v>
      </c>
      <c r="I169" s="64" t="s">
        <v>465</v>
      </c>
      <c r="J169" s="65" t="s">
        <v>465</v>
      </c>
      <c r="K169" s="63" t="s">
        <v>1014</v>
      </c>
      <c r="L169" s="63" t="s">
        <v>39</v>
      </c>
      <c r="M169" s="63" t="s">
        <v>34</v>
      </c>
      <c r="N169" s="63" t="s">
        <v>35</v>
      </c>
      <c r="O169" s="63" t="s">
        <v>36</v>
      </c>
      <c r="P169" s="63" t="s">
        <v>8753</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2" t="s">
        <v>8768</v>
      </c>
    </row>
    <row r="170" spans="1:29" ht="16.2" hidden="1" customHeight="1" x14ac:dyDescent="0.35">
      <c r="A170" s="61">
        <v>169</v>
      </c>
      <c r="B170" s="63">
        <v>20406691</v>
      </c>
      <c r="C170" s="63" t="s">
        <v>462</v>
      </c>
      <c r="D170" s="63" t="s">
        <v>8748</v>
      </c>
      <c r="E170" s="63" t="s">
        <v>1015</v>
      </c>
      <c r="F170" s="63" t="s">
        <v>38</v>
      </c>
      <c r="G170" s="63" t="s">
        <v>1016</v>
      </c>
      <c r="H170" s="63" t="s">
        <v>31</v>
      </c>
      <c r="I170" s="64" t="s">
        <v>1017</v>
      </c>
      <c r="J170" s="65" t="s">
        <v>526</v>
      </c>
      <c r="K170" s="63" t="s">
        <v>1018</v>
      </c>
      <c r="L170" s="63" t="s">
        <v>39</v>
      </c>
      <c r="M170" s="63" t="s">
        <v>40</v>
      </c>
      <c r="N170" s="63" t="s">
        <v>48</v>
      </c>
      <c r="O170" s="63" t="s">
        <v>30</v>
      </c>
      <c r="P170" s="89" t="s">
        <v>8756</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2" t="s">
        <v>8768</v>
      </c>
    </row>
    <row r="171" spans="1:29" ht="16.2" hidden="1" customHeight="1" x14ac:dyDescent="0.35">
      <c r="A171" s="61">
        <v>170</v>
      </c>
      <c r="B171" s="63">
        <v>20406736</v>
      </c>
      <c r="C171" s="63" t="s">
        <v>462</v>
      </c>
      <c r="D171" s="63" t="s">
        <v>8748</v>
      </c>
      <c r="E171" s="63" t="s">
        <v>1019</v>
      </c>
      <c r="F171" s="63" t="s">
        <v>32</v>
      </c>
      <c r="G171" s="63" t="s">
        <v>1020</v>
      </c>
      <c r="H171" s="63" t="s">
        <v>42</v>
      </c>
      <c r="I171" s="64" t="s">
        <v>465</v>
      </c>
      <c r="J171" s="65" t="s">
        <v>465</v>
      </c>
      <c r="K171" s="63" t="s">
        <v>1021</v>
      </c>
      <c r="L171" s="63" t="s">
        <v>39</v>
      </c>
      <c r="M171" s="63" t="s">
        <v>40</v>
      </c>
      <c r="N171" s="63" t="s">
        <v>48</v>
      </c>
      <c r="O171" s="63" t="s">
        <v>36</v>
      </c>
      <c r="P171" s="89" t="s">
        <v>8756</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2" t="s">
        <v>8768</v>
      </c>
    </row>
    <row r="172" spans="1:29" ht="16.2" hidden="1" customHeight="1" x14ac:dyDescent="0.35">
      <c r="A172" s="66">
        <v>171</v>
      </c>
      <c r="B172" s="63">
        <v>20406833</v>
      </c>
      <c r="C172" s="63" t="s">
        <v>462</v>
      </c>
      <c r="D172" s="63" t="s">
        <v>8748</v>
      </c>
      <c r="E172" s="63" t="s">
        <v>1022</v>
      </c>
      <c r="F172" s="63" t="s">
        <v>32</v>
      </c>
      <c r="G172" s="63" t="s">
        <v>1023</v>
      </c>
      <c r="H172" s="63" t="s">
        <v>42</v>
      </c>
      <c r="I172" s="64" t="s">
        <v>465</v>
      </c>
      <c r="J172" s="65" t="s">
        <v>465</v>
      </c>
      <c r="K172" s="63" t="s">
        <v>1024</v>
      </c>
      <c r="L172" s="63" t="s">
        <v>39</v>
      </c>
      <c r="M172" s="63" t="s">
        <v>40</v>
      </c>
      <c r="N172" s="63" t="s">
        <v>48</v>
      </c>
      <c r="O172" s="63" t="s">
        <v>36</v>
      </c>
      <c r="P172" s="89" t="s">
        <v>8758</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2" t="s">
        <v>8768</v>
      </c>
    </row>
    <row r="173" spans="1:29" ht="16.2" hidden="1" customHeight="1" x14ac:dyDescent="0.35">
      <c r="A173" s="66">
        <v>172</v>
      </c>
      <c r="B173" s="63">
        <v>20406840</v>
      </c>
      <c r="C173" s="63" t="s">
        <v>462</v>
      </c>
      <c r="D173" s="63" t="s">
        <v>8748</v>
      </c>
      <c r="E173" s="63" t="s">
        <v>1025</v>
      </c>
      <c r="F173" s="63" t="s">
        <v>38</v>
      </c>
      <c r="G173" s="63" t="s">
        <v>1026</v>
      </c>
      <c r="H173" s="63" t="s">
        <v>42</v>
      </c>
      <c r="I173" s="64" t="s">
        <v>1027</v>
      </c>
      <c r="J173" s="65" t="s">
        <v>1028</v>
      </c>
      <c r="K173" s="63" t="s">
        <v>1029</v>
      </c>
      <c r="L173" s="63" t="s">
        <v>39</v>
      </c>
      <c r="M173" s="63" t="s">
        <v>40</v>
      </c>
      <c r="N173" s="63" t="s">
        <v>52</v>
      </c>
      <c r="O173" s="63" t="s">
        <v>30</v>
      </c>
      <c r="P173" s="63" t="s">
        <v>52</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2" t="s">
        <v>8768</v>
      </c>
    </row>
    <row r="174" spans="1:29" ht="16.2" hidden="1" customHeight="1" x14ac:dyDescent="0.35">
      <c r="A174" s="61">
        <v>173</v>
      </c>
      <c r="B174" s="63">
        <v>20406849</v>
      </c>
      <c r="C174" s="63" t="s">
        <v>462</v>
      </c>
      <c r="D174" s="63" t="s">
        <v>8748</v>
      </c>
      <c r="E174" s="63" t="s">
        <v>183</v>
      </c>
      <c r="F174" s="63" t="s">
        <v>38</v>
      </c>
      <c r="G174" s="63" t="s">
        <v>1030</v>
      </c>
      <c r="H174" s="63" t="s">
        <v>42</v>
      </c>
      <c r="I174" s="64" t="s">
        <v>465</v>
      </c>
      <c r="J174" s="65" t="s">
        <v>465</v>
      </c>
      <c r="K174" s="63" t="s">
        <v>1031</v>
      </c>
      <c r="L174" s="63" t="s">
        <v>39</v>
      </c>
      <c r="M174" s="63" t="s">
        <v>34</v>
      </c>
      <c r="N174" s="63" t="s">
        <v>35</v>
      </c>
      <c r="O174" s="63" t="s">
        <v>36</v>
      </c>
      <c r="P174" s="63" t="s">
        <v>8757</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2" t="s">
        <v>8768</v>
      </c>
    </row>
    <row r="175" spans="1:29" ht="16.2" hidden="1" customHeight="1" x14ac:dyDescent="0.35">
      <c r="A175" s="61">
        <v>174</v>
      </c>
      <c r="B175" s="63">
        <v>20406871</v>
      </c>
      <c r="C175" s="63" t="s">
        <v>462</v>
      </c>
      <c r="D175" s="63" t="s">
        <v>8748</v>
      </c>
      <c r="E175" s="63" t="s">
        <v>1032</v>
      </c>
      <c r="F175" s="63" t="s">
        <v>38</v>
      </c>
      <c r="G175" s="63" t="s">
        <v>1033</v>
      </c>
      <c r="H175" s="63" t="s">
        <v>31</v>
      </c>
      <c r="I175" s="64" t="s">
        <v>465</v>
      </c>
      <c r="J175" s="65" t="s">
        <v>465</v>
      </c>
      <c r="K175" s="63" t="s">
        <v>1034</v>
      </c>
      <c r="L175" s="63" t="s">
        <v>39</v>
      </c>
      <c r="M175" s="63" t="s">
        <v>34</v>
      </c>
      <c r="N175" s="63" t="s">
        <v>35</v>
      </c>
      <c r="O175" s="63" t="s">
        <v>36</v>
      </c>
      <c r="P175" s="63" t="s">
        <v>8757</v>
      </c>
      <c r="Q175" s="84">
        <f t="shared" ca="1" si="6"/>
        <v>46120</v>
      </c>
      <c r="R175" s="68" t="s">
        <v>8747</v>
      </c>
      <c r="S175" s="85">
        <v>0</v>
      </c>
      <c r="T175" s="85">
        <v>0</v>
      </c>
      <c r="U175" s="85">
        <v>0</v>
      </c>
      <c r="V175" s="86">
        <f t="shared" si="7"/>
        <v>0</v>
      </c>
      <c r="W175" s="85">
        <v>0</v>
      </c>
      <c r="X175" s="85">
        <v>0</v>
      </c>
      <c r="Y175" s="85">
        <v>0</v>
      </c>
      <c r="Z175" s="85">
        <v>0</v>
      </c>
      <c r="AA175" s="85">
        <v>0</v>
      </c>
      <c r="AB175" s="87" t="str">
        <f t="shared" si="8"/>
        <v>요건탈락</v>
      </c>
      <c r="AC175" s="92" t="s">
        <v>8768</v>
      </c>
    </row>
    <row r="176" spans="1:29" ht="16.2" hidden="1" customHeight="1" x14ac:dyDescent="0.35">
      <c r="A176" s="66">
        <v>175</v>
      </c>
      <c r="B176" s="63">
        <v>20406984</v>
      </c>
      <c r="C176" s="63" t="s">
        <v>462</v>
      </c>
      <c r="D176" s="63" t="s">
        <v>8748</v>
      </c>
      <c r="E176" s="63" t="s">
        <v>1035</v>
      </c>
      <c r="F176" s="63" t="s">
        <v>38</v>
      </c>
      <c r="G176" s="63" t="s">
        <v>1036</v>
      </c>
      <c r="H176" s="63" t="s">
        <v>42</v>
      </c>
      <c r="I176" s="64" t="s">
        <v>1037</v>
      </c>
      <c r="J176" s="65" t="s">
        <v>544</v>
      </c>
      <c r="K176" s="63" t="s">
        <v>1038</v>
      </c>
      <c r="L176" s="63" t="s">
        <v>39</v>
      </c>
      <c r="M176" s="63" t="s">
        <v>34</v>
      </c>
      <c r="N176" s="63" t="s">
        <v>35</v>
      </c>
      <c r="O176" s="63" t="s">
        <v>43</v>
      </c>
      <c r="P176" s="63" t="s">
        <v>8755</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2" t="s">
        <v>8768</v>
      </c>
    </row>
    <row r="177" spans="1:29" ht="16.2" customHeight="1" x14ac:dyDescent="0.35">
      <c r="A177" s="66">
        <v>176</v>
      </c>
      <c r="B177" s="63">
        <v>20407010</v>
      </c>
      <c r="C177" s="63" t="s">
        <v>462</v>
      </c>
      <c r="D177" s="63" t="s">
        <v>8748</v>
      </c>
      <c r="E177" s="63" t="s">
        <v>1039</v>
      </c>
      <c r="F177" s="63" t="s">
        <v>32</v>
      </c>
      <c r="G177" s="63" t="s">
        <v>1040</v>
      </c>
      <c r="H177" s="63" t="s">
        <v>42</v>
      </c>
      <c r="I177" s="64" t="s">
        <v>465</v>
      </c>
      <c r="J177" s="65" t="s">
        <v>465</v>
      </c>
      <c r="K177" s="63" t="s">
        <v>1041</v>
      </c>
      <c r="L177" s="63" t="s">
        <v>33</v>
      </c>
      <c r="M177" s="63" t="s">
        <v>40</v>
      </c>
      <c r="N177" s="63" t="s">
        <v>53</v>
      </c>
      <c r="O177" s="63" t="s">
        <v>36</v>
      </c>
      <c r="P177" s="63" t="s">
        <v>53</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2" t="s">
        <v>8768</v>
      </c>
    </row>
    <row r="178" spans="1:29" ht="16.2" hidden="1" customHeight="1" x14ac:dyDescent="0.35">
      <c r="A178" s="61">
        <v>177</v>
      </c>
      <c r="B178" s="63">
        <v>20407079</v>
      </c>
      <c r="C178" s="63" t="s">
        <v>462</v>
      </c>
      <c r="D178" s="63" t="s">
        <v>8748</v>
      </c>
      <c r="E178" s="63" t="s">
        <v>1042</v>
      </c>
      <c r="F178" s="63" t="s">
        <v>32</v>
      </c>
      <c r="G178" s="63" t="s">
        <v>1043</v>
      </c>
      <c r="H178" s="63" t="s">
        <v>42</v>
      </c>
      <c r="I178" s="64" t="s">
        <v>465</v>
      </c>
      <c r="J178" s="65" t="s">
        <v>465</v>
      </c>
      <c r="K178" s="63" t="s">
        <v>1044</v>
      </c>
      <c r="L178" s="63" t="s">
        <v>33</v>
      </c>
      <c r="M178" s="63" t="s">
        <v>34</v>
      </c>
      <c r="N178" s="63" t="s">
        <v>35</v>
      </c>
      <c r="O178" s="63" t="s">
        <v>36</v>
      </c>
      <c r="P178" s="63" t="s">
        <v>8755</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2" t="s">
        <v>8768</v>
      </c>
    </row>
    <row r="179" spans="1:29" ht="16.2" hidden="1" customHeight="1" x14ac:dyDescent="0.35">
      <c r="A179" s="61">
        <v>178</v>
      </c>
      <c r="B179" s="63">
        <v>20407125</v>
      </c>
      <c r="C179" s="63" t="s">
        <v>462</v>
      </c>
      <c r="D179" s="63" t="s">
        <v>8748</v>
      </c>
      <c r="E179" s="63" t="s">
        <v>1045</v>
      </c>
      <c r="F179" s="63" t="s">
        <v>38</v>
      </c>
      <c r="G179" s="63" t="s">
        <v>1046</v>
      </c>
      <c r="H179" s="63" t="s">
        <v>31</v>
      </c>
      <c r="I179" s="64" t="s">
        <v>797</v>
      </c>
      <c r="J179" s="65" t="s">
        <v>465</v>
      </c>
      <c r="K179" s="63" t="s">
        <v>1047</v>
      </c>
      <c r="L179" s="63" t="s">
        <v>33</v>
      </c>
      <c r="M179" s="63" t="s">
        <v>34</v>
      </c>
      <c r="N179" s="63" t="s">
        <v>35</v>
      </c>
      <c r="O179" s="63" t="s">
        <v>30</v>
      </c>
      <c r="P179" s="63" t="s">
        <v>8753</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2" t="s">
        <v>8768</v>
      </c>
    </row>
    <row r="180" spans="1:29" ht="16.2" hidden="1" customHeight="1" x14ac:dyDescent="0.35">
      <c r="A180" s="66">
        <v>179</v>
      </c>
      <c r="B180" s="62">
        <v>20407147</v>
      </c>
      <c r="C180" s="63" t="s">
        <v>462</v>
      </c>
      <c r="D180" s="63" t="s">
        <v>8748</v>
      </c>
      <c r="E180" s="63" t="s">
        <v>1048</v>
      </c>
      <c r="F180" s="63" t="s">
        <v>38</v>
      </c>
      <c r="G180" s="63" t="s">
        <v>1049</v>
      </c>
      <c r="H180" s="63" t="s">
        <v>42</v>
      </c>
      <c r="I180" s="64" t="s">
        <v>465</v>
      </c>
      <c r="J180" s="65" t="s">
        <v>465</v>
      </c>
      <c r="K180" s="63" t="s">
        <v>1050</v>
      </c>
      <c r="L180" s="63" t="s">
        <v>39</v>
      </c>
      <c r="M180" s="63" t="s">
        <v>40</v>
      </c>
      <c r="N180" s="63" t="s">
        <v>52</v>
      </c>
      <c r="O180" s="63" t="s">
        <v>36</v>
      </c>
      <c r="P180" s="63" t="s">
        <v>52</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2" t="s">
        <v>8768</v>
      </c>
    </row>
    <row r="181" spans="1:29" ht="16.2" hidden="1" customHeight="1" x14ac:dyDescent="0.35">
      <c r="A181" s="66">
        <v>180</v>
      </c>
      <c r="B181" s="63">
        <v>20407195</v>
      </c>
      <c r="C181" s="63" t="s">
        <v>462</v>
      </c>
      <c r="D181" s="63" t="s">
        <v>8748</v>
      </c>
      <c r="E181" s="63" t="s">
        <v>1051</v>
      </c>
      <c r="F181" s="63" t="s">
        <v>32</v>
      </c>
      <c r="G181" s="63" t="s">
        <v>1052</v>
      </c>
      <c r="H181" s="63" t="s">
        <v>31</v>
      </c>
      <c r="I181" s="64" t="s">
        <v>465</v>
      </c>
      <c r="J181" s="65" t="s">
        <v>465</v>
      </c>
      <c r="K181" s="63" t="s">
        <v>1053</v>
      </c>
      <c r="L181" s="63" t="s">
        <v>33</v>
      </c>
      <c r="M181" s="63" t="s">
        <v>34</v>
      </c>
      <c r="N181" s="63" t="s">
        <v>35</v>
      </c>
      <c r="O181" s="63" t="s">
        <v>36</v>
      </c>
      <c r="P181" s="63" t="s">
        <v>8752</v>
      </c>
      <c r="Q181" s="84">
        <f t="shared" ca="1" si="6"/>
        <v>46120</v>
      </c>
      <c r="R181" s="68">
        <v>0</v>
      </c>
      <c r="S181" s="85" t="s">
        <v>8754</v>
      </c>
      <c r="T181" s="85">
        <v>0</v>
      </c>
      <c r="U181" s="85">
        <v>0</v>
      </c>
      <c r="V181" s="86">
        <f t="shared" si="7"/>
        <v>2</v>
      </c>
      <c r="W181" s="85">
        <v>0</v>
      </c>
      <c r="X181" s="85">
        <v>0</v>
      </c>
      <c r="Y181" s="85">
        <v>0</v>
      </c>
      <c r="Z181" s="85">
        <v>0</v>
      </c>
      <c r="AA181" s="85">
        <v>0</v>
      </c>
      <c r="AB181" s="87">
        <f t="shared" si="8"/>
        <v>0</v>
      </c>
      <c r="AC181" s="92" t="s">
        <v>8768</v>
      </c>
    </row>
    <row r="182" spans="1:29" ht="16.2" hidden="1" customHeight="1" x14ac:dyDescent="0.35">
      <c r="A182" s="61">
        <v>181</v>
      </c>
      <c r="B182" s="63">
        <v>20407197</v>
      </c>
      <c r="C182" s="63" t="s">
        <v>462</v>
      </c>
      <c r="D182" s="63" t="s">
        <v>8748</v>
      </c>
      <c r="E182" s="63" t="s">
        <v>1054</v>
      </c>
      <c r="F182" s="63" t="s">
        <v>38</v>
      </c>
      <c r="G182" s="63" t="s">
        <v>1055</v>
      </c>
      <c r="H182" s="63" t="s">
        <v>31</v>
      </c>
      <c r="I182" s="64" t="s">
        <v>465</v>
      </c>
      <c r="J182" s="65" t="s">
        <v>465</v>
      </c>
      <c r="K182" s="63" t="s">
        <v>1056</v>
      </c>
      <c r="L182" s="63" t="s">
        <v>39</v>
      </c>
      <c r="M182" s="63" t="s">
        <v>34</v>
      </c>
      <c r="N182" s="63" t="s">
        <v>35</v>
      </c>
      <c r="O182" s="63" t="s">
        <v>36</v>
      </c>
      <c r="P182" s="63" t="s">
        <v>8749</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2" t="s">
        <v>8768</v>
      </c>
    </row>
    <row r="183" spans="1:29" ht="16.2" hidden="1" customHeight="1" x14ac:dyDescent="0.35">
      <c r="A183" s="61">
        <v>182</v>
      </c>
      <c r="B183" s="63">
        <v>20407199</v>
      </c>
      <c r="C183" s="63" t="s">
        <v>462</v>
      </c>
      <c r="D183" s="63" t="s">
        <v>8748</v>
      </c>
      <c r="E183" s="63" t="s">
        <v>1057</v>
      </c>
      <c r="F183" s="63" t="s">
        <v>38</v>
      </c>
      <c r="G183" s="63" t="s">
        <v>1058</v>
      </c>
      <c r="H183" s="63" t="s">
        <v>42</v>
      </c>
      <c r="I183" s="64" t="s">
        <v>1059</v>
      </c>
      <c r="J183" s="65" t="s">
        <v>502</v>
      </c>
      <c r="K183" s="63" t="s">
        <v>1060</v>
      </c>
      <c r="L183" s="63" t="s">
        <v>33</v>
      </c>
      <c r="M183" s="63" t="s">
        <v>34</v>
      </c>
      <c r="N183" s="63" t="s">
        <v>35</v>
      </c>
      <c r="O183" s="63" t="s">
        <v>43</v>
      </c>
      <c r="P183" s="63" t="s">
        <v>8749</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2" t="s">
        <v>8768</v>
      </c>
    </row>
    <row r="184" spans="1:29" ht="16.2" hidden="1" customHeight="1" x14ac:dyDescent="0.35">
      <c r="A184" s="66">
        <v>183</v>
      </c>
      <c r="B184" s="63">
        <v>20407210</v>
      </c>
      <c r="C184" s="63" t="s">
        <v>462</v>
      </c>
      <c r="D184" s="63" t="s">
        <v>8748</v>
      </c>
      <c r="E184" s="63" t="s">
        <v>1061</v>
      </c>
      <c r="F184" s="63" t="s">
        <v>38</v>
      </c>
      <c r="G184" s="63" t="s">
        <v>1062</v>
      </c>
      <c r="H184" s="63" t="s">
        <v>31</v>
      </c>
      <c r="I184" s="64" t="s">
        <v>1063</v>
      </c>
      <c r="J184" s="65" t="s">
        <v>502</v>
      </c>
      <c r="K184" s="63" t="s">
        <v>1064</v>
      </c>
      <c r="L184" s="63" t="s">
        <v>39</v>
      </c>
      <c r="M184" s="63" t="s">
        <v>34</v>
      </c>
      <c r="N184" s="63" t="s">
        <v>35</v>
      </c>
      <c r="O184" s="63" t="s">
        <v>43</v>
      </c>
      <c r="P184" s="63" t="s">
        <v>8751</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2" t="s">
        <v>8768</v>
      </c>
    </row>
    <row r="185" spans="1:29" ht="16.2" hidden="1" customHeight="1" x14ac:dyDescent="0.35">
      <c r="A185" s="66">
        <v>184</v>
      </c>
      <c r="B185" s="63">
        <v>20407244</v>
      </c>
      <c r="C185" s="63" t="s">
        <v>462</v>
      </c>
      <c r="D185" s="63" t="s">
        <v>8748</v>
      </c>
      <c r="E185" s="63" t="s">
        <v>134</v>
      </c>
      <c r="F185" s="63" t="s">
        <v>38</v>
      </c>
      <c r="G185" s="63" t="s">
        <v>1065</v>
      </c>
      <c r="H185" s="63" t="s">
        <v>31</v>
      </c>
      <c r="I185" s="64" t="s">
        <v>1066</v>
      </c>
      <c r="J185" s="65" t="s">
        <v>544</v>
      </c>
      <c r="K185" s="63" t="s">
        <v>1067</v>
      </c>
      <c r="L185" s="63" t="s">
        <v>39</v>
      </c>
      <c r="M185" s="63" t="s">
        <v>40</v>
      </c>
      <c r="N185" s="63" t="s">
        <v>48</v>
      </c>
      <c r="O185" s="63" t="s">
        <v>30</v>
      </c>
      <c r="P185" s="89" t="s">
        <v>8756</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2" t="s">
        <v>8768</v>
      </c>
    </row>
    <row r="186" spans="1:29" ht="16.2" hidden="1" customHeight="1" x14ac:dyDescent="0.35">
      <c r="A186" s="61">
        <v>185</v>
      </c>
      <c r="B186" s="62">
        <v>20407374</v>
      </c>
      <c r="C186" s="63" t="s">
        <v>462</v>
      </c>
      <c r="D186" s="63" t="s">
        <v>8748</v>
      </c>
      <c r="E186" s="63" t="s">
        <v>1068</v>
      </c>
      <c r="F186" s="63" t="s">
        <v>38</v>
      </c>
      <c r="G186" s="63" t="s">
        <v>1069</v>
      </c>
      <c r="H186" s="63" t="s">
        <v>42</v>
      </c>
      <c r="I186" s="64" t="s">
        <v>465</v>
      </c>
      <c r="J186" s="65" t="s">
        <v>465</v>
      </c>
      <c r="K186" s="63" t="s">
        <v>1070</v>
      </c>
      <c r="L186" s="63" t="s">
        <v>39</v>
      </c>
      <c r="M186" s="63" t="s">
        <v>34</v>
      </c>
      <c r="N186" s="63" t="s">
        <v>35</v>
      </c>
      <c r="O186" s="63" t="s">
        <v>36</v>
      </c>
      <c r="P186" s="63" t="s">
        <v>8753</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2" t="s">
        <v>8768</v>
      </c>
    </row>
    <row r="187" spans="1:29" ht="16.2" hidden="1" customHeight="1" x14ac:dyDescent="0.35">
      <c r="A187" s="61">
        <v>186</v>
      </c>
      <c r="B187" s="67">
        <v>20407388</v>
      </c>
      <c r="C187" s="63" t="s">
        <v>462</v>
      </c>
      <c r="D187" s="63" t="s">
        <v>8748</v>
      </c>
      <c r="E187" s="63" t="s">
        <v>1071</v>
      </c>
      <c r="F187" s="63" t="s">
        <v>38</v>
      </c>
      <c r="G187" s="63" t="s">
        <v>1072</v>
      </c>
      <c r="H187" s="63" t="s">
        <v>42</v>
      </c>
      <c r="I187" s="64" t="s">
        <v>1073</v>
      </c>
      <c r="J187" s="65" t="s">
        <v>465</v>
      </c>
      <c r="K187" s="63" t="s">
        <v>1074</v>
      </c>
      <c r="L187" s="63" t="s">
        <v>33</v>
      </c>
      <c r="M187" s="63" t="s">
        <v>40</v>
      </c>
      <c r="N187" s="63" t="s">
        <v>46</v>
      </c>
      <c r="O187" s="63" t="s">
        <v>43</v>
      </c>
      <c r="P187" s="63" t="s">
        <v>46</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2" t="s">
        <v>8768</v>
      </c>
    </row>
    <row r="188" spans="1:29" ht="16.2" hidden="1" customHeight="1" x14ac:dyDescent="0.35">
      <c r="A188" s="66">
        <v>187</v>
      </c>
      <c r="B188" s="63">
        <v>20407472</v>
      </c>
      <c r="C188" s="63" t="s">
        <v>462</v>
      </c>
      <c r="D188" s="63" t="s">
        <v>8748</v>
      </c>
      <c r="E188" s="63" t="s">
        <v>1075</v>
      </c>
      <c r="F188" s="63" t="s">
        <v>38</v>
      </c>
      <c r="G188" s="63" t="s">
        <v>1076</v>
      </c>
      <c r="H188" s="63" t="s">
        <v>42</v>
      </c>
      <c r="I188" s="64" t="s">
        <v>465</v>
      </c>
      <c r="J188" s="65" t="s">
        <v>465</v>
      </c>
      <c r="K188" s="63" t="s">
        <v>1077</v>
      </c>
      <c r="L188" s="63" t="s">
        <v>39</v>
      </c>
      <c r="M188" s="63" t="s">
        <v>40</v>
      </c>
      <c r="N188" s="63" t="s">
        <v>48</v>
      </c>
      <c r="O188" s="63" t="s">
        <v>43</v>
      </c>
      <c r="P188" s="89" t="s">
        <v>8758</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2" t="s">
        <v>8768</v>
      </c>
    </row>
    <row r="189" spans="1:29" ht="16.2" hidden="1" customHeight="1" x14ac:dyDescent="0.35">
      <c r="A189" s="66">
        <v>188</v>
      </c>
      <c r="B189" s="63">
        <v>20407491</v>
      </c>
      <c r="C189" s="63" t="s">
        <v>462</v>
      </c>
      <c r="D189" s="63" t="s">
        <v>8748</v>
      </c>
      <c r="E189" s="63" t="s">
        <v>1078</v>
      </c>
      <c r="F189" s="63" t="s">
        <v>32</v>
      </c>
      <c r="G189" s="63" t="s">
        <v>1079</v>
      </c>
      <c r="H189" s="63" t="s">
        <v>31</v>
      </c>
      <c r="I189" s="64" t="s">
        <v>1080</v>
      </c>
      <c r="J189" s="65" t="s">
        <v>526</v>
      </c>
      <c r="K189" s="63" t="s">
        <v>1081</v>
      </c>
      <c r="L189" s="63" t="s">
        <v>39</v>
      </c>
      <c r="M189" s="63" t="s">
        <v>34</v>
      </c>
      <c r="N189" s="63" t="s">
        <v>41</v>
      </c>
      <c r="O189" s="63" t="s">
        <v>43</v>
      </c>
      <c r="P189" s="63" t="s">
        <v>41</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2" t="s">
        <v>8768</v>
      </c>
    </row>
    <row r="190" spans="1:29" ht="16.2" hidden="1" customHeight="1" x14ac:dyDescent="0.35">
      <c r="A190" s="61">
        <v>189</v>
      </c>
      <c r="B190" s="63">
        <v>20407492</v>
      </c>
      <c r="C190" s="63" t="s">
        <v>462</v>
      </c>
      <c r="D190" s="63" t="s">
        <v>8748</v>
      </c>
      <c r="E190" s="63" t="s">
        <v>1082</v>
      </c>
      <c r="F190" s="63" t="s">
        <v>38</v>
      </c>
      <c r="G190" s="63" t="s">
        <v>1083</v>
      </c>
      <c r="H190" s="63" t="s">
        <v>31</v>
      </c>
      <c r="I190" s="64" t="s">
        <v>465</v>
      </c>
      <c r="J190" s="65" t="s">
        <v>502</v>
      </c>
      <c r="K190" s="63" t="s">
        <v>1084</v>
      </c>
      <c r="L190" s="63" t="s">
        <v>45</v>
      </c>
      <c r="M190" s="63" t="s">
        <v>34</v>
      </c>
      <c r="N190" s="63" t="s">
        <v>35</v>
      </c>
      <c r="O190" s="63" t="s">
        <v>43</v>
      </c>
      <c r="P190" s="63" t="s">
        <v>8755</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2" t="s">
        <v>8768</v>
      </c>
    </row>
    <row r="191" spans="1:29" ht="16.2" hidden="1" customHeight="1" x14ac:dyDescent="0.35">
      <c r="A191" s="61">
        <v>190</v>
      </c>
      <c r="B191" s="63">
        <v>20407506</v>
      </c>
      <c r="C191" s="63" t="s">
        <v>462</v>
      </c>
      <c r="D191" s="63" t="s">
        <v>8748</v>
      </c>
      <c r="E191" s="63" t="s">
        <v>1085</v>
      </c>
      <c r="F191" s="63" t="s">
        <v>38</v>
      </c>
      <c r="G191" s="63" t="s">
        <v>1086</v>
      </c>
      <c r="H191" s="63" t="s">
        <v>31</v>
      </c>
      <c r="I191" s="64" t="s">
        <v>1087</v>
      </c>
      <c r="J191" s="65" t="s">
        <v>469</v>
      </c>
      <c r="K191" s="63" t="s">
        <v>1088</v>
      </c>
      <c r="L191" s="63" t="s">
        <v>39</v>
      </c>
      <c r="M191" s="63" t="s">
        <v>34</v>
      </c>
      <c r="N191" s="63" t="s">
        <v>35</v>
      </c>
      <c r="O191" s="63" t="s">
        <v>43</v>
      </c>
      <c r="P191" s="63" t="s">
        <v>8752</v>
      </c>
      <c r="Q191" s="84">
        <f t="shared" ca="1" si="6"/>
        <v>46120</v>
      </c>
      <c r="R191" s="68">
        <v>0</v>
      </c>
      <c r="S191" s="85" t="s">
        <v>8754</v>
      </c>
      <c r="T191" s="85">
        <v>0</v>
      </c>
      <c r="U191" s="85">
        <v>0</v>
      </c>
      <c r="V191" s="86">
        <f t="shared" si="7"/>
        <v>2</v>
      </c>
      <c r="W191" s="85">
        <v>0</v>
      </c>
      <c r="X191" s="85">
        <v>0</v>
      </c>
      <c r="Y191" s="85">
        <v>0</v>
      </c>
      <c r="Z191" s="85">
        <v>0</v>
      </c>
      <c r="AA191" s="85">
        <v>0</v>
      </c>
      <c r="AB191" s="87">
        <f t="shared" si="8"/>
        <v>0</v>
      </c>
      <c r="AC191" s="92" t="s">
        <v>8768</v>
      </c>
    </row>
    <row r="192" spans="1:29" ht="16.2" hidden="1" customHeight="1" x14ac:dyDescent="0.35">
      <c r="A192" s="66">
        <v>191</v>
      </c>
      <c r="B192" s="63">
        <v>20407665</v>
      </c>
      <c r="C192" s="63" t="s">
        <v>462</v>
      </c>
      <c r="D192" s="63" t="s">
        <v>8748</v>
      </c>
      <c r="E192" s="63" t="s">
        <v>1089</v>
      </c>
      <c r="F192" s="63" t="s">
        <v>32</v>
      </c>
      <c r="G192" s="63" t="s">
        <v>1090</v>
      </c>
      <c r="H192" s="63" t="s">
        <v>42</v>
      </c>
      <c r="I192" s="64" t="s">
        <v>1091</v>
      </c>
      <c r="J192" s="65" t="s">
        <v>1092</v>
      </c>
      <c r="K192" s="63" t="s">
        <v>1093</v>
      </c>
      <c r="L192" s="63" t="s">
        <v>33</v>
      </c>
      <c r="M192" s="63" t="s">
        <v>34</v>
      </c>
      <c r="N192" s="63" t="s">
        <v>48</v>
      </c>
      <c r="O192" s="63" t="s">
        <v>30</v>
      </c>
      <c r="P192" s="89" t="s">
        <v>8758</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2" t="s">
        <v>8768</v>
      </c>
    </row>
    <row r="193" spans="1:29" ht="16.2" hidden="1" customHeight="1" x14ac:dyDescent="0.35">
      <c r="A193" s="66">
        <v>192</v>
      </c>
      <c r="B193" s="63">
        <v>20407668</v>
      </c>
      <c r="C193" s="63" t="s">
        <v>462</v>
      </c>
      <c r="D193" s="63" t="s">
        <v>8748</v>
      </c>
      <c r="E193" s="63" t="s">
        <v>1094</v>
      </c>
      <c r="F193" s="63" t="s">
        <v>32</v>
      </c>
      <c r="G193" s="63" t="s">
        <v>1095</v>
      </c>
      <c r="H193" s="63" t="s">
        <v>42</v>
      </c>
      <c r="I193" s="64" t="s">
        <v>1096</v>
      </c>
      <c r="J193" s="65" t="s">
        <v>502</v>
      </c>
      <c r="K193" s="63" t="s">
        <v>1097</v>
      </c>
      <c r="L193" s="63" t="s">
        <v>39</v>
      </c>
      <c r="M193" s="63" t="s">
        <v>40</v>
      </c>
      <c r="N193" s="63" t="s">
        <v>48</v>
      </c>
      <c r="O193" s="63" t="s">
        <v>43</v>
      </c>
      <c r="P193" s="89" t="s">
        <v>8756</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2" t="s">
        <v>8768</v>
      </c>
    </row>
    <row r="194" spans="1:29" ht="16.2" hidden="1" customHeight="1" x14ac:dyDescent="0.35">
      <c r="A194" s="61">
        <v>193</v>
      </c>
      <c r="B194" s="63">
        <v>20407673</v>
      </c>
      <c r="C194" s="63" t="s">
        <v>462</v>
      </c>
      <c r="D194" s="63" t="s">
        <v>8748</v>
      </c>
      <c r="E194" s="63" t="s">
        <v>1098</v>
      </c>
      <c r="F194" s="63" t="s">
        <v>38</v>
      </c>
      <c r="G194" s="63" t="s">
        <v>1099</v>
      </c>
      <c r="H194" s="63" t="s">
        <v>31</v>
      </c>
      <c r="I194" s="64" t="s">
        <v>1100</v>
      </c>
      <c r="J194" s="65" t="s">
        <v>526</v>
      </c>
      <c r="K194" s="63" t="s">
        <v>1101</v>
      </c>
      <c r="L194" s="63" t="s">
        <v>39</v>
      </c>
      <c r="M194" s="63" t="s">
        <v>34</v>
      </c>
      <c r="N194" s="63" t="s">
        <v>35</v>
      </c>
      <c r="O194" s="63" t="s">
        <v>43</v>
      </c>
      <c r="P194" s="63" t="s">
        <v>8757</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2" t="s">
        <v>8768</v>
      </c>
    </row>
    <row r="195" spans="1:29" ht="16.2" hidden="1" customHeight="1" x14ac:dyDescent="0.35">
      <c r="A195" s="61">
        <v>194</v>
      </c>
      <c r="B195" s="63">
        <v>20407676</v>
      </c>
      <c r="C195" s="63" t="s">
        <v>462</v>
      </c>
      <c r="D195" s="63" t="s">
        <v>8748</v>
      </c>
      <c r="E195" s="63" t="s">
        <v>1102</v>
      </c>
      <c r="F195" s="63" t="s">
        <v>38</v>
      </c>
      <c r="G195" s="63" t="s">
        <v>1103</v>
      </c>
      <c r="H195" s="63" t="s">
        <v>42</v>
      </c>
      <c r="I195" s="64" t="s">
        <v>957</v>
      </c>
      <c r="J195" s="65" t="s">
        <v>465</v>
      </c>
      <c r="K195" s="63" t="s">
        <v>1104</v>
      </c>
      <c r="L195" s="63" t="s">
        <v>33</v>
      </c>
      <c r="M195" s="63" t="s">
        <v>40</v>
      </c>
      <c r="N195" s="63" t="s">
        <v>35</v>
      </c>
      <c r="O195" s="63" t="s">
        <v>43</v>
      </c>
      <c r="P195" s="63" t="s">
        <v>8755</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2" t="s">
        <v>8768</v>
      </c>
    </row>
    <row r="196" spans="1:29" ht="16.2" hidden="1" customHeight="1" x14ac:dyDescent="0.35">
      <c r="A196" s="66">
        <v>195</v>
      </c>
      <c r="B196" s="63">
        <v>20407691</v>
      </c>
      <c r="C196" s="63" t="s">
        <v>462</v>
      </c>
      <c r="D196" s="63" t="s">
        <v>8748</v>
      </c>
      <c r="E196" s="63" t="s">
        <v>1105</v>
      </c>
      <c r="F196" s="63" t="s">
        <v>38</v>
      </c>
      <c r="G196" s="63" t="s">
        <v>1106</v>
      </c>
      <c r="H196" s="63" t="s">
        <v>42</v>
      </c>
      <c r="I196" s="64" t="s">
        <v>465</v>
      </c>
      <c r="J196" s="65" t="s">
        <v>465</v>
      </c>
      <c r="K196" s="63" t="s">
        <v>1107</v>
      </c>
      <c r="L196" s="63" t="s">
        <v>39</v>
      </c>
      <c r="M196" s="63" t="s">
        <v>34</v>
      </c>
      <c r="N196" s="63" t="s">
        <v>35</v>
      </c>
      <c r="O196" s="63" t="s">
        <v>36</v>
      </c>
      <c r="P196" s="63" t="s">
        <v>8753</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2" t="s">
        <v>8768</v>
      </c>
    </row>
    <row r="197" spans="1:29" ht="16.2" hidden="1" customHeight="1" x14ac:dyDescent="0.35">
      <c r="A197" s="66">
        <v>196</v>
      </c>
      <c r="B197" s="63">
        <v>20407743</v>
      </c>
      <c r="C197" s="63" t="s">
        <v>462</v>
      </c>
      <c r="D197" s="63" t="s">
        <v>8748</v>
      </c>
      <c r="E197" s="63" t="s">
        <v>1108</v>
      </c>
      <c r="F197" s="63" t="s">
        <v>38</v>
      </c>
      <c r="G197" s="63" t="s">
        <v>1109</v>
      </c>
      <c r="H197" s="63" t="s">
        <v>42</v>
      </c>
      <c r="I197" s="64" t="s">
        <v>1110</v>
      </c>
      <c r="J197" s="65" t="s">
        <v>502</v>
      </c>
      <c r="K197" s="63" t="s">
        <v>1111</v>
      </c>
      <c r="L197" s="63" t="s">
        <v>39</v>
      </c>
      <c r="M197" s="63" t="s">
        <v>40</v>
      </c>
      <c r="N197" s="63" t="s">
        <v>48</v>
      </c>
      <c r="O197" s="63" t="s">
        <v>43</v>
      </c>
      <c r="P197" s="89" t="s">
        <v>8758</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2" t="s">
        <v>8768</v>
      </c>
    </row>
    <row r="198" spans="1:29" ht="16.2" hidden="1" customHeight="1" x14ac:dyDescent="0.35">
      <c r="A198" s="61">
        <v>197</v>
      </c>
      <c r="B198" s="63">
        <v>20407782</v>
      </c>
      <c r="C198" s="63" t="s">
        <v>462</v>
      </c>
      <c r="D198" s="63" t="s">
        <v>8748</v>
      </c>
      <c r="E198" s="63" t="s">
        <v>1112</v>
      </c>
      <c r="F198" s="63" t="s">
        <v>38</v>
      </c>
      <c r="G198" s="63" t="s">
        <v>1113</v>
      </c>
      <c r="H198" s="63" t="s">
        <v>42</v>
      </c>
      <c r="I198" s="64" t="s">
        <v>1114</v>
      </c>
      <c r="J198" s="65" t="s">
        <v>469</v>
      </c>
      <c r="K198" s="63" t="s">
        <v>1115</v>
      </c>
      <c r="L198" s="63" t="s">
        <v>33</v>
      </c>
      <c r="M198" s="63" t="s">
        <v>34</v>
      </c>
      <c r="N198" s="63" t="s">
        <v>35</v>
      </c>
      <c r="O198" s="63" t="s">
        <v>43</v>
      </c>
      <c r="P198" s="63" t="s">
        <v>8750</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2" t="s">
        <v>8768</v>
      </c>
    </row>
    <row r="199" spans="1:29" ht="16.2" hidden="1" customHeight="1" x14ac:dyDescent="0.35">
      <c r="A199" s="61">
        <v>198</v>
      </c>
      <c r="B199" s="67">
        <v>20407919</v>
      </c>
      <c r="C199" s="63" t="s">
        <v>462</v>
      </c>
      <c r="D199" s="63" t="s">
        <v>8748</v>
      </c>
      <c r="E199" s="63" t="s">
        <v>1116</v>
      </c>
      <c r="F199" s="63" t="s">
        <v>32</v>
      </c>
      <c r="G199" s="63" t="s">
        <v>1117</v>
      </c>
      <c r="H199" s="63" t="s">
        <v>42</v>
      </c>
      <c r="I199" s="64" t="s">
        <v>1118</v>
      </c>
      <c r="J199" s="65" t="s">
        <v>465</v>
      </c>
      <c r="K199" s="63" t="s">
        <v>1119</v>
      </c>
      <c r="L199" s="63" t="s">
        <v>33</v>
      </c>
      <c r="M199" s="63" t="s">
        <v>40</v>
      </c>
      <c r="N199" s="63" t="s">
        <v>46</v>
      </c>
      <c r="O199" s="63" t="s">
        <v>43</v>
      </c>
      <c r="P199" s="63" t="s">
        <v>46</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2" t="s">
        <v>8768</v>
      </c>
    </row>
    <row r="200" spans="1:29" ht="16.2" hidden="1" customHeight="1" x14ac:dyDescent="0.35">
      <c r="A200" s="66">
        <v>199</v>
      </c>
      <c r="B200" s="63">
        <v>20407920</v>
      </c>
      <c r="C200" s="63" t="s">
        <v>462</v>
      </c>
      <c r="D200" s="63" t="s">
        <v>8748</v>
      </c>
      <c r="E200" s="63" t="s">
        <v>1120</v>
      </c>
      <c r="F200" s="63" t="s">
        <v>32</v>
      </c>
      <c r="G200" s="63" t="s">
        <v>1121</v>
      </c>
      <c r="H200" s="63" t="s">
        <v>31</v>
      </c>
      <c r="I200" s="64" t="s">
        <v>465</v>
      </c>
      <c r="J200" s="65" t="s">
        <v>465</v>
      </c>
      <c r="K200" s="63" t="s">
        <v>1122</v>
      </c>
      <c r="L200" s="63" t="s">
        <v>39</v>
      </c>
      <c r="M200" s="63" t="s">
        <v>34</v>
      </c>
      <c r="N200" s="63" t="s">
        <v>35</v>
      </c>
      <c r="O200" s="63" t="s">
        <v>43</v>
      </c>
      <c r="P200" s="63" t="s">
        <v>8753</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2" t="s">
        <v>8768</v>
      </c>
    </row>
    <row r="201" spans="1:29" ht="16.2" hidden="1" customHeight="1" x14ac:dyDescent="0.35">
      <c r="A201" s="66">
        <v>200</v>
      </c>
      <c r="B201" s="63">
        <v>20407953</v>
      </c>
      <c r="C201" s="63" t="s">
        <v>462</v>
      </c>
      <c r="D201" s="63" t="s">
        <v>8748</v>
      </c>
      <c r="E201" s="63" t="s">
        <v>1123</v>
      </c>
      <c r="F201" s="63" t="s">
        <v>32</v>
      </c>
      <c r="G201" s="63" t="s">
        <v>1124</v>
      </c>
      <c r="H201" s="63" t="s">
        <v>31</v>
      </c>
      <c r="I201" s="64" t="s">
        <v>465</v>
      </c>
      <c r="J201" s="65" t="s">
        <v>465</v>
      </c>
      <c r="K201" s="63" t="s">
        <v>1125</v>
      </c>
      <c r="L201" s="63" t="s">
        <v>33</v>
      </c>
      <c r="M201" s="63" t="s">
        <v>34</v>
      </c>
      <c r="N201" s="63" t="s">
        <v>35</v>
      </c>
      <c r="O201" s="63" t="s">
        <v>43</v>
      </c>
      <c r="P201" s="63" t="s">
        <v>8752</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2" t="s">
        <v>8768</v>
      </c>
    </row>
    <row r="202" spans="1:29" ht="16.2" hidden="1" customHeight="1" x14ac:dyDescent="0.35">
      <c r="A202" s="61">
        <v>201</v>
      </c>
      <c r="B202" s="63">
        <v>20407962</v>
      </c>
      <c r="C202" s="63" t="s">
        <v>462</v>
      </c>
      <c r="D202" s="63" t="s">
        <v>8748</v>
      </c>
      <c r="E202" s="63" t="s">
        <v>1126</v>
      </c>
      <c r="F202" s="63" t="s">
        <v>38</v>
      </c>
      <c r="G202" s="63" t="s">
        <v>1127</v>
      </c>
      <c r="H202" s="63" t="s">
        <v>42</v>
      </c>
      <c r="I202" s="64" t="s">
        <v>465</v>
      </c>
      <c r="J202" s="65" t="s">
        <v>469</v>
      </c>
      <c r="K202" s="63" t="s">
        <v>1128</v>
      </c>
      <c r="L202" s="63" t="s">
        <v>33</v>
      </c>
      <c r="M202" s="63" t="s">
        <v>34</v>
      </c>
      <c r="N202" s="63" t="s">
        <v>35</v>
      </c>
      <c r="O202" s="63" t="s">
        <v>43</v>
      </c>
      <c r="P202" s="63" t="s">
        <v>8757</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2" t="s">
        <v>8768</v>
      </c>
    </row>
    <row r="203" spans="1:29" ht="16.2" hidden="1" customHeight="1" x14ac:dyDescent="0.35">
      <c r="A203" s="61">
        <v>202</v>
      </c>
      <c r="B203" s="63">
        <v>20407967</v>
      </c>
      <c r="C203" s="63" t="s">
        <v>462</v>
      </c>
      <c r="D203" s="63" t="s">
        <v>8748</v>
      </c>
      <c r="E203" s="63" t="s">
        <v>127</v>
      </c>
      <c r="F203" s="63" t="s">
        <v>38</v>
      </c>
      <c r="G203" s="63" t="s">
        <v>1129</v>
      </c>
      <c r="H203" s="63" t="s">
        <v>42</v>
      </c>
      <c r="I203" s="64" t="s">
        <v>465</v>
      </c>
      <c r="J203" s="65" t="s">
        <v>502</v>
      </c>
      <c r="K203" s="63" t="s">
        <v>1130</v>
      </c>
      <c r="L203" s="63" t="s">
        <v>39</v>
      </c>
      <c r="M203" s="63" t="s">
        <v>34</v>
      </c>
      <c r="N203" s="63" t="s">
        <v>35</v>
      </c>
      <c r="O203" s="63" t="s">
        <v>43</v>
      </c>
      <c r="P203" s="63" t="s">
        <v>8751</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2" t="s">
        <v>8768</v>
      </c>
    </row>
    <row r="204" spans="1:29" ht="16.2" hidden="1" customHeight="1" x14ac:dyDescent="0.35">
      <c r="A204" s="66">
        <v>203</v>
      </c>
      <c r="B204" s="63">
        <v>20407972</v>
      </c>
      <c r="C204" s="63" t="s">
        <v>462</v>
      </c>
      <c r="D204" s="63" t="s">
        <v>8748</v>
      </c>
      <c r="E204" s="63" t="s">
        <v>248</v>
      </c>
      <c r="F204" s="63" t="s">
        <v>38</v>
      </c>
      <c r="G204" s="63" t="s">
        <v>1131</v>
      </c>
      <c r="H204" s="63" t="s">
        <v>42</v>
      </c>
      <c r="I204" s="64" t="s">
        <v>1132</v>
      </c>
      <c r="J204" s="65" t="s">
        <v>526</v>
      </c>
      <c r="K204" s="63" t="s">
        <v>1133</v>
      </c>
      <c r="L204" s="63" t="s">
        <v>39</v>
      </c>
      <c r="M204" s="63" t="s">
        <v>40</v>
      </c>
      <c r="N204" s="63" t="s">
        <v>41</v>
      </c>
      <c r="O204" s="63" t="s">
        <v>43</v>
      </c>
      <c r="P204" s="63" t="s">
        <v>41</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2" t="s">
        <v>8768</v>
      </c>
    </row>
    <row r="205" spans="1:29" ht="16.2" hidden="1" customHeight="1" x14ac:dyDescent="0.35">
      <c r="A205" s="66">
        <v>204</v>
      </c>
      <c r="B205" s="63">
        <v>20407993</v>
      </c>
      <c r="C205" s="63" t="s">
        <v>462</v>
      </c>
      <c r="D205" s="63" t="s">
        <v>8748</v>
      </c>
      <c r="E205" s="63" t="s">
        <v>1134</v>
      </c>
      <c r="F205" s="63" t="s">
        <v>32</v>
      </c>
      <c r="G205" s="63" t="s">
        <v>1135</v>
      </c>
      <c r="H205" s="63" t="s">
        <v>31</v>
      </c>
      <c r="I205" s="64" t="s">
        <v>465</v>
      </c>
      <c r="J205" s="65" t="s">
        <v>465</v>
      </c>
      <c r="K205" s="63" t="s">
        <v>1136</v>
      </c>
      <c r="L205" s="63" t="s">
        <v>33</v>
      </c>
      <c r="M205" s="63" t="s">
        <v>34</v>
      </c>
      <c r="N205" s="63" t="s">
        <v>35</v>
      </c>
      <c r="O205" s="63" t="s">
        <v>36</v>
      </c>
      <c r="P205" s="63" t="s">
        <v>8751</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2" t="s">
        <v>8768</v>
      </c>
    </row>
    <row r="206" spans="1:29" ht="16.2" hidden="1" customHeight="1" x14ac:dyDescent="0.35">
      <c r="A206" s="61">
        <v>205</v>
      </c>
      <c r="B206" s="63">
        <v>20408027</v>
      </c>
      <c r="C206" s="63" t="s">
        <v>462</v>
      </c>
      <c r="D206" s="63" t="s">
        <v>8748</v>
      </c>
      <c r="E206" s="63" t="s">
        <v>1137</v>
      </c>
      <c r="F206" s="63" t="s">
        <v>38</v>
      </c>
      <c r="G206" s="63" t="s">
        <v>1138</v>
      </c>
      <c r="H206" s="63" t="s">
        <v>42</v>
      </c>
      <c r="I206" s="64" t="s">
        <v>465</v>
      </c>
      <c r="J206" s="65" t="s">
        <v>465</v>
      </c>
      <c r="K206" s="63" t="s">
        <v>1139</v>
      </c>
      <c r="L206" s="63" t="s">
        <v>45</v>
      </c>
      <c r="M206" s="63" t="s">
        <v>40</v>
      </c>
      <c r="N206" s="63" t="s">
        <v>35</v>
      </c>
      <c r="O206" s="63" t="s">
        <v>36</v>
      </c>
      <c r="P206" s="63" t="s">
        <v>8755</v>
      </c>
      <c r="Q206" s="84">
        <f t="shared" ca="1" si="9"/>
        <v>46120</v>
      </c>
      <c r="R206" s="68" t="s">
        <v>8747</v>
      </c>
      <c r="S206" s="85">
        <v>0</v>
      </c>
      <c r="T206" s="85">
        <v>0</v>
      </c>
      <c r="U206" s="85">
        <v>0</v>
      </c>
      <c r="V206" s="86">
        <f t="shared" si="10"/>
        <v>0</v>
      </c>
      <c r="W206" s="85">
        <v>0</v>
      </c>
      <c r="X206" s="85">
        <v>0</v>
      </c>
      <c r="Y206" s="85">
        <v>0</v>
      </c>
      <c r="Z206" s="85">
        <v>0</v>
      </c>
      <c r="AA206" s="85">
        <v>0</v>
      </c>
      <c r="AB206" s="87" t="str">
        <f t="shared" si="11"/>
        <v>요건탈락</v>
      </c>
      <c r="AC206" s="92" t="s">
        <v>8768</v>
      </c>
    </row>
    <row r="207" spans="1:29" ht="16.2" hidden="1" customHeight="1" x14ac:dyDescent="0.35">
      <c r="A207" s="61">
        <v>206</v>
      </c>
      <c r="B207" s="63">
        <v>20408062</v>
      </c>
      <c r="C207" s="63" t="s">
        <v>462</v>
      </c>
      <c r="D207" s="63" t="s">
        <v>8748</v>
      </c>
      <c r="E207" s="63" t="s">
        <v>1140</v>
      </c>
      <c r="F207" s="63" t="s">
        <v>38</v>
      </c>
      <c r="G207" s="63" t="s">
        <v>1141</v>
      </c>
      <c r="H207" s="63" t="s">
        <v>42</v>
      </c>
      <c r="I207" s="64" t="s">
        <v>465</v>
      </c>
      <c r="J207" s="65" t="s">
        <v>465</v>
      </c>
      <c r="K207" s="63" t="s">
        <v>1142</v>
      </c>
      <c r="L207" s="63" t="s">
        <v>39</v>
      </c>
      <c r="M207" s="63" t="s">
        <v>34</v>
      </c>
      <c r="N207" s="63" t="s">
        <v>35</v>
      </c>
      <c r="O207" s="63" t="s">
        <v>36</v>
      </c>
      <c r="P207" s="63" t="s">
        <v>8753</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2" t="s">
        <v>8768</v>
      </c>
    </row>
    <row r="208" spans="1:29" ht="16.2" hidden="1" customHeight="1" x14ac:dyDescent="0.35">
      <c r="A208" s="66">
        <v>207</v>
      </c>
      <c r="B208" s="67">
        <v>20408072</v>
      </c>
      <c r="C208" s="63" t="s">
        <v>462</v>
      </c>
      <c r="D208" s="63" t="s">
        <v>8748</v>
      </c>
      <c r="E208" s="63" t="s">
        <v>1143</v>
      </c>
      <c r="F208" s="63" t="s">
        <v>32</v>
      </c>
      <c r="G208" s="63" t="s">
        <v>1144</v>
      </c>
      <c r="H208" s="63" t="s">
        <v>31</v>
      </c>
      <c r="I208" s="64" t="s">
        <v>465</v>
      </c>
      <c r="J208" s="65" t="s">
        <v>465</v>
      </c>
      <c r="K208" s="63" t="s">
        <v>1145</v>
      </c>
      <c r="L208" s="63" t="s">
        <v>33</v>
      </c>
      <c r="M208" s="63" t="s">
        <v>40</v>
      </c>
      <c r="N208" s="63" t="s">
        <v>46</v>
      </c>
      <c r="O208" s="63" t="s">
        <v>36</v>
      </c>
      <c r="P208" s="63" t="s">
        <v>46</v>
      </c>
      <c r="Q208" s="84">
        <f t="shared" ca="1" si="9"/>
        <v>46120</v>
      </c>
      <c r="R208" s="68">
        <v>0</v>
      </c>
      <c r="S208" s="85" t="s">
        <v>8754</v>
      </c>
      <c r="T208" s="85">
        <v>0</v>
      </c>
      <c r="U208" s="85">
        <v>0</v>
      </c>
      <c r="V208" s="86">
        <f t="shared" si="10"/>
        <v>2</v>
      </c>
      <c r="W208" s="85">
        <v>0</v>
      </c>
      <c r="X208" s="85">
        <v>0</v>
      </c>
      <c r="Y208" s="85">
        <v>0</v>
      </c>
      <c r="Z208" s="85">
        <v>0</v>
      </c>
      <c r="AA208" s="85">
        <v>0</v>
      </c>
      <c r="AB208" s="87">
        <f t="shared" si="11"/>
        <v>0</v>
      </c>
      <c r="AC208" s="92" t="s">
        <v>8768</v>
      </c>
    </row>
    <row r="209" spans="1:29" ht="16.2" hidden="1" customHeight="1" x14ac:dyDescent="0.35">
      <c r="A209" s="66">
        <v>208</v>
      </c>
      <c r="B209" s="62">
        <v>20408201</v>
      </c>
      <c r="C209" s="63" t="s">
        <v>462</v>
      </c>
      <c r="D209" s="63" t="s">
        <v>8748</v>
      </c>
      <c r="E209" s="63" t="s">
        <v>287</v>
      </c>
      <c r="F209" s="63" t="s">
        <v>38</v>
      </c>
      <c r="G209" s="63" t="s">
        <v>1146</v>
      </c>
      <c r="H209" s="63" t="s">
        <v>31</v>
      </c>
      <c r="I209" s="64" t="s">
        <v>1147</v>
      </c>
      <c r="J209" s="65" t="s">
        <v>526</v>
      </c>
      <c r="K209" s="63" t="s">
        <v>1148</v>
      </c>
      <c r="L209" s="63" t="s">
        <v>39</v>
      </c>
      <c r="M209" s="63" t="s">
        <v>34</v>
      </c>
      <c r="N209" s="63" t="s">
        <v>35</v>
      </c>
      <c r="O209" s="63" t="s">
        <v>43</v>
      </c>
      <c r="P209" s="63" t="s">
        <v>8751</v>
      </c>
      <c r="Q209" s="84">
        <f t="shared" ca="1" si="9"/>
        <v>46120</v>
      </c>
      <c r="R209" s="68">
        <v>0</v>
      </c>
      <c r="S209" s="85" t="s">
        <v>8754</v>
      </c>
      <c r="T209" s="85">
        <v>0</v>
      </c>
      <c r="U209" s="85">
        <v>0</v>
      </c>
      <c r="V209" s="86">
        <f t="shared" si="10"/>
        <v>2</v>
      </c>
      <c r="W209" s="85">
        <v>0</v>
      </c>
      <c r="X209" s="85">
        <v>0</v>
      </c>
      <c r="Y209" s="85">
        <v>0</v>
      </c>
      <c r="Z209" s="85">
        <v>0</v>
      </c>
      <c r="AA209" s="85">
        <v>0</v>
      </c>
      <c r="AB209" s="87">
        <f t="shared" si="11"/>
        <v>0</v>
      </c>
      <c r="AC209" s="92" t="s">
        <v>8768</v>
      </c>
    </row>
    <row r="210" spans="1:29" ht="16.2" customHeight="1" x14ac:dyDescent="0.35">
      <c r="A210" s="61">
        <v>209</v>
      </c>
      <c r="B210" s="63">
        <v>20408211</v>
      </c>
      <c r="C210" s="63" t="s">
        <v>462</v>
      </c>
      <c r="D210" s="63" t="s">
        <v>8748</v>
      </c>
      <c r="E210" s="63" t="s">
        <v>1149</v>
      </c>
      <c r="F210" s="63" t="s">
        <v>38</v>
      </c>
      <c r="G210" s="63" t="s">
        <v>1150</v>
      </c>
      <c r="H210" s="63" t="s">
        <v>42</v>
      </c>
      <c r="I210" s="64" t="s">
        <v>1151</v>
      </c>
      <c r="J210" s="65" t="s">
        <v>1092</v>
      </c>
      <c r="K210" s="63" t="s">
        <v>1152</v>
      </c>
      <c r="L210" s="63" t="s">
        <v>45</v>
      </c>
      <c r="M210" s="63" t="s">
        <v>40</v>
      </c>
      <c r="N210" s="63" t="s">
        <v>53</v>
      </c>
      <c r="O210" s="63" t="s">
        <v>30</v>
      </c>
      <c r="P210" s="63" t="s">
        <v>53</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2" t="s">
        <v>8773</v>
      </c>
    </row>
    <row r="211" spans="1:29" ht="16.2" hidden="1" customHeight="1" x14ac:dyDescent="0.35">
      <c r="A211" s="61">
        <v>210</v>
      </c>
      <c r="B211" s="67">
        <v>20408236</v>
      </c>
      <c r="C211" s="63" t="s">
        <v>462</v>
      </c>
      <c r="D211" s="63" t="s">
        <v>8748</v>
      </c>
      <c r="E211" s="63" t="s">
        <v>1153</v>
      </c>
      <c r="F211" s="63" t="s">
        <v>32</v>
      </c>
      <c r="G211" s="63" t="s">
        <v>1154</v>
      </c>
      <c r="H211" s="63" t="s">
        <v>31</v>
      </c>
      <c r="I211" s="64" t="s">
        <v>1073</v>
      </c>
      <c r="J211" s="65" t="s">
        <v>526</v>
      </c>
      <c r="K211" s="63" t="s">
        <v>1155</v>
      </c>
      <c r="L211" s="63" t="s">
        <v>33</v>
      </c>
      <c r="M211" s="63" t="s">
        <v>40</v>
      </c>
      <c r="N211" s="63" t="s">
        <v>46</v>
      </c>
      <c r="O211" s="63" t="s">
        <v>30</v>
      </c>
      <c r="P211" s="63" t="s">
        <v>46</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2" t="s">
        <v>8768</v>
      </c>
    </row>
    <row r="212" spans="1:29" ht="16.2" hidden="1" customHeight="1" x14ac:dyDescent="0.35">
      <c r="A212" s="66">
        <v>211</v>
      </c>
      <c r="B212" s="62">
        <v>20408335</v>
      </c>
      <c r="C212" s="63" t="s">
        <v>462</v>
      </c>
      <c r="D212" s="63" t="s">
        <v>8748</v>
      </c>
      <c r="E212" s="63" t="s">
        <v>1156</v>
      </c>
      <c r="F212" s="63" t="s">
        <v>38</v>
      </c>
      <c r="G212" s="63" t="s">
        <v>1157</v>
      </c>
      <c r="H212" s="63" t="s">
        <v>42</v>
      </c>
      <c r="I212" s="64" t="s">
        <v>465</v>
      </c>
      <c r="J212" s="65" t="s">
        <v>502</v>
      </c>
      <c r="K212" s="63" t="s">
        <v>1158</v>
      </c>
      <c r="L212" s="63" t="s">
        <v>33</v>
      </c>
      <c r="M212" s="63" t="s">
        <v>40</v>
      </c>
      <c r="N212" s="63" t="s">
        <v>48</v>
      </c>
      <c r="O212" s="63" t="s">
        <v>43</v>
      </c>
      <c r="P212" s="89" t="s">
        <v>8756</v>
      </c>
      <c r="Q212" s="84">
        <f t="shared" ca="1" si="9"/>
        <v>46120</v>
      </c>
      <c r="R212" s="68" t="s">
        <v>8747</v>
      </c>
      <c r="S212" s="85">
        <v>0</v>
      </c>
      <c r="T212" s="85">
        <v>0</v>
      </c>
      <c r="U212" s="85">
        <v>0</v>
      </c>
      <c r="V212" s="86">
        <f t="shared" si="10"/>
        <v>0</v>
      </c>
      <c r="W212" s="85">
        <v>0</v>
      </c>
      <c r="X212" s="85">
        <v>0</v>
      </c>
      <c r="Y212" s="85">
        <v>0</v>
      </c>
      <c r="Z212" s="85">
        <v>0</v>
      </c>
      <c r="AA212" s="85">
        <v>0</v>
      </c>
      <c r="AB212" s="87" t="str">
        <f t="shared" si="11"/>
        <v>요건탈락</v>
      </c>
      <c r="AC212" s="92" t="s">
        <v>8768</v>
      </c>
    </row>
    <row r="213" spans="1:29" ht="16.2" hidden="1" customHeight="1" x14ac:dyDescent="0.35">
      <c r="A213" s="66">
        <v>212</v>
      </c>
      <c r="B213" s="63">
        <v>20408339</v>
      </c>
      <c r="C213" s="63" t="s">
        <v>462</v>
      </c>
      <c r="D213" s="63" t="s">
        <v>8748</v>
      </c>
      <c r="E213" s="63" t="s">
        <v>326</v>
      </c>
      <c r="F213" s="63" t="s">
        <v>38</v>
      </c>
      <c r="G213" s="63" t="s">
        <v>1159</v>
      </c>
      <c r="H213" s="63" t="s">
        <v>31</v>
      </c>
      <c r="I213" s="64" t="s">
        <v>1160</v>
      </c>
      <c r="J213" s="65" t="s">
        <v>526</v>
      </c>
      <c r="K213" s="63" t="s">
        <v>1161</v>
      </c>
      <c r="L213" s="63" t="s">
        <v>39</v>
      </c>
      <c r="M213" s="63" t="s">
        <v>40</v>
      </c>
      <c r="N213" s="63" t="s">
        <v>35</v>
      </c>
      <c r="O213" s="63" t="s">
        <v>43</v>
      </c>
      <c r="P213" s="63" t="s">
        <v>8751</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2" t="s">
        <v>8768</v>
      </c>
    </row>
    <row r="214" spans="1:29" ht="16.2" hidden="1" customHeight="1" x14ac:dyDescent="0.35">
      <c r="A214" s="61">
        <v>213</v>
      </c>
      <c r="B214" s="63">
        <v>20408435</v>
      </c>
      <c r="C214" s="63" t="s">
        <v>462</v>
      </c>
      <c r="D214" s="63" t="s">
        <v>8748</v>
      </c>
      <c r="E214" s="63" t="s">
        <v>1162</v>
      </c>
      <c r="F214" s="63" t="s">
        <v>32</v>
      </c>
      <c r="G214" s="63" t="s">
        <v>1163</v>
      </c>
      <c r="H214" s="63" t="s">
        <v>31</v>
      </c>
      <c r="I214" s="64" t="s">
        <v>1010</v>
      </c>
      <c r="J214" s="65" t="s">
        <v>465</v>
      </c>
      <c r="K214" s="63" t="s">
        <v>1164</v>
      </c>
      <c r="L214" s="63" t="s">
        <v>39</v>
      </c>
      <c r="M214" s="63" t="s">
        <v>34</v>
      </c>
      <c r="N214" s="63" t="s">
        <v>35</v>
      </c>
      <c r="O214" s="63" t="s">
        <v>30</v>
      </c>
      <c r="P214" s="63" t="s">
        <v>8757</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2" t="s">
        <v>8768</v>
      </c>
    </row>
    <row r="215" spans="1:29" ht="16.2" hidden="1" customHeight="1" x14ac:dyDescent="0.35">
      <c r="A215" s="61">
        <v>214</v>
      </c>
      <c r="B215" s="63">
        <v>20408439</v>
      </c>
      <c r="C215" s="63" t="s">
        <v>462</v>
      </c>
      <c r="D215" s="63" t="s">
        <v>8748</v>
      </c>
      <c r="E215" s="63" t="s">
        <v>1165</v>
      </c>
      <c r="F215" s="63" t="s">
        <v>38</v>
      </c>
      <c r="G215" s="63" t="s">
        <v>1166</v>
      </c>
      <c r="H215" s="63" t="s">
        <v>31</v>
      </c>
      <c r="I215" s="64" t="s">
        <v>465</v>
      </c>
      <c r="J215" s="65" t="s">
        <v>465</v>
      </c>
      <c r="K215" s="63" t="s">
        <v>1167</v>
      </c>
      <c r="L215" s="63" t="s">
        <v>39</v>
      </c>
      <c r="M215" s="63" t="s">
        <v>34</v>
      </c>
      <c r="N215" s="63" t="s">
        <v>35</v>
      </c>
      <c r="O215" s="63" t="s">
        <v>36</v>
      </c>
      <c r="P215" s="63" t="s">
        <v>8753</v>
      </c>
      <c r="Q215" s="84">
        <f t="shared" ca="1" si="9"/>
        <v>46120</v>
      </c>
      <c r="R215" s="68">
        <v>0</v>
      </c>
      <c r="S215" s="85" t="s">
        <v>8754</v>
      </c>
      <c r="T215" s="85">
        <v>0</v>
      </c>
      <c r="U215" s="85">
        <v>0</v>
      </c>
      <c r="V215" s="86">
        <f t="shared" si="10"/>
        <v>2</v>
      </c>
      <c r="W215" s="85">
        <v>0</v>
      </c>
      <c r="X215" s="85">
        <v>0</v>
      </c>
      <c r="Y215" s="85">
        <v>0</v>
      </c>
      <c r="Z215" s="85">
        <v>0</v>
      </c>
      <c r="AA215" s="85">
        <v>0</v>
      </c>
      <c r="AB215" s="87">
        <f t="shared" si="11"/>
        <v>0</v>
      </c>
      <c r="AC215" s="92" t="s">
        <v>8768</v>
      </c>
    </row>
    <row r="216" spans="1:29" ht="16.2" hidden="1" customHeight="1" x14ac:dyDescent="0.35">
      <c r="A216" s="66">
        <v>215</v>
      </c>
      <c r="B216" s="63">
        <v>20408481</v>
      </c>
      <c r="C216" s="63" t="s">
        <v>462</v>
      </c>
      <c r="D216" s="63" t="s">
        <v>8748</v>
      </c>
      <c r="E216" s="63" t="s">
        <v>236</v>
      </c>
      <c r="F216" s="63" t="s">
        <v>32</v>
      </c>
      <c r="G216" s="63" t="s">
        <v>1168</v>
      </c>
      <c r="H216" s="63" t="s">
        <v>31</v>
      </c>
      <c r="I216" s="64" t="s">
        <v>465</v>
      </c>
      <c r="J216" s="65" t="s">
        <v>465</v>
      </c>
      <c r="K216" s="63" t="s">
        <v>1169</v>
      </c>
      <c r="L216" s="63" t="s">
        <v>39</v>
      </c>
      <c r="M216" s="63" t="s">
        <v>34</v>
      </c>
      <c r="N216" s="63" t="s">
        <v>35</v>
      </c>
      <c r="O216" s="63" t="s">
        <v>43</v>
      </c>
      <c r="P216" s="63" t="s">
        <v>8749</v>
      </c>
      <c r="Q216" s="84">
        <f t="shared" ca="1" si="9"/>
        <v>46120</v>
      </c>
      <c r="R216" s="68">
        <v>0</v>
      </c>
      <c r="S216" s="85" t="s">
        <v>8754</v>
      </c>
      <c r="T216" s="85">
        <v>0</v>
      </c>
      <c r="U216" s="85">
        <v>0</v>
      </c>
      <c r="V216" s="86">
        <f t="shared" si="10"/>
        <v>2</v>
      </c>
      <c r="W216" s="85">
        <v>0</v>
      </c>
      <c r="X216" s="85">
        <v>0</v>
      </c>
      <c r="Y216" s="85">
        <v>0</v>
      </c>
      <c r="Z216" s="85">
        <v>0</v>
      </c>
      <c r="AA216" s="85">
        <v>0</v>
      </c>
      <c r="AB216" s="87">
        <f t="shared" si="11"/>
        <v>0</v>
      </c>
      <c r="AC216" s="92" t="s">
        <v>8768</v>
      </c>
    </row>
    <row r="217" spans="1:29" ht="16.2" hidden="1" customHeight="1" x14ac:dyDescent="0.35">
      <c r="A217" s="66">
        <v>216</v>
      </c>
      <c r="B217" s="62">
        <v>20408482</v>
      </c>
      <c r="C217" s="63" t="s">
        <v>462</v>
      </c>
      <c r="D217" s="63" t="s">
        <v>8748</v>
      </c>
      <c r="E217" s="63" t="s">
        <v>1170</v>
      </c>
      <c r="F217" s="63" t="s">
        <v>38</v>
      </c>
      <c r="G217" s="63" t="s">
        <v>1171</v>
      </c>
      <c r="H217" s="63" t="s">
        <v>42</v>
      </c>
      <c r="I217" s="64" t="s">
        <v>465</v>
      </c>
      <c r="J217" s="65" t="s">
        <v>465</v>
      </c>
      <c r="K217" s="63" t="s">
        <v>1172</v>
      </c>
      <c r="L217" s="63" t="s">
        <v>39</v>
      </c>
      <c r="M217" s="63" t="s">
        <v>34</v>
      </c>
      <c r="N217" s="63" t="s">
        <v>35</v>
      </c>
      <c r="O217" s="63" t="s">
        <v>36</v>
      </c>
      <c r="P217" s="63" t="s">
        <v>8753</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2" t="s">
        <v>8768</v>
      </c>
    </row>
    <row r="218" spans="1:29" ht="16.2" customHeight="1" x14ac:dyDescent="0.35">
      <c r="A218" s="61">
        <v>217</v>
      </c>
      <c r="B218" s="63">
        <v>20408512</v>
      </c>
      <c r="C218" s="63" t="s">
        <v>462</v>
      </c>
      <c r="D218" s="63" t="s">
        <v>8748</v>
      </c>
      <c r="E218" s="63" t="s">
        <v>1173</v>
      </c>
      <c r="F218" s="63" t="s">
        <v>32</v>
      </c>
      <c r="G218" s="63" t="s">
        <v>1174</v>
      </c>
      <c r="H218" s="63" t="s">
        <v>31</v>
      </c>
      <c r="I218" s="64" t="s">
        <v>1175</v>
      </c>
      <c r="J218" s="65" t="s">
        <v>502</v>
      </c>
      <c r="K218" s="63" t="s">
        <v>1176</v>
      </c>
      <c r="L218" s="63" t="s">
        <v>33</v>
      </c>
      <c r="M218" s="63" t="s">
        <v>40</v>
      </c>
      <c r="N218" s="63" t="s">
        <v>53</v>
      </c>
      <c r="O218" s="63" t="s">
        <v>43</v>
      </c>
      <c r="P218" s="63" t="s">
        <v>53</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2" t="s">
        <v>8768</v>
      </c>
    </row>
    <row r="219" spans="1:29" ht="16.2" hidden="1" customHeight="1" x14ac:dyDescent="0.35">
      <c r="A219" s="61">
        <v>218</v>
      </c>
      <c r="B219" s="63">
        <v>20408546</v>
      </c>
      <c r="C219" s="63" t="s">
        <v>462</v>
      </c>
      <c r="D219" s="63" t="s">
        <v>8748</v>
      </c>
      <c r="E219" s="63" t="s">
        <v>1177</v>
      </c>
      <c r="F219" s="63" t="s">
        <v>32</v>
      </c>
      <c r="G219" s="63" t="s">
        <v>1178</v>
      </c>
      <c r="H219" s="63" t="s">
        <v>31</v>
      </c>
      <c r="I219" s="64" t="s">
        <v>1179</v>
      </c>
      <c r="J219" s="65" t="s">
        <v>526</v>
      </c>
      <c r="K219" s="63" t="s">
        <v>1180</v>
      </c>
      <c r="L219" s="63" t="s">
        <v>39</v>
      </c>
      <c r="M219" s="63" t="s">
        <v>40</v>
      </c>
      <c r="N219" s="63" t="s">
        <v>48</v>
      </c>
      <c r="O219" s="63" t="s">
        <v>43</v>
      </c>
      <c r="P219" s="89" t="s">
        <v>8758</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2" t="s">
        <v>8768</v>
      </c>
    </row>
    <row r="220" spans="1:29" ht="16.2" hidden="1" customHeight="1" x14ac:dyDescent="0.35">
      <c r="A220" s="66">
        <v>219</v>
      </c>
      <c r="B220" s="63">
        <v>20408547</v>
      </c>
      <c r="C220" s="63" t="s">
        <v>462</v>
      </c>
      <c r="D220" s="63" t="s">
        <v>8748</v>
      </c>
      <c r="E220" s="63" t="s">
        <v>1181</v>
      </c>
      <c r="F220" s="63" t="s">
        <v>32</v>
      </c>
      <c r="G220" s="63" t="s">
        <v>1182</v>
      </c>
      <c r="H220" s="63" t="s">
        <v>42</v>
      </c>
      <c r="I220" s="64" t="s">
        <v>465</v>
      </c>
      <c r="J220" s="65" t="s">
        <v>465</v>
      </c>
      <c r="K220" s="63" t="s">
        <v>1183</v>
      </c>
      <c r="L220" s="63" t="s">
        <v>33</v>
      </c>
      <c r="M220" s="63" t="s">
        <v>34</v>
      </c>
      <c r="N220" s="63" t="s">
        <v>35</v>
      </c>
      <c r="O220" s="63" t="s">
        <v>43</v>
      </c>
      <c r="P220" s="63" t="s">
        <v>8752</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2" t="s">
        <v>8768</v>
      </c>
    </row>
    <row r="221" spans="1:29" ht="16.2" hidden="1" customHeight="1" x14ac:dyDescent="0.35">
      <c r="A221" s="66">
        <v>220</v>
      </c>
      <c r="B221" s="63">
        <v>20408598</v>
      </c>
      <c r="C221" s="63" t="s">
        <v>462</v>
      </c>
      <c r="D221" s="63" t="s">
        <v>8748</v>
      </c>
      <c r="E221" s="63" t="s">
        <v>1184</v>
      </c>
      <c r="F221" s="63" t="s">
        <v>38</v>
      </c>
      <c r="G221" s="63" t="s">
        <v>1185</v>
      </c>
      <c r="H221" s="63" t="s">
        <v>42</v>
      </c>
      <c r="I221" s="64" t="s">
        <v>465</v>
      </c>
      <c r="J221" s="65" t="s">
        <v>465</v>
      </c>
      <c r="K221" s="63" t="s">
        <v>1186</v>
      </c>
      <c r="L221" s="63" t="s">
        <v>976</v>
      </c>
      <c r="M221" s="63" t="s">
        <v>34</v>
      </c>
      <c r="N221" s="63" t="s">
        <v>35</v>
      </c>
      <c r="O221" s="63" t="s">
        <v>36</v>
      </c>
      <c r="P221" s="63" t="s">
        <v>8755</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2" t="s">
        <v>8768</v>
      </c>
    </row>
    <row r="222" spans="1:29" ht="16.2" hidden="1" customHeight="1" x14ac:dyDescent="0.35">
      <c r="A222" s="61">
        <v>221</v>
      </c>
      <c r="B222" s="63">
        <v>20408692</v>
      </c>
      <c r="C222" s="63" t="s">
        <v>462</v>
      </c>
      <c r="D222" s="63" t="s">
        <v>8748</v>
      </c>
      <c r="E222" s="63" t="s">
        <v>1187</v>
      </c>
      <c r="F222" s="63" t="s">
        <v>32</v>
      </c>
      <c r="G222" s="63" t="s">
        <v>1188</v>
      </c>
      <c r="H222" s="63" t="s">
        <v>42</v>
      </c>
      <c r="I222" s="64" t="s">
        <v>1189</v>
      </c>
      <c r="J222" s="65" t="s">
        <v>526</v>
      </c>
      <c r="K222" s="63" t="s">
        <v>1190</v>
      </c>
      <c r="L222" s="63" t="s">
        <v>45</v>
      </c>
      <c r="M222" s="63" t="s">
        <v>34</v>
      </c>
      <c r="N222" s="63" t="s">
        <v>35</v>
      </c>
      <c r="O222" s="63" t="s">
        <v>43</v>
      </c>
      <c r="P222" s="63" t="s">
        <v>8749</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2" t="s">
        <v>8768</v>
      </c>
    </row>
    <row r="223" spans="1:29" ht="16.2" hidden="1" customHeight="1" x14ac:dyDescent="0.35">
      <c r="A223" s="61">
        <v>222</v>
      </c>
      <c r="B223" s="63">
        <v>20408750</v>
      </c>
      <c r="C223" s="63" t="s">
        <v>462</v>
      </c>
      <c r="D223" s="63" t="s">
        <v>8748</v>
      </c>
      <c r="E223" s="63" t="s">
        <v>1191</v>
      </c>
      <c r="F223" s="63" t="s">
        <v>38</v>
      </c>
      <c r="G223" s="63" t="s">
        <v>1192</v>
      </c>
      <c r="H223" s="63" t="s">
        <v>31</v>
      </c>
      <c r="I223" s="64" t="s">
        <v>957</v>
      </c>
      <c r="J223" s="65" t="s">
        <v>544</v>
      </c>
      <c r="K223" s="63" t="s">
        <v>1193</v>
      </c>
      <c r="L223" s="63" t="s">
        <v>33</v>
      </c>
      <c r="M223" s="63" t="s">
        <v>40</v>
      </c>
      <c r="N223" s="63" t="s">
        <v>35</v>
      </c>
      <c r="O223" s="63" t="s">
        <v>43</v>
      </c>
      <c r="P223" s="63" t="s">
        <v>8750</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2" t="s">
        <v>8768</v>
      </c>
    </row>
    <row r="224" spans="1:29" ht="16.2" hidden="1" customHeight="1" x14ac:dyDescent="0.35">
      <c r="A224" s="66">
        <v>223</v>
      </c>
      <c r="B224" s="63">
        <v>20408791</v>
      </c>
      <c r="C224" s="63" t="s">
        <v>462</v>
      </c>
      <c r="D224" s="63" t="s">
        <v>8748</v>
      </c>
      <c r="E224" s="63" t="s">
        <v>1194</v>
      </c>
      <c r="F224" s="63" t="s">
        <v>38</v>
      </c>
      <c r="G224" s="63" t="s">
        <v>1195</v>
      </c>
      <c r="H224" s="63" t="s">
        <v>42</v>
      </c>
      <c r="I224" s="64" t="s">
        <v>1196</v>
      </c>
      <c r="J224" s="65" t="s">
        <v>544</v>
      </c>
      <c r="K224" s="63" t="s">
        <v>1197</v>
      </c>
      <c r="L224" s="63" t="s">
        <v>33</v>
      </c>
      <c r="M224" s="63" t="s">
        <v>34</v>
      </c>
      <c r="N224" s="63" t="s">
        <v>35</v>
      </c>
      <c r="O224" s="63" t="s">
        <v>30</v>
      </c>
      <c r="P224" s="63" t="s">
        <v>8752</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2" t="s">
        <v>8768</v>
      </c>
    </row>
    <row r="225" spans="1:29" ht="16.2" hidden="1" customHeight="1" x14ac:dyDescent="0.35">
      <c r="A225" s="66">
        <v>224</v>
      </c>
      <c r="B225" s="63">
        <v>20408818</v>
      </c>
      <c r="C225" s="63" t="s">
        <v>462</v>
      </c>
      <c r="D225" s="63" t="s">
        <v>8748</v>
      </c>
      <c r="E225" s="63" t="s">
        <v>1198</v>
      </c>
      <c r="F225" s="63" t="s">
        <v>32</v>
      </c>
      <c r="G225" s="63" t="s">
        <v>1199</v>
      </c>
      <c r="H225" s="63" t="s">
        <v>42</v>
      </c>
      <c r="I225" s="64" t="s">
        <v>1200</v>
      </c>
      <c r="J225" s="65" t="s">
        <v>544</v>
      </c>
      <c r="K225" s="63" t="s">
        <v>1201</v>
      </c>
      <c r="L225" s="63" t="s">
        <v>39</v>
      </c>
      <c r="M225" s="63" t="s">
        <v>34</v>
      </c>
      <c r="N225" s="63" t="s">
        <v>35</v>
      </c>
      <c r="O225" s="63" t="s">
        <v>30</v>
      </c>
      <c r="P225" s="63" t="s">
        <v>8757</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2" t="s">
        <v>8768</v>
      </c>
    </row>
    <row r="226" spans="1:29" ht="16.2" hidden="1" customHeight="1" x14ac:dyDescent="0.35">
      <c r="A226" s="61">
        <v>225</v>
      </c>
      <c r="B226" s="63">
        <v>20408822</v>
      </c>
      <c r="C226" s="63" t="s">
        <v>462</v>
      </c>
      <c r="D226" s="63" t="s">
        <v>8748</v>
      </c>
      <c r="E226" s="63" t="s">
        <v>1202</v>
      </c>
      <c r="F226" s="63" t="s">
        <v>38</v>
      </c>
      <c r="G226" s="63" t="s">
        <v>1203</v>
      </c>
      <c r="H226" s="63" t="s">
        <v>42</v>
      </c>
      <c r="I226" s="64" t="s">
        <v>465</v>
      </c>
      <c r="J226" s="65" t="s">
        <v>465</v>
      </c>
      <c r="K226" s="63" t="s">
        <v>1204</v>
      </c>
      <c r="L226" s="63" t="s">
        <v>39</v>
      </c>
      <c r="M226" s="63" t="s">
        <v>34</v>
      </c>
      <c r="N226" s="63" t="s">
        <v>35</v>
      </c>
      <c r="O226" s="63" t="s">
        <v>36</v>
      </c>
      <c r="P226" s="63" t="s">
        <v>8750</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2" t="s">
        <v>8768</v>
      </c>
    </row>
    <row r="227" spans="1:29" ht="16.2" hidden="1" customHeight="1" x14ac:dyDescent="0.35">
      <c r="A227" s="61">
        <v>226</v>
      </c>
      <c r="B227" s="63">
        <v>20408825</v>
      </c>
      <c r="C227" s="63" t="s">
        <v>462</v>
      </c>
      <c r="D227" s="63" t="s">
        <v>8748</v>
      </c>
      <c r="E227" s="63" t="s">
        <v>1205</v>
      </c>
      <c r="F227" s="63" t="s">
        <v>38</v>
      </c>
      <c r="G227" s="63" t="s">
        <v>692</v>
      </c>
      <c r="H227" s="63" t="s">
        <v>42</v>
      </c>
      <c r="I227" s="64" t="s">
        <v>1206</v>
      </c>
      <c r="J227" s="65" t="s">
        <v>544</v>
      </c>
      <c r="K227" s="63" t="s">
        <v>1207</v>
      </c>
      <c r="L227" s="63" t="s">
        <v>39</v>
      </c>
      <c r="M227" s="63" t="s">
        <v>34</v>
      </c>
      <c r="N227" s="63" t="s">
        <v>35</v>
      </c>
      <c r="O227" s="63" t="s">
        <v>30</v>
      </c>
      <c r="P227" s="63" t="s">
        <v>8755</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2" t="s">
        <v>8768</v>
      </c>
    </row>
    <row r="228" spans="1:29" ht="16.2" hidden="1" customHeight="1" x14ac:dyDescent="0.35">
      <c r="A228" s="66">
        <v>227</v>
      </c>
      <c r="B228" s="63">
        <v>20408861</v>
      </c>
      <c r="C228" s="63" t="s">
        <v>462</v>
      </c>
      <c r="D228" s="63" t="s">
        <v>8748</v>
      </c>
      <c r="E228" s="63" t="s">
        <v>1208</v>
      </c>
      <c r="F228" s="63" t="s">
        <v>38</v>
      </c>
      <c r="G228" s="63" t="s">
        <v>1209</v>
      </c>
      <c r="H228" s="63" t="s">
        <v>42</v>
      </c>
      <c r="I228" s="64" t="s">
        <v>1210</v>
      </c>
      <c r="J228" s="65" t="s">
        <v>689</v>
      </c>
      <c r="K228" s="63" t="s">
        <v>1211</v>
      </c>
      <c r="L228" s="63" t="s">
        <v>39</v>
      </c>
      <c r="M228" s="63" t="s">
        <v>40</v>
      </c>
      <c r="N228" s="63" t="s">
        <v>48</v>
      </c>
      <c r="O228" s="63" t="s">
        <v>30</v>
      </c>
      <c r="P228" s="89" t="s">
        <v>8756</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2" t="s">
        <v>8768</v>
      </c>
    </row>
    <row r="229" spans="1:29" ht="16.2" customHeight="1" x14ac:dyDescent="0.35">
      <c r="A229" s="66">
        <v>228</v>
      </c>
      <c r="B229" s="63">
        <v>20408877</v>
      </c>
      <c r="C229" s="63" t="s">
        <v>462</v>
      </c>
      <c r="D229" s="63" t="s">
        <v>8748</v>
      </c>
      <c r="E229" s="63" t="s">
        <v>1212</v>
      </c>
      <c r="F229" s="63" t="s">
        <v>38</v>
      </c>
      <c r="G229" s="63" t="s">
        <v>1213</v>
      </c>
      <c r="H229" s="63" t="s">
        <v>31</v>
      </c>
      <c r="I229" s="64" t="s">
        <v>465</v>
      </c>
      <c r="J229" s="65" t="s">
        <v>465</v>
      </c>
      <c r="K229" s="63" t="s">
        <v>1214</v>
      </c>
      <c r="L229" s="63" t="s">
        <v>39</v>
      </c>
      <c r="M229" s="63" t="s">
        <v>40</v>
      </c>
      <c r="N229" s="63" t="s">
        <v>53</v>
      </c>
      <c r="O229" s="63" t="s">
        <v>36</v>
      </c>
      <c r="P229" s="63" t="s">
        <v>53</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2" t="s">
        <v>8768</v>
      </c>
    </row>
    <row r="230" spans="1:29" ht="16.2" hidden="1" customHeight="1" x14ac:dyDescent="0.35">
      <c r="A230" s="61">
        <v>229</v>
      </c>
      <c r="B230" s="67">
        <v>20408878</v>
      </c>
      <c r="C230" s="63" t="s">
        <v>462</v>
      </c>
      <c r="D230" s="63" t="s">
        <v>8748</v>
      </c>
      <c r="E230" s="63" t="s">
        <v>1215</v>
      </c>
      <c r="F230" s="63" t="s">
        <v>38</v>
      </c>
      <c r="G230" s="63" t="s">
        <v>1216</v>
      </c>
      <c r="H230" s="63" t="s">
        <v>42</v>
      </c>
      <c r="I230" s="64" t="s">
        <v>465</v>
      </c>
      <c r="J230" s="65" t="s">
        <v>526</v>
      </c>
      <c r="K230" s="63" t="s">
        <v>1217</v>
      </c>
      <c r="L230" s="63" t="s">
        <v>39</v>
      </c>
      <c r="M230" s="63" t="s">
        <v>40</v>
      </c>
      <c r="N230" s="63" t="s">
        <v>46</v>
      </c>
      <c r="O230" s="63" t="s">
        <v>43</v>
      </c>
      <c r="P230" s="63" t="s">
        <v>46</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2" t="s">
        <v>8768</v>
      </c>
    </row>
    <row r="231" spans="1:29" ht="16.2" hidden="1" customHeight="1" x14ac:dyDescent="0.35">
      <c r="A231" s="61">
        <v>230</v>
      </c>
      <c r="B231" s="63">
        <v>20408906</v>
      </c>
      <c r="C231" s="63" t="s">
        <v>462</v>
      </c>
      <c r="D231" s="63" t="s">
        <v>8748</v>
      </c>
      <c r="E231" s="63" t="s">
        <v>1218</v>
      </c>
      <c r="F231" s="63" t="s">
        <v>38</v>
      </c>
      <c r="G231" s="63" t="s">
        <v>1219</v>
      </c>
      <c r="H231" s="63" t="s">
        <v>42</v>
      </c>
      <c r="I231" s="64" t="s">
        <v>465</v>
      </c>
      <c r="J231" s="65" t="s">
        <v>465</v>
      </c>
      <c r="K231" s="63" t="s">
        <v>1220</v>
      </c>
      <c r="L231" s="63" t="s">
        <v>39</v>
      </c>
      <c r="M231" s="63" t="s">
        <v>40</v>
      </c>
      <c r="N231" s="63" t="s">
        <v>48</v>
      </c>
      <c r="O231" s="63" t="s">
        <v>36</v>
      </c>
      <c r="P231" s="89" t="s">
        <v>8756</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2" t="s">
        <v>8768</v>
      </c>
    </row>
    <row r="232" spans="1:29" ht="16.2" hidden="1" customHeight="1" x14ac:dyDescent="0.35">
      <c r="A232" s="66">
        <v>231</v>
      </c>
      <c r="B232" s="63">
        <v>20408934</v>
      </c>
      <c r="C232" s="63" t="s">
        <v>462</v>
      </c>
      <c r="D232" s="63" t="s">
        <v>8748</v>
      </c>
      <c r="E232" s="63" t="s">
        <v>1221</v>
      </c>
      <c r="F232" s="63" t="s">
        <v>38</v>
      </c>
      <c r="G232" s="63" t="s">
        <v>1222</v>
      </c>
      <c r="H232" s="63" t="s">
        <v>31</v>
      </c>
      <c r="I232" s="64" t="s">
        <v>465</v>
      </c>
      <c r="J232" s="65" t="s">
        <v>465</v>
      </c>
      <c r="K232" s="63" t="s">
        <v>1223</v>
      </c>
      <c r="L232" s="63" t="s">
        <v>39</v>
      </c>
      <c r="M232" s="63" t="s">
        <v>34</v>
      </c>
      <c r="N232" s="63" t="s">
        <v>35</v>
      </c>
      <c r="O232" s="63" t="s">
        <v>36</v>
      </c>
      <c r="P232" s="63" t="s">
        <v>8752</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2" t="s">
        <v>8768</v>
      </c>
    </row>
    <row r="233" spans="1:29" ht="16.2" hidden="1" customHeight="1" x14ac:dyDescent="0.35">
      <c r="A233" s="66">
        <v>232</v>
      </c>
      <c r="B233" s="63">
        <v>20408943</v>
      </c>
      <c r="C233" s="63" t="s">
        <v>462</v>
      </c>
      <c r="D233" s="63" t="s">
        <v>8748</v>
      </c>
      <c r="E233" s="63" t="s">
        <v>1224</v>
      </c>
      <c r="F233" s="63" t="s">
        <v>38</v>
      </c>
      <c r="G233" s="63" t="s">
        <v>1225</v>
      </c>
      <c r="H233" s="63" t="s">
        <v>42</v>
      </c>
      <c r="I233" s="64" t="s">
        <v>1226</v>
      </c>
      <c r="J233" s="65" t="s">
        <v>465</v>
      </c>
      <c r="K233" s="63" t="s">
        <v>1227</v>
      </c>
      <c r="L233" s="63" t="s">
        <v>39</v>
      </c>
      <c r="M233" s="63" t="s">
        <v>34</v>
      </c>
      <c r="N233" s="63" t="s">
        <v>35</v>
      </c>
      <c r="O233" s="63" t="s">
        <v>43</v>
      </c>
      <c r="P233" s="63" t="s">
        <v>8750</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2" t="s">
        <v>8768</v>
      </c>
    </row>
    <row r="234" spans="1:29" ht="16.2" hidden="1" customHeight="1" x14ac:dyDescent="0.35">
      <c r="A234" s="66">
        <v>233</v>
      </c>
      <c r="B234" s="63">
        <v>20408971</v>
      </c>
      <c r="C234" s="63" t="s">
        <v>462</v>
      </c>
      <c r="D234" s="63" t="s">
        <v>8748</v>
      </c>
      <c r="E234" s="63" t="s">
        <v>1228</v>
      </c>
      <c r="F234" s="63" t="s">
        <v>38</v>
      </c>
      <c r="G234" s="63" t="s">
        <v>1229</v>
      </c>
      <c r="H234" s="63" t="s">
        <v>42</v>
      </c>
      <c r="I234" s="64" t="s">
        <v>465</v>
      </c>
      <c r="J234" s="65" t="s">
        <v>465</v>
      </c>
      <c r="K234" s="63" t="s">
        <v>1230</v>
      </c>
      <c r="L234" s="63" t="s">
        <v>39</v>
      </c>
      <c r="M234" s="63" t="s">
        <v>40</v>
      </c>
      <c r="N234" s="63" t="s">
        <v>41</v>
      </c>
      <c r="O234" s="63" t="s">
        <v>36</v>
      </c>
      <c r="P234" s="63" t="s">
        <v>41</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2" t="s">
        <v>8768</v>
      </c>
    </row>
    <row r="235" spans="1:29" ht="16.2" hidden="1" customHeight="1" x14ac:dyDescent="0.35">
      <c r="A235" s="61">
        <v>234</v>
      </c>
      <c r="B235" s="63">
        <v>20409015</v>
      </c>
      <c r="C235" s="63" t="s">
        <v>462</v>
      </c>
      <c r="D235" s="63" t="s">
        <v>8748</v>
      </c>
      <c r="E235" s="63" t="s">
        <v>1231</v>
      </c>
      <c r="F235" s="63" t="s">
        <v>32</v>
      </c>
      <c r="G235" s="63" t="s">
        <v>1232</v>
      </c>
      <c r="H235" s="63" t="s">
        <v>42</v>
      </c>
      <c r="I235" s="64" t="s">
        <v>465</v>
      </c>
      <c r="J235" s="65" t="s">
        <v>465</v>
      </c>
      <c r="K235" s="63" t="s">
        <v>1233</v>
      </c>
      <c r="L235" s="63" t="s">
        <v>33</v>
      </c>
      <c r="M235" s="63" t="s">
        <v>40</v>
      </c>
      <c r="N235" s="63" t="s">
        <v>48</v>
      </c>
      <c r="O235" s="63" t="s">
        <v>36</v>
      </c>
      <c r="P235" s="89" t="s">
        <v>8758</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2" t="s">
        <v>8768</v>
      </c>
    </row>
    <row r="236" spans="1:29" ht="16.2" hidden="1" customHeight="1" x14ac:dyDescent="0.35">
      <c r="A236" s="66">
        <v>235</v>
      </c>
      <c r="B236" s="63">
        <v>20409034</v>
      </c>
      <c r="C236" s="63" t="s">
        <v>462</v>
      </c>
      <c r="D236" s="63" t="s">
        <v>8748</v>
      </c>
      <c r="E236" s="63" t="s">
        <v>305</v>
      </c>
      <c r="F236" s="63" t="s">
        <v>38</v>
      </c>
      <c r="G236" s="63" t="s">
        <v>1234</v>
      </c>
      <c r="H236" s="63" t="s">
        <v>31</v>
      </c>
      <c r="I236" s="64" t="s">
        <v>1235</v>
      </c>
      <c r="J236" s="65" t="s">
        <v>544</v>
      </c>
      <c r="K236" s="63" t="s">
        <v>1236</v>
      </c>
      <c r="L236" s="63" t="s">
        <v>39</v>
      </c>
      <c r="M236" s="63" t="s">
        <v>34</v>
      </c>
      <c r="N236" s="63" t="s">
        <v>35</v>
      </c>
      <c r="O236" s="63" t="s">
        <v>43</v>
      </c>
      <c r="P236" s="63" t="s">
        <v>8755</v>
      </c>
      <c r="Q236" s="84">
        <f t="shared" ca="1" si="9"/>
        <v>46120</v>
      </c>
      <c r="R236" s="68">
        <v>0</v>
      </c>
      <c r="S236" s="85" t="s">
        <v>8754</v>
      </c>
      <c r="T236" s="85">
        <v>0</v>
      </c>
      <c r="U236" s="85">
        <v>0</v>
      </c>
      <c r="V236" s="86">
        <f t="shared" si="10"/>
        <v>2</v>
      </c>
      <c r="W236" s="85">
        <v>0</v>
      </c>
      <c r="X236" s="85">
        <v>0</v>
      </c>
      <c r="Y236" s="85">
        <v>0</v>
      </c>
      <c r="Z236" s="85">
        <v>0</v>
      </c>
      <c r="AA236" s="85">
        <v>0</v>
      </c>
      <c r="AB236" s="87">
        <f t="shared" si="11"/>
        <v>0</v>
      </c>
      <c r="AC236" s="92" t="s">
        <v>8768</v>
      </c>
    </row>
    <row r="237" spans="1:29" ht="16.2" hidden="1" customHeight="1" x14ac:dyDescent="0.35">
      <c r="A237" s="66">
        <v>236</v>
      </c>
      <c r="B237" s="63">
        <v>20409085</v>
      </c>
      <c r="C237" s="63" t="s">
        <v>462</v>
      </c>
      <c r="D237" s="63" t="s">
        <v>8748</v>
      </c>
      <c r="E237" s="63" t="s">
        <v>1237</v>
      </c>
      <c r="F237" s="63" t="s">
        <v>38</v>
      </c>
      <c r="G237" s="63" t="s">
        <v>1238</v>
      </c>
      <c r="H237" s="63" t="s">
        <v>31</v>
      </c>
      <c r="I237" s="64" t="s">
        <v>465</v>
      </c>
      <c r="J237" s="65" t="s">
        <v>465</v>
      </c>
      <c r="K237" s="63" t="s">
        <v>1239</v>
      </c>
      <c r="L237" s="63" t="s">
        <v>39</v>
      </c>
      <c r="M237" s="63" t="s">
        <v>34</v>
      </c>
      <c r="N237" s="63" t="s">
        <v>35</v>
      </c>
      <c r="O237" s="63" t="s">
        <v>36</v>
      </c>
      <c r="P237" s="63" t="s">
        <v>8757</v>
      </c>
      <c r="Q237" s="84">
        <f t="shared" ca="1" si="9"/>
        <v>46120</v>
      </c>
      <c r="R237" s="68">
        <v>0</v>
      </c>
      <c r="S237" s="85" t="s">
        <v>8754</v>
      </c>
      <c r="T237" s="85">
        <v>0</v>
      </c>
      <c r="U237" s="85">
        <v>0</v>
      </c>
      <c r="V237" s="86">
        <f t="shared" si="10"/>
        <v>2</v>
      </c>
      <c r="W237" s="85">
        <v>0</v>
      </c>
      <c r="X237" s="85">
        <v>0</v>
      </c>
      <c r="Y237" s="85">
        <v>0</v>
      </c>
      <c r="Z237" s="85">
        <v>0</v>
      </c>
      <c r="AA237" s="85">
        <v>0</v>
      </c>
      <c r="AB237" s="87">
        <f t="shared" si="11"/>
        <v>0</v>
      </c>
      <c r="AC237" s="92" t="s">
        <v>8768</v>
      </c>
    </row>
    <row r="238" spans="1:29" ht="16.2" hidden="1" customHeight="1" x14ac:dyDescent="0.35">
      <c r="A238" s="61">
        <v>237</v>
      </c>
      <c r="B238" s="63">
        <v>20409117</v>
      </c>
      <c r="C238" s="63" t="s">
        <v>462</v>
      </c>
      <c r="D238" s="63" t="s">
        <v>8748</v>
      </c>
      <c r="E238" s="63" t="s">
        <v>1240</v>
      </c>
      <c r="F238" s="63" t="s">
        <v>32</v>
      </c>
      <c r="G238" s="63" t="s">
        <v>1241</v>
      </c>
      <c r="H238" s="63" t="s">
        <v>42</v>
      </c>
      <c r="I238" s="64" t="s">
        <v>1000</v>
      </c>
      <c r="J238" s="65" t="s">
        <v>544</v>
      </c>
      <c r="K238" s="63" t="s">
        <v>1242</v>
      </c>
      <c r="L238" s="63" t="s">
        <v>39</v>
      </c>
      <c r="M238" s="63" t="s">
        <v>34</v>
      </c>
      <c r="N238" s="63" t="s">
        <v>35</v>
      </c>
      <c r="O238" s="63" t="s">
        <v>43</v>
      </c>
      <c r="P238" s="63" t="s">
        <v>8750</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2" t="s">
        <v>8768</v>
      </c>
    </row>
    <row r="239" spans="1:29" ht="16.2" hidden="1" customHeight="1" x14ac:dyDescent="0.35">
      <c r="A239" s="61">
        <v>238</v>
      </c>
      <c r="B239" s="63">
        <v>20409129</v>
      </c>
      <c r="C239" s="63" t="s">
        <v>462</v>
      </c>
      <c r="D239" s="63" t="s">
        <v>8748</v>
      </c>
      <c r="E239" s="63" t="s">
        <v>1243</v>
      </c>
      <c r="F239" s="63" t="s">
        <v>32</v>
      </c>
      <c r="G239" s="63" t="s">
        <v>1244</v>
      </c>
      <c r="H239" s="63" t="s">
        <v>42</v>
      </c>
      <c r="I239" s="64" t="s">
        <v>465</v>
      </c>
      <c r="J239" s="65" t="s">
        <v>465</v>
      </c>
      <c r="K239" s="63" t="s">
        <v>1245</v>
      </c>
      <c r="L239" s="63" t="s">
        <v>45</v>
      </c>
      <c r="M239" s="63" t="s">
        <v>34</v>
      </c>
      <c r="N239" s="63" t="s">
        <v>35</v>
      </c>
      <c r="O239" s="63" t="s">
        <v>36</v>
      </c>
      <c r="P239" s="63" t="s">
        <v>8757</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2" t="s">
        <v>8768</v>
      </c>
    </row>
    <row r="240" spans="1:29" ht="16.2" hidden="1" customHeight="1" x14ac:dyDescent="0.35">
      <c r="A240" s="66">
        <v>239</v>
      </c>
      <c r="B240" s="63">
        <v>20409130</v>
      </c>
      <c r="C240" s="63" t="s">
        <v>462</v>
      </c>
      <c r="D240" s="63" t="s">
        <v>8748</v>
      </c>
      <c r="E240" s="63" t="s">
        <v>161</v>
      </c>
      <c r="F240" s="63" t="s">
        <v>38</v>
      </c>
      <c r="G240" s="63" t="s">
        <v>1246</v>
      </c>
      <c r="H240" s="63" t="s">
        <v>31</v>
      </c>
      <c r="I240" s="64" t="s">
        <v>1247</v>
      </c>
      <c r="J240" s="65" t="s">
        <v>526</v>
      </c>
      <c r="K240" s="63" t="s">
        <v>1248</v>
      </c>
      <c r="L240" s="63" t="s">
        <v>39</v>
      </c>
      <c r="M240" s="63" t="s">
        <v>34</v>
      </c>
      <c r="N240" s="63" t="s">
        <v>35</v>
      </c>
      <c r="O240" s="63" t="s">
        <v>43</v>
      </c>
      <c r="P240" s="63" t="s">
        <v>8750</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2" t="s">
        <v>8768</v>
      </c>
    </row>
    <row r="241" spans="1:29" ht="16.2" hidden="1" customHeight="1" x14ac:dyDescent="0.35">
      <c r="A241" s="66">
        <v>240</v>
      </c>
      <c r="B241" s="63">
        <v>20409136</v>
      </c>
      <c r="C241" s="63" t="s">
        <v>462</v>
      </c>
      <c r="D241" s="63" t="s">
        <v>8748</v>
      </c>
      <c r="E241" s="63" t="s">
        <v>1249</v>
      </c>
      <c r="F241" s="63" t="s">
        <v>38</v>
      </c>
      <c r="G241" s="63" t="s">
        <v>1250</v>
      </c>
      <c r="H241" s="63" t="s">
        <v>31</v>
      </c>
      <c r="I241" s="64" t="s">
        <v>465</v>
      </c>
      <c r="J241" s="65" t="s">
        <v>526</v>
      </c>
      <c r="K241" s="63" t="s">
        <v>1251</v>
      </c>
      <c r="L241" s="63" t="s">
        <v>39</v>
      </c>
      <c r="M241" s="63" t="s">
        <v>40</v>
      </c>
      <c r="N241" s="63" t="s">
        <v>48</v>
      </c>
      <c r="O241" s="63" t="s">
        <v>36</v>
      </c>
      <c r="P241" s="89" t="s">
        <v>8758</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2" t="s">
        <v>8768</v>
      </c>
    </row>
    <row r="242" spans="1:29" ht="16.2" hidden="1" customHeight="1" x14ac:dyDescent="0.35">
      <c r="A242" s="61">
        <v>241</v>
      </c>
      <c r="B242" s="67">
        <v>20409143</v>
      </c>
      <c r="C242" s="63" t="s">
        <v>462</v>
      </c>
      <c r="D242" s="63" t="s">
        <v>8748</v>
      </c>
      <c r="E242" s="63" t="s">
        <v>1252</v>
      </c>
      <c r="F242" s="63" t="s">
        <v>38</v>
      </c>
      <c r="G242" s="63" t="s">
        <v>1253</v>
      </c>
      <c r="H242" s="63" t="s">
        <v>42</v>
      </c>
      <c r="I242" s="64" t="s">
        <v>465</v>
      </c>
      <c r="J242" s="65" t="s">
        <v>544</v>
      </c>
      <c r="K242" s="63" t="s">
        <v>1254</v>
      </c>
      <c r="L242" s="63" t="s">
        <v>33</v>
      </c>
      <c r="M242" s="63" t="s">
        <v>40</v>
      </c>
      <c r="N242" s="63" t="s">
        <v>46</v>
      </c>
      <c r="O242" s="63" t="s">
        <v>43</v>
      </c>
      <c r="P242" s="63" t="s">
        <v>46</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2" t="s">
        <v>8768</v>
      </c>
    </row>
    <row r="243" spans="1:29" ht="16.2" hidden="1" customHeight="1" x14ac:dyDescent="0.35">
      <c r="A243" s="61">
        <v>242</v>
      </c>
      <c r="B243" s="63">
        <v>20409146</v>
      </c>
      <c r="C243" s="63" t="s">
        <v>462</v>
      </c>
      <c r="D243" s="63" t="s">
        <v>8748</v>
      </c>
      <c r="E243" s="63" t="s">
        <v>1255</v>
      </c>
      <c r="F243" s="63" t="s">
        <v>38</v>
      </c>
      <c r="G243" s="63" t="s">
        <v>1256</v>
      </c>
      <c r="H243" s="63" t="s">
        <v>42</v>
      </c>
      <c r="I243" s="64" t="s">
        <v>797</v>
      </c>
      <c r="J243" s="65" t="s">
        <v>469</v>
      </c>
      <c r="K243" s="63" t="s">
        <v>1257</v>
      </c>
      <c r="L243" s="63" t="s">
        <v>39</v>
      </c>
      <c r="M243" s="63" t="s">
        <v>34</v>
      </c>
      <c r="N243" s="63" t="s">
        <v>35</v>
      </c>
      <c r="O243" s="63" t="s">
        <v>43</v>
      </c>
      <c r="P243" s="63" t="s">
        <v>8751</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2" t="s">
        <v>8768</v>
      </c>
    </row>
    <row r="244" spans="1:29" ht="16.2" hidden="1" customHeight="1" x14ac:dyDescent="0.35">
      <c r="A244" s="66">
        <v>243</v>
      </c>
      <c r="B244" s="63">
        <v>20409229</v>
      </c>
      <c r="C244" s="63" t="s">
        <v>462</v>
      </c>
      <c r="D244" s="63" t="s">
        <v>8748</v>
      </c>
      <c r="E244" s="63" t="s">
        <v>297</v>
      </c>
      <c r="F244" s="63" t="s">
        <v>38</v>
      </c>
      <c r="G244" s="63" t="s">
        <v>1258</v>
      </c>
      <c r="H244" s="63" t="s">
        <v>42</v>
      </c>
      <c r="I244" s="64" t="s">
        <v>1259</v>
      </c>
      <c r="J244" s="65" t="s">
        <v>469</v>
      </c>
      <c r="K244" s="63" t="s">
        <v>1260</v>
      </c>
      <c r="L244" s="63" t="s">
        <v>33</v>
      </c>
      <c r="M244" s="63" t="s">
        <v>34</v>
      </c>
      <c r="N244" s="63" t="s">
        <v>35</v>
      </c>
      <c r="O244" s="63" t="s">
        <v>43</v>
      </c>
      <c r="P244" s="63" t="s">
        <v>8752</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2" t="s">
        <v>8769</v>
      </c>
    </row>
    <row r="245" spans="1:29" ht="16.2" hidden="1" customHeight="1" x14ac:dyDescent="0.35">
      <c r="A245" s="66">
        <v>244</v>
      </c>
      <c r="B245" s="63">
        <v>20409244</v>
      </c>
      <c r="C245" s="63" t="s">
        <v>462</v>
      </c>
      <c r="D245" s="63" t="s">
        <v>8748</v>
      </c>
      <c r="E245" s="63" t="s">
        <v>1261</v>
      </c>
      <c r="F245" s="63" t="s">
        <v>38</v>
      </c>
      <c r="G245" s="63" t="s">
        <v>1262</v>
      </c>
      <c r="H245" s="63" t="s">
        <v>42</v>
      </c>
      <c r="I245" s="64" t="s">
        <v>465</v>
      </c>
      <c r="J245" s="65" t="s">
        <v>526</v>
      </c>
      <c r="K245" s="63" t="s">
        <v>1263</v>
      </c>
      <c r="L245" s="63" t="s">
        <v>39</v>
      </c>
      <c r="M245" s="63" t="s">
        <v>34</v>
      </c>
      <c r="N245" s="63" t="s">
        <v>35</v>
      </c>
      <c r="O245" s="63" t="s">
        <v>43</v>
      </c>
      <c r="P245" s="63" t="s">
        <v>8752</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2" t="s">
        <v>8768</v>
      </c>
    </row>
    <row r="246" spans="1:29" ht="16.2" hidden="1" customHeight="1" x14ac:dyDescent="0.35">
      <c r="A246" s="61">
        <v>245</v>
      </c>
      <c r="B246" s="63">
        <v>20409339</v>
      </c>
      <c r="C246" s="63" t="s">
        <v>462</v>
      </c>
      <c r="D246" s="63" t="s">
        <v>8748</v>
      </c>
      <c r="E246" s="63" t="s">
        <v>1264</v>
      </c>
      <c r="F246" s="63" t="s">
        <v>32</v>
      </c>
      <c r="G246" s="63" t="s">
        <v>1265</v>
      </c>
      <c r="H246" s="63" t="s">
        <v>42</v>
      </c>
      <c r="I246" s="64" t="s">
        <v>465</v>
      </c>
      <c r="J246" s="65" t="s">
        <v>526</v>
      </c>
      <c r="K246" s="63" t="s">
        <v>1266</v>
      </c>
      <c r="L246" s="63" t="s">
        <v>45</v>
      </c>
      <c r="M246" s="63" t="s">
        <v>34</v>
      </c>
      <c r="N246" s="63" t="s">
        <v>35</v>
      </c>
      <c r="O246" s="63" t="s">
        <v>43</v>
      </c>
      <c r="P246" s="63" t="s">
        <v>8752</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2" t="s">
        <v>8768</v>
      </c>
    </row>
    <row r="247" spans="1:29" ht="16.2" hidden="1" customHeight="1" x14ac:dyDescent="0.35">
      <c r="A247" s="61">
        <v>246</v>
      </c>
      <c r="B247" s="63">
        <v>20409343</v>
      </c>
      <c r="C247" s="63" t="s">
        <v>462</v>
      </c>
      <c r="D247" s="63" t="s">
        <v>8748</v>
      </c>
      <c r="E247" s="63" t="s">
        <v>1267</v>
      </c>
      <c r="F247" s="63" t="s">
        <v>32</v>
      </c>
      <c r="G247" s="63" t="s">
        <v>1268</v>
      </c>
      <c r="H247" s="63" t="s">
        <v>31</v>
      </c>
      <c r="I247" s="64" t="s">
        <v>1269</v>
      </c>
      <c r="J247" s="65" t="s">
        <v>689</v>
      </c>
      <c r="K247" s="63" t="s">
        <v>1270</v>
      </c>
      <c r="L247" s="63" t="s">
        <v>39</v>
      </c>
      <c r="M247" s="63" t="s">
        <v>40</v>
      </c>
      <c r="N247" s="63" t="s">
        <v>57</v>
      </c>
      <c r="O247" s="63" t="s">
        <v>30</v>
      </c>
      <c r="P247" s="63" t="s">
        <v>57</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2" t="s">
        <v>8768</v>
      </c>
    </row>
    <row r="248" spans="1:29" ht="16.2" hidden="1" customHeight="1" x14ac:dyDescent="0.35">
      <c r="A248" s="66">
        <v>247</v>
      </c>
      <c r="B248" s="63">
        <v>20409356</v>
      </c>
      <c r="C248" s="63" t="s">
        <v>462</v>
      </c>
      <c r="D248" s="63" t="s">
        <v>8748</v>
      </c>
      <c r="E248" s="63" t="s">
        <v>1271</v>
      </c>
      <c r="F248" s="63" t="s">
        <v>38</v>
      </c>
      <c r="G248" s="63" t="s">
        <v>1272</v>
      </c>
      <c r="H248" s="63" t="s">
        <v>31</v>
      </c>
      <c r="I248" s="64" t="s">
        <v>465</v>
      </c>
      <c r="J248" s="65" t="s">
        <v>465</v>
      </c>
      <c r="K248" s="63" t="s">
        <v>1273</v>
      </c>
      <c r="L248" s="63" t="s">
        <v>39</v>
      </c>
      <c r="M248" s="63" t="s">
        <v>34</v>
      </c>
      <c r="N248" s="63" t="s">
        <v>48</v>
      </c>
      <c r="O248" s="63" t="s">
        <v>43</v>
      </c>
      <c r="P248" s="89" t="s">
        <v>8758</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2" t="s">
        <v>8768</v>
      </c>
    </row>
    <row r="249" spans="1:29" ht="16.2" hidden="1" customHeight="1" x14ac:dyDescent="0.35">
      <c r="A249" s="66">
        <v>248</v>
      </c>
      <c r="B249" s="63">
        <v>20409364</v>
      </c>
      <c r="C249" s="63" t="s">
        <v>462</v>
      </c>
      <c r="D249" s="63" t="s">
        <v>8748</v>
      </c>
      <c r="E249" s="63" t="s">
        <v>1274</v>
      </c>
      <c r="F249" s="63" t="s">
        <v>38</v>
      </c>
      <c r="G249" s="63" t="s">
        <v>1275</v>
      </c>
      <c r="H249" s="63" t="s">
        <v>42</v>
      </c>
      <c r="I249" s="64" t="s">
        <v>465</v>
      </c>
      <c r="J249" s="65" t="s">
        <v>465</v>
      </c>
      <c r="K249" s="63" t="s">
        <v>1276</v>
      </c>
      <c r="L249" s="63" t="s">
        <v>39</v>
      </c>
      <c r="M249" s="63" t="s">
        <v>34</v>
      </c>
      <c r="N249" s="63" t="s">
        <v>35</v>
      </c>
      <c r="O249" s="63" t="s">
        <v>36</v>
      </c>
      <c r="P249" s="63" t="s">
        <v>8755</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2" t="s">
        <v>8768</v>
      </c>
    </row>
    <row r="250" spans="1:29" ht="16.2" hidden="1" customHeight="1" x14ac:dyDescent="0.35">
      <c r="A250" s="61">
        <v>249</v>
      </c>
      <c r="B250" s="63">
        <v>20409434</v>
      </c>
      <c r="C250" s="63" t="s">
        <v>462</v>
      </c>
      <c r="D250" s="63" t="s">
        <v>8748</v>
      </c>
      <c r="E250" s="63" t="s">
        <v>1277</v>
      </c>
      <c r="F250" s="63" t="s">
        <v>32</v>
      </c>
      <c r="G250" s="63" t="s">
        <v>1278</v>
      </c>
      <c r="H250" s="63" t="s">
        <v>42</v>
      </c>
      <c r="I250" s="64" t="s">
        <v>465</v>
      </c>
      <c r="J250" s="65" t="s">
        <v>465</v>
      </c>
      <c r="K250" s="63" t="s">
        <v>1279</v>
      </c>
      <c r="L250" s="63" t="s">
        <v>33</v>
      </c>
      <c r="M250" s="63" t="s">
        <v>34</v>
      </c>
      <c r="N250" s="63" t="s">
        <v>35</v>
      </c>
      <c r="O250" s="63" t="s">
        <v>36</v>
      </c>
      <c r="P250" s="63" t="s">
        <v>8750</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2" t="s">
        <v>8768</v>
      </c>
    </row>
    <row r="251" spans="1:29" ht="16.2" hidden="1" customHeight="1" x14ac:dyDescent="0.35">
      <c r="A251" s="61">
        <v>250</v>
      </c>
      <c r="B251" s="63">
        <v>20409509</v>
      </c>
      <c r="C251" s="63" t="s">
        <v>462</v>
      </c>
      <c r="D251" s="63" t="s">
        <v>8748</v>
      </c>
      <c r="E251" s="63" t="s">
        <v>1280</v>
      </c>
      <c r="F251" s="63" t="s">
        <v>32</v>
      </c>
      <c r="G251" s="63" t="s">
        <v>1281</v>
      </c>
      <c r="H251" s="63" t="s">
        <v>42</v>
      </c>
      <c r="I251" s="64" t="s">
        <v>1282</v>
      </c>
      <c r="J251" s="65" t="s">
        <v>469</v>
      </c>
      <c r="K251" s="63" t="s">
        <v>1283</v>
      </c>
      <c r="L251" s="63" t="s">
        <v>33</v>
      </c>
      <c r="M251" s="63" t="s">
        <v>34</v>
      </c>
      <c r="N251" s="63" t="s">
        <v>35</v>
      </c>
      <c r="O251" s="63" t="s">
        <v>30</v>
      </c>
      <c r="P251" s="63" t="s">
        <v>8755</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2" t="s">
        <v>8768</v>
      </c>
    </row>
    <row r="252" spans="1:29" ht="16.2" hidden="1" customHeight="1" x14ac:dyDescent="0.35">
      <c r="A252" s="66">
        <v>251</v>
      </c>
      <c r="B252" s="63">
        <v>20409511</v>
      </c>
      <c r="C252" s="63" t="s">
        <v>462</v>
      </c>
      <c r="D252" s="63" t="s">
        <v>8748</v>
      </c>
      <c r="E252" s="63" t="s">
        <v>1284</v>
      </c>
      <c r="F252" s="63" t="s">
        <v>32</v>
      </c>
      <c r="G252" s="63" t="s">
        <v>1285</v>
      </c>
      <c r="H252" s="63" t="s">
        <v>31</v>
      </c>
      <c r="I252" s="64" t="s">
        <v>465</v>
      </c>
      <c r="J252" s="65" t="s">
        <v>465</v>
      </c>
      <c r="K252" s="63" t="s">
        <v>1286</v>
      </c>
      <c r="L252" s="63" t="s">
        <v>39</v>
      </c>
      <c r="M252" s="63" t="s">
        <v>40</v>
      </c>
      <c r="N252" s="63" t="s">
        <v>41</v>
      </c>
      <c r="O252" s="63" t="s">
        <v>36</v>
      </c>
      <c r="P252" s="63" t="s">
        <v>41</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2" t="s">
        <v>8768</v>
      </c>
    </row>
    <row r="253" spans="1:29" ht="16.2" hidden="1" customHeight="1" x14ac:dyDescent="0.35">
      <c r="A253" s="66">
        <v>252</v>
      </c>
      <c r="B253" s="63">
        <v>20409562</v>
      </c>
      <c r="C253" s="63" t="s">
        <v>462</v>
      </c>
      <c r="D253" s="63" t="s">
        <v>8748</v>
      </c>
      <c r="E253" s="63" t="s">
        <v>1287</v>
      </c>
      <c r="F253" s="63" t="s">
        <v>32</v>
      </c>
      <c r="G253" s="63" t="s">
        <v>1124</v>
      </c>
      <c r="H253" s="63" t="s">
        <v>31</v>
      </c>
      <c r="I253" s="64" t="s">
        <v>603</v>
      </c>
      <c r="J253" s="65" t="s">
        <v>526</v>
      </c>
      <c r="K253" s="63" t="s">
        <v>1288</v>
      </c>
      <c r="L253" s="63" t="s">
        <v>33</v>
      </c>
      <c r="M253" s="63" t="s">
        <v>34</v>
      </c>
      <c r="N253" s="63" t="s">
        <v>41</v>
      </c>
      <c r="O253" s="63" t="s">
        <v>43</v>
      </c>
      <c r="P253" s="63" t="s">
        <v>41</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2" t="s">
        <v>8768</v>
      </c>
    </row>
    <row r="254" spans="1:29" ht="16.2" hidden="1" customHeight="1" x14ac:dyDescent="0.35">
      <c r="A254" s="61">
        <v>253</v>
      </c>
      <c r="B254" s="63">
        <v>20409564</v>
      </c>
      <c r="C254" s="63" t="s">
        <v>462</v>
      </c>
      <c r="D254" s="63" t="s">
        <v>8748</v>
      </c>
      <c r="E254" s="63" t="s">
        <v>160</v>
      </c>
      <c r="F254" s="63" t="s">
        <v>32</v>
      </c>
      <c r="G254" s="63" t="s">
        <v>1289</v>
      </c>
      <c r="H254" s="63" t="s">
        <v>31</v>
      </c>
      <c r="I254" s="64" t="s">
        <v>1290</v>
      </c>
      <c r="J254" s="65" t="s">
        <v>526</v>
      </c>
      <c r="K254" s="63" t="s">
        <v>1291</v>
      </c>
      <c r="L254" s="63" t="s">
        <v>39</v>
      </c>
      <c r="M254" s="63" t="s">
        <v>34</v>
      </c>
      <c r="N254" s="63" t="s">
        <v>35</v>
      </c>
      <c r="O254" s="63" t="s">
        <v>43</v>
      </c>
      <c r="P254" s="63" t="s">
        <v>8749</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2" t="s">
        <v>8768</v>
      </c>
    </row>
    <row r="255" spans="1:29" ht="16.2" hidden="1" customHeight="1" x14ac:dyDescent="0.35">
      <c r="A255" s="61">
        <v>254</v>
      </c>
      <c r="B255" s="67">
        <v>20409574</v>
      </c>
      <c r="C255" s="63" t="s">
        <v>462</v>
      </c>
      <c r="D255" s="63" t="s">
        <v>8748</v>
      </c>
      <c r="E255" s="63" t="s">
        <v>1292</v>
      </c>
      <c r="F255" s="63" t="s">
        <v>38</v>
      </c>
      <c r="G255" s="63" t="s">
        <v>1293</v>
      </c>
      <c r="H255" s="63" t="s">
        <v>31</v>
      </c>
      <c r="I255" s="64" t="s">
        <v>465</v>
      </c>
      <c r="J255" s="65" t="s">
        <v>465</v>
      </c>
      <c r="K255" s="63" t="s">
        <v>1294</v>
      </c>
      <c r="L255" s="63" t="s">
        <v>33</v>
      </c>
      <c r="M255" s="63" t="s">
        <v>40</v>
      </c>
      <c r="N255" s="63" t="s">
        <v>46</v>
      </c>
      <c r="O255" s="63" t="s">
        <v>36</v>
      </c>
      <c r="P255" s="63" t="s">
        <v>46</v>
      </c>
      <c r="Q255" s="84">
        <f t="shared" ca="1" si="9"/>
        <v>46120</v>
      </c>
      <c r="R255" s="68">
        <v>0</v>
      </c>
      <c r="S255" s="85" t="s">
        <v>8754</v>
      </c>
      <c r="T255" s="85">
        <v>0</v>
      </c>
      <c r="U255" s="85">
        <v>0</v>
      </c>
      <c r="V255" s="86">
        <f t="shared" si="10"/>
        <v>2</v>
      </c>
      <c r="W255" s="85">
        <v>0</v>
      </c>
      <c r="X255" s="85">
        <v>0</v>
      </c>
      <c r="Y255" s="85">
        <v>0</v>
      </c>
      <c r="Z255" s="85">
        <v>0</v>
      </c>
      <c r="AA255" s="85">
        <v>0</v>
      </c>
      <c r="AB255" s="87">
        <f t="shared" si="11"/>
        <v>0</v>
      </c>
      <c r="AC255" s="92" t="s">
        <v>8768</v>
      </c>
    </row>
    <row r="256" spans="1:29" ht="16.2" hidden="1" customHeight="1" x14ac:dyDescent="0.35">
      <c r="A256" s="66">
        <v>255</v>
      </c>
      <c r="B256" s="63">
        <v>20409577</v>
      </c>
      <c r="C256" s="63" t="s">
        <v>462</v>
      </c>
      <c r="D256" s="63" t="s">
        <v>8748</v>
      </c>
      <c r="E256" s="63" t="s">
        <v>1295</v>
      </c>
      <c r="F256" s="63" t="s">
        <v>38</v>
      </c>
      <c r="G256" s="63" t="s">
        <v>1296</v>
      </c>
      <c r="H256" s="63" t="s">
        <v>31</v>
      </c>
      <c r="I256" s="64" t="s">
        <v>465</v>
      </c>
      <c r="J256" s="65" t="s">
        <v>465</v>
      </c>
      <c r="K256" s="63" t="s">
        <v>1297</v>
      </c>
      <c r="L256" s="63" t="s">
        <v>39</v>
      </c>
      <c r="M256" s="63" t="s">
        <v>34</v>
      </c>
      <c r="N256" s="63" t="s">
        <v>35</v>
      </c>
      <c r="O256" s="63" t="s">
        <v>36</v>
      </c>
      <c r="P256" s="63" t="s">
        <v>8757</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2" t="s">
        <v>8768</v>
      </c>
    </row>
    <row r="257" spans="1:29" ht="16.2" hidden="1" customHeight="1" x14ac:dyDescent="0.35">
      <c r="A257" s="66">
        <v>256</v>
      </c>
      <c r="B257" s="63">
        <v>20409580</v>
      </c>
      <c r="C257" s="63" t="s">
        <v>462</v>
      </c>
      <c r="D257" s="63" t="s">
        <v>8748</v>
      </c>
      <c r="E257" s="63" t="s">
        <v>1137</v>
      </c>
      <c r="F257" s="63" t="s">
        <v>38</v>
      </c>
      <c r="G257" s="63" t="s">
        <v>1298</v>
      </c>
      <c r="H257" s="63" t="s">
        <v>42</v>
      </c>
      <c r="I257" s="64" t="s">
        <v>465</v>
      </c>
      <c r="J257" s="65" t="s">
        <v>465</v>
      </c>
      <c r="K257" s="63" t="s">
        <v>1299</v>
      </c>
      <c r="L257" s="63" t="s">
        <v>39</v>
      </c>
      <c r="M257" s="63" t="s">
        <v>40</v>
      </c>
      <c r="N257" s="63" t="s">
        <v>48</v>
      </c>
      <c r="O257" s="63" t="s">
        <v>43</v>
      </c>
      <c r="P257" s="89" t="s">
        <v>8756</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2" t="s">
        <v>8768</v>
      </c>
    </row>
    <row r="258" spans="1:29" ht="16.2" hidden="1" customHeight="1" x14ac:dyDescent="0.35">
      <c r="A258" s="61">
        <v>257</v>
      </c>
      <c r="B258" s="63">
        <v>20409685</v>
      </c>
      <c r="C258" s="63" t="s">
        <v>462</v>
      </c>
      <c r="D258" s="63" t="s">
        <v>8748</v>
      </c>
      <c r="E258" s="63" t="s">
        <v>1300</v>
      </c>
      <c r="F258" s="63" t="s">
        <v>32</v>
      </c>
      <c r="G258" s="63" t="s">
        <v>1301</v>
      </c>
      <c r="H258" s="63" t="s">
        <v>42</v>
      </c>
      <c r="I258" s="64" t="s">
        <v>1302</v>
      </c>
      <c r="J258" s="65" t="s">
        <v>544</v>
      </c>
      <c r="K258" s="63" t="s">
        <v>1303</v>
      </c>
      <c r="L258" s="63" t="s">
        <v>33</v>
      </c>
      <c r="M258" s="63" t="s">
        <v>40</v>
      </c>
      <c r="N258" s="63" t="s">
        <v>35</v>
      </c>
      <c r="O258" s="63" t="s">
        <v>30</v>
      </c>
      <c r="P258" s="63" t="s">
        <v>8750</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2" t="s">
        <v>8768</v>
      </c>
    </row>
    <row r="259" spans="1:29" ht="16.2" hidden="1" customHeight="1" x14ac:dyDescent="0.35">
      <c r="A259" s="61">
        <v>258</v>
      </c>
      <c r="B259" s="63">
        <v>20409711</v>
      </c>
      <c r="C259" s="63" t="s">
        <v>462</v>
      </c>
      <c r="D259" s="63" t="s">
        <v>8748</v>
      </c>
      <c r="E259" s="63" t="s">
        <v>44</v>
      </c>
      <c r="F259" s="63" t="s">
        <v>38</v>
      </c>
      <c r="G259" s="63" t="s">
        <v>1304</v>
      </c>
      <c r="H259" s="63" t="s">
        <v>42</v>
      </c>
      <c r="I259" s="64" t="s">
        <v>465</v>
      </c>
      <c r="J259" s="65" t="s">
        <v>465</v>
      </c>
      <c r="K259" s="63" t="s">
        <v>1305</v>
      </c>
      <c r="L259" s="63" t="s">
        <v>45</v>
      </c>
      <c r="M259" s="63" t="s">
        <v>34</v>
      </c>
      <c r="N259" s="63" t="s">
        <v>35</v>
      </c>
      <c r="O259" s="63" t="s">
        <v>36</v>
      </c>
      <c r="P259" s="63" t="s">
        <v>8752</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2" t="s">
        <v>8768</v>
      </c>
    </row>
    <row r="260" spans="1:29" ht="16.2" hidden="1" customHeight="1" x14ac:dyDescent="0.35">
      <c r="A260" s="66">
        <v>259</v>
      </c>
      <c r="B260" s="63">
        <v>20409716</v>
      </c>
      <c r="C260" s="63" t="s">
        <v>462</v>
      </c>
      <c r="D260" s="63" t="s">
        <v>8748</v>
      </c>
      <c r="E260" s="63" t="s">
        <v>375</v>
      </c>
      <c r="F260" s="63" t="s">
        <v>38</v>
      </c>
      <c r="G260" s="63" t="s">
        <v>1306</v>
      </c>
      <c r="H260" s="63" t="s">
        <v>42</v>
      </c>
      <c r="I260" s="64" t="s">
        <v>1010</v>
      </c>
      <c r="J260" s="65" t="s">
        <v>689</v>
      </c>
      <c r="K260" s="63" t="s">
        <v>1307</v>
      </c>
      <c r="L260" s="63" t="s">
        <v>39</v>
      </c>
      <c r="M260" s="63" t="s">
        <v>34</v>
      </c>
      <c r="N260" s="63" t="s">
        <v>35</v>
      </c>
      <c r="O260" s="63" t="s">
        <v>30</v>
      </c>
      <c r="P260" s="63" t="s">
        <v>8750</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2" t="s">
        <v>8768</v>
      </c>
    </row>
    <row r="261" spans="1:29" ht="16.2" hidden="1" customHeight="1" x14ac:dyDescent="0.35">
      <c r="A261" s="66">
        <v>260</v>
      </c>
      <c r="B261" s="63">
        <v>20409745</v>
      </c>
      <c r="C261" s="63" t="s">
        <v>462</v>
      </c>
      <c r="D261" s="63" t="s">
        <v>8748</v>
      </c>
      <c r="E261" s="63" t="s">
        <v>1308</v>
      </c>
      <c r="F261" s="63" t="s">
        <v>32</v>
      </c>
      <c r="G261" s="63" t="s">
        <v>1309</v>
      </c>
      <c r="H261" s="63" t="s">
        <v>42</v>
      </c>
      <c r="I261" s="64" t="s">
        <v>465</v>
      </c>
      <c r="J261" s="65" t="s">
        <v>465</v>
      </c>
      <c r="K261" s="63" t="s">
        <v>1310</v>
      </c>
      <c r="L261" s="63" t="s">
        <v>45</v>
      </c>
      <c r="M261" s="63" t="s">
        <v>34</v>
      </c>
      <c r="N261" s="63" t="s">
        <v>35</v>
      </c>
      <c r="O261" s="63" t="s">
        <v>36</v>
      </c>
      <c r="P261" s="63" t="s">
        <v>8751</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2" t="s">
        <v>8768</v>
      </c>
    </row>
    <row r="262" spans="1:29" ht="16.2" hidden="1" customHeight="1" x14ac:dyDescent="0.35">
      <c r="A262" s="66">
        <v>261</v>
      </c>
      <c r="B262" s="63">
        <v>20409782</v>
      </c>
      <c r="C262" s="63" t="s">
        <v>462</v>
      </c>
      <c r="D262" s="63" t="s">
        <v>8748</v>
      </c>
      <c r="E262" s="63" t="s">
        <v>333</v>
      </c>
      <c r="F262" s="63" t="s">
        <v>32</v>
      </c>
      <c r="G262" s="63" t="s">
        <v>1311</v>
      </c>
      <c r="H262" s="63" t="s">
        <v>42</v>
      </c>
      <c r="I262" s="64" t="s">
        <v>1312</v>
      </c>
      <c r="J262" s="65" t="s">
        <v>544</v>
      </c>
      <c r="K262" s="63" t="s">
        <v>1313</v>
      </c>
      <c r="L262" s="63" t="s">
        <v>33</v>
      </c>
      <c r="M262" s="63" t="s">
        <v>40</v>
      </c>
      <c r="N262" s="63" t="s">
        <v>41</v>
      </c>
      <c r="O262" s="63" t="s">
        <v>43</v>
      </c>
      <c r="P262" s="63" t="s">
        <v>41</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2" t="s">
        <v>8768</v>
      </c>
    </row>
    <row r="263" spans="1:29" ht="16.2" hidden="1" customHeight="1" x14ac:dyDescent="0.35">
      <c r="A263" s="61">
        <v>262</v>
      </c>
      <c r="B263" s="63">
        <v>20409784</v>
      </c>
      <c r="C263" s="63" t="s">
        <v>462</v>
      </c>
      <c r="D263" s="63" t="s">
        <v>8748</v>
      </c>
      <c r="E263" s="63" t="s">
        <v>177</v>
      </c>
      <c r="F263" s="63" t="s">
        <v>38</v>
      </c>
      <c r="G263" s="63" t="s">
        <v>1314</v>
      </c>
      <c r="H263" s="63" t="s">
        <v>42</v>
      </c>
      <c r="I263" s="64" t="s">
        <v>1315</v>
      </c>
      <c r="J263" s="65" t="s">
        <v>502</v>
      </c>
      <c r="K263" s="63" t="s">
        <v>1316</v>
      </c>
      <c r="L263" s="63" t="s">
        <v>33</v>
      </c>
      <c r="M263" s="63" t="s">
        <v>34</v>
      </c>
      <c r="N263" s="63" t="s">
        <v>35</v>
      </c>
      <c r="O263" s="63" t="s">
        <v>43</v>
      </c>
      <c r="P263" s="63" t="s">
        <v>8749</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2" t="s">
        <v>8768</v>
      </c>
    </row>
    <row r="264" spans="1:29" ht="16.2" hidden="1" customHeight="1" x14ac:dyDescent="0.35">
      <c r="A264" s="66">
        <v>263</v>
      </c>
      <c r="B264" s="63">
        <v>20409931</v>
      </c>
      <c r="C264" s="63" t="s">
        <v>462</v>
      </c>
      <c r="D264" s="63" t="s">
        <v>8748</v>
      </c>
      <c r="E264" s="63" t="s">
        <v>1317</v>
      </c>
      <c r="F264" s="63" t="s">
        <v>32</v>
      </c>
      <c r="G264" s="63" t="s">
        <v>1318</v>
      </c>
      <c r="H264" s="63" t="s">
        <v>42</v>
      </c>
      <c r="I264" s="64" t="s">
        <v>1319</v>
      </c>
      <c r="J264" s="65" t="s">
        <v>1092</v>
      </c>
      <c r="K264" s="63" t="s">
        <v>1320</v>
      </c>
      <c r="L264" s="63" t="s">
        <v>33</v>
      </c>
      <c r="M264" s="63" t="s">
        <v>34</v>
      </c>
      <c r="N264" s="63" t="s">
        <v>35</v>
      </c>
      <c r="O264" s="63" t="s">
        <v>30</v>
      </c>
      <c r="P264" s="63" t="s">
        <v>8755</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2" t="s">
        <v>8768</v>
      </c>
    </row>
    <row r="265" spans="1:29" ht="16.2" hidden="1" customHeight="1" x14ac:dyDescent="0.35">
      <c r="A265" s="66">
        <v>264</v>
      </c>
      <c r="B265" s="62">
        <v>20410023</v>
      </c>
      <c r="C265" s="63" t="s">
        <v>462</v>
      </c>
      <c r="D265" s="63" t="s">
        <v>8748</v>
      </c>
      <c r="E265" s="63" t="s">
        <v>1321</v>
      </c>
      <c r="F265" s="63" t="s">
        <v>32</v>
      </c>
      <c r="G265" s="63" t="s">
        <v>1322</v>
      </c>
      <c r="H265" s="63" t="s">
        <v>31</v>
      </c>
      <c r="I265" s="64" t="s">
        <v>465</v>
      </c>
      <c r="J265" s="65" t="s">
        <v>465</v>
      </c>
      <c r="K265" s="63" t="s">
        <v>1323</v>
      </c>
      <c r="L265" s="63" t="s">
        <v>39</v>
      </c>
      <c r="M265" s="63" t="s">
        <v>34</v>
      </c>
      <c r="N265" s="63" t="s">
        <v>35</v>
      </c>
      <c r="O265" s="63" t="s">
        <v>36</v>
      </c>
      <c r="P265" s="63" t="s">
        <v>8757</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2" t="s">
        <v>8768</v>
      </c>
    </row>
    <row r="266" spans="1:29" ht="16.2" hidden="1" customHeight="1" x14ac:dyDescent="0.35">
      <c r="A266" s="61">
        <v>265</v>
      </c>
      <c r="B266" s="63">
        <v>20410031</v>
      </c>
      <c r="C266" s="63" t="s">
        <v>462</v>
      </c>
      <c r="D266" s="63" t="s">
        <v>8748</v>
      </c>
      <c r="E266" s="63" t="s">
        <v>1324</v>
      </c>
      <c r="F266" s="63" t="s">
        <v>38</v>
      </c>
      <c r="G266" s="63" t="s">
        <v>1325</v>
      </c>
      <c r="H266" s="63" t="s">
        <v>31</v>
      </c>
      <c r="I266" s="64" t="s">
        <v>465</v>
      </c>
      <c r="J266" s="65" t="s">
        <v>526</v>
      </c>
      <c r="K266" s="63" t="s">
        <v>1326</v>
      </c>
      <c r="L266" s="63" t="s">
        <v>39</v>
      </c>
      <c r="M266" s="63" t="s">
        <v>34</v>
      </c>
      <c r="N266" s="63" t="s">
        <v>35</v>
      </c>
      <c r="O266" s="63" t="s">
        <v>43</v>
      </c>
      <c r="P266" s="63" t="s">
        <v>8755</v>
      </c>
      <c r="Q266" s="84">
        <f t="shared" ca="1" si="12"/>
        <v>46120</v>
      </c>
      <c r="R266" s="68">
        <v>0</v>
      </c>
      <c r="S266" s="85" t="s">
        <v>8754</v>
      </c>
      <c r="T266" s="85">
        <v>0</v>
      </c>
      <c r="U266" s="85">
        <v>0</v>
      </c>
      <c r="V266" s="86">
        <f t="shared" si="13"/>
        <v>2</v>
      </c>
      <c r="W266" s="85">
        <v>0</v>
      </c>
      <c r="X266" s="85">
        <v>0</v>
      </c>
      <c r="Y266" s="85">
        <v>0</v>
      </c>
      <c r="Z266" s="85">
        <v>0</v>
      </c>
      <c r="AA266" s="85">
        <v>0</v>
      </c>
      <c r="AB266" s="87">
        <f t="shared" si="14"/>
        <v>0</v>
      </c>
      <c r="AC266" s="92" t="s">
        <v>8768</v>
      </c>
    </row>
    <row r="267" spans="1:29" ht="16.2" hidden="1" customHeight="1" x14ac:dyDescent="0.35">
      <c r="A267" s="61">
        <v>266</v>
      </c>
      <c r="B267" s="62">
        <v>20410059</v>
      </c>
      <c r="C267" s="63" t="s">
        <v>462</v>
      </c>
      <c r="D267" s="63" t="s">
        <v>8748</v>
      </c>
      <c r="E267" s="63" t="s">
        <v>1327</v>
      </c>
      <c r="F267" s="63" t="s">
        <v>38</v>
      </c>
      <c r="G267" s="63" t="s">
        <v>1328</v>
      </c>
      <c r="H267" s="63" t="s">
        <v>42</v>
      </c>
      <c r="I267" s="64" t="s">
        <v>465</v>
      </c>
      <c r="J267" s="65" t="s">
        <v>465</v>
      </c>
      <c r="K267" s="63" t="s">
        <v>1329</v>
      </c>
      <c r="L267" s="63" t="s">
        <v>39</v>
      </c>
      <c r="M267" s="63" t="s">
        <v>34</v>
      </c>
      <c r="N267" s="63" t="s">
        <v>35</v>
      </c>
      <c r="O267" s="63" t="s">
        <v>43</v>
      </c>
      <c r="P267" s="63" t="s">
        <v>8755</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2" t="s">
        <v>8768</v>
      </c>
    </row>
    <row r="268" spans="1:29" ht="16.2" customHeight="1" x14ac:dyDescent="0.35">
      <c r="A268" s="66">
        <v>267</v>
      </c>
      <c r="B268" s="63">
        <v>20410083</v>
      </c>
      <c r="C268" s="63" t="s">
        <v>462</v>
      </c>
      <c r="D268" s="63" t="s">
        <v>8748</v>
      </c>
      <c r="E268" s="63" t="s">
        <v>1330</v>
      </c>
      <c r="F268" s="63" t="s">
        <v>38</v>
      </c>
      <c r="G268" s="63" t="s">
        <v>1331</v>
      </c>
      <c r="H268" s="63" t="s">
        <v>31</v>
      </c>
      <c r="I268" s="64" t="s">
        <v>465</v>
      </c>
      <c r="J268" s="65" t="s">
        <v>465</v>
      </c>
      <c r="K268" s="63" t="s">
        <v>1332</v>
      </c>
      <c r="L268" s="63" t="s">
        <v>39</v>
      </c>
      <c r="M268" s="63" t="s">
        <v>40</v>
      </c>
      <c r="N268" s="63" t="s">
        <v>53</v>
      </c>
      <c r="O268" s="63" t="s">
        <v>36</v>
      </c>
      <c r="P268" s="63" t="s">
        <v>53</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2" t="s">
        <v>8768</v>
      </c>
    </row>
    <row r="269" spans="1:29" ht="16.2" hidden="1" customHeight="1" x14ac:dyDescent="0.35">
      <c r="A269" s="66">
        <v>268</v>
      </c>
      <c r="B269" s="62">
        <v>20410105</v>
      </c>
      <c r="C269" s="63" t="s">
        <v>462</v>
      </c>
      <c r="D269" s="63" t="s">
        <v>8748</v>
      </c>
      <c r="E269" s="63" t="s">
        <v>1333</v>
      </c>
      <c r="F269" s="63" t="s">
        <v>38</v>
      </c>
      <c r="G269" s="63" t="s">
        <v>1334</v>
      </c>
      <c r="H269" s="63" t="s">
        <v>31</v>
      </c>
      <c r="I269" s="64" t="s">
        <v>465</v>
      </c>
      <c r="J269" s="65" t="s">
        <v>465</v>
      </c>
      <c r="K269" s="63" t="s">
        <v>1335</v>
      </c>
      <c r="L269" s="63" t="s">
        <v>33</v>
      </c>
      <c r="M269" s="63" t="s">
        <v>34</v>
      </c>
      <c r="N269" s="63" t="s">
        <v>35</v>
      </c>
      <c r="O269" s="63" t="s">
        <v>36</v>
      </c>
      <c r="P269" s="63" t="s">
        <v>8753</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2" t="s">
        <v>8768</v>
      </c>
    </row>
    <row r="270" spans="1:29" ht="16.2" hidden="1" customHeight="1" x14ac:dyDescent="0.35">
      <c r="A270" s="66">
        <v>269</v>
      </c>
      <c r="B270" s="63">
        <v>20410119</v>
      </c>
      <c r="C270" s="63" t="s">
        <v>462</v>
      </c>
      <c r="D270" s="63" t="s">
        <v>8748</v>
      </c>
      <c r="E270" s="63" t="s">
        <v>1336</v>
      </c>
      <c r="F270" s="63" t="s">
        <v>38</v>
      </c>
      <c r="G270" s="63" t="s">
        <v>1337</v>
      </c>
      <c r="H270" s="63" t="s">
        <v>31</v>
      </c>
      <c r="I270" s="64" t="s">
        <v>1338</v>
      </c>
      <c r="J270" s="65" t="s">
        <v>465</v>
      </c>
      <c r="K270" s="63" t="s">
        <v>1339</v>
      </c>
      <c r="L270" s="63" t="s">
        <v>39</v>
      </c>
      <c r="M270" s="63" t="s">
        <v>40</v>
      </c>
      <c r="N270" s="63" t="s">
        <v>41</v>
      </c>
      <c r="O270" s="63" t="s">
        <v>43</v>
      </c>
      <c r="P270" s="63" t="s">
        <v>41</v>
      </c>
      <c r="Q270" s="84">
        <f t="shared" ca="1" si="12"/>
        <v>46120</v>
      </c>
      <c r="R270" s="68">
        <v>0</v>
      </c>
      <c r="S270" s="85" t="s">
        <v>8754</v>
      </c>
      <c r="T270" s="85">
        <v>0</v>
      </c>
      <c r="U270" s="85">
        <v>0</v>
      </c>
      <c r="V270" s="86">
        <f t="shared" si="13"/>
        <v>2</v>
      </c>
      <c r="W270" s="85">
        <v>0</v>
      </c>
      <c r="X270" s="85">
        <v>0</v>
      </c>
      <c r="Y270" s="85">
        <v>0</v>
      </c>
      <c r="Z270" s="85">
        <v>0</v>
      </c>
      <c r="AA270" s="85">
        <v>0</v>
      </c>
      <c r="AB270" s="87">
        <f t="shared" si="14"/>
        <v>0</v>
      </c>
      <c r="AC270" s="92" t="s">
        <v>8768</v>
      </c>
    </row>
    <row r="271" spans="1:29" ht="16.2" hidden="1" customHeight="1" x14ac:dyDescent="0.35">
      <c r="A271" s="61">
        <v>270</v>
      </c>
      <c r="B271" s="63">
        <v>20410130</v>
      </c>
      <c r="C271" s="63" t="s">
        <v>462</v>
      </c>
      <c r="D271" s="63" t="s">
        <v>8748</v>
      </c>
      <c r="E271" s="63" t="s">
        <v>172</v>
      </c>
      <c r="F271" s="63" t="s">
        <v>32</v>
      </c>
      <c r="G271" s="63" t="s">
        <v>1340</v>
      </c>
      <c r="H271" s="63" t="s">
        <v>31</v>
      </c>
      <c r="I271" s="64" t="s">
        <v>465</v>
      </c>
      <c r="J271" s="65" t="s">
        <v>465</v>
      </c>
      <c r="K271" s="63" t="s">
        <v>1341</v>
      </c>
      <c r="L271" s="63" t="s">
        <v>39</v>
      </c>
      <c r="M271" s="63" t="s">
        <v>34</v>
      </c>
      <c r="N271" s="63" t="s">
        <v>35</v>
      </c>
      <c r="O271" s="63" t="s">
        <v>36</v>
      </c>
      <c r="P271" s="63" t="s">
        <v>8755</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2" t="s">
        <v>8768</v>
      </c>
    </row>
    <row r="272" spans="1:29" ht="16.2" hidden="1" customHeight="1" x14ac:dyDescent="0.35">
      <c r="A272" s="66">
        <v>271</v>
      </c>
      <c r="B272" s="63">
        <v>20410153</v>
      </c>
      <c r="C272" s="63" t="s">
        <v>462</v>
      </c>
      <c r="D272" s="63" t="s">
        <v>8748</v>
      </c>
      <c r="E272" s="63" t="s">
        <v>1342</v>
      </c>
      <c r="F272" s="63" t="s">
        <v>38</v>
      </c>
      <c r="G272" s="63" t="s">
        <v>1343</v>
      </c>
      <c r="H272" s="63" t="s">
        <v>31</v>
      </c>
      <c r="I272" s="64" t="s">
        <v>465</v>
      </c>
      <c r="J272" s="65" t="s">
        <v>465</v>
      </c>
      <c r="K272" s="63" t="s">
        <v>1344</v>
      </c>
      <c r="L272" s="63" t="s">
        <v>39</v>
      </c>
      <c r="M272" s="63" t="s">
        <v>40</v>
      </c>
      <c r="N272" s="63" t="s">
        <v>35</v>
      </c>
      <c r="O272" s="63" t="s">
        <v>36</v>
      </c>
      <c r="P272" s="63" t="s">
        <v>8749</v>
      </c>
      <c r="Q272" s="84">
        <f t="shared" ca="1" si="12"/>
        <v>46120</v>
      </c>
      <c r="R272" s="68">
        <v>0</v>
      </c>
      <c r="S272" s="85" t="s">
        <v>8754</v>
      </c>
      <c r="T272" s="85">
        <v>0</v>
      </c>
      <c r="U272" s="85">
        <v>0</v>
      </c>
      <c r="V272" s="86">
        <f t="shared" si="13"/>
        <v>2</v>
      </c>
      <c r="W272" s="85">
        <v>0</v>
      </c>
      <c r="X272" s="85">
        <v>0</v>
      </c>
      <c r="Y272" s="85">
        <v>0</v>
      </c>
      <c r="Z272" s="85">
        <v>0</v>
      </c>
      <c r="AA272" s="85">
        <v>0</v>
      </c>
      <c r="AB272" s="87">
        <f t="shared" si="14"/>
        <v>0</v>
      </c>
      <c r="AC272" s="92" t="s">
        <v>8768</v>
      </c>
    </row>
    <row r="273" spans="1:29" ht="16.2" hidden="1" customHeight="1" x14ac:dyDescent="0.35">
      <c r="A273" s="66">
        <v>272</v>
      </c>
      <c r="B273" s="67">
        <v>20410189</v>
      </c>
      <c r="C273" s="63" t="s">
        <v>462</v>
      </c>
      <c r="D273" s="63" t="s">
        <v>8748</v>
      </c>
      <c r="E273" s="63" t="s">
        <v>1345</v>
      </c>
      <c r="F273" s="63" t="s">
        <v>38</v>
      </c>
      <c r="G273" s="63" t="s">
        <v>1346</v>
      </c>
      <c r="H273" s="63" t="s">
        <v>42</v>
      </c>
      <c r="I273" s="64" t="s">
        <v>1347</v>
      </c>
      <c r="J273" s="65" t="s">
        <v>526</v>
      </c>
      <c r="K273" s="63" t="s">
        <v>1348</v>
      </c>
      <c r="L273" s="63" t="s">
        <v>39</v>
      </c>
      <c r="M273" s="63" t="s">
        <v>40</v>
      </c>
      <c r="N273" s="63" t="s">
        <v>46</v>
      </c>
      <c r="O273" s="63" t="s">
        <v>43</v>
      </c>
      <c r="P273" s="63" t="s">
        <v>46</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2" t="s">
        <v>8768</v>
      </c>
    </row>
    <row r="274" spans="1:29" ht="16.2" hidden="1" customHeight="1" x14ac:dyDescent="0.35">
      <c r="A274" s="61">
        <v>273</v>
      </c>
      <c r="B274" s="63">
        <v>20410195</v>
      </c>
      <c r="C274" s="63" t="s">
        <v>462</v>
      </c>
      <c r="D274" s="63" t="s">
        <v>8748</v>
      </c>
      <c r="E274" s="63" t="s">
        <v>1349</v>
      </c>
      <c r="F274" s="63" t="s">
        <v>32</v>
      </c>
      <c r="G274" s="63" t="s">
        <v>1350</v>
      </c>
      <c r="H274" s="63" t="s">
        <v>31</v>
      </c>
      <c r="I274" s="64" t="s">
        <v>465</v>
      </c>
      <c r="J274" s="65" t="s">
        <v>465</v>
      </c>
      <c r="K274" s="63" t="s">
        <v>1351</v>
      </c>
      <c r="L274" s="63" t="s">
        <v>45</v>
      </c>
      <c r="M274" s="63" t="s">
        <v>40</v>
      </c>
      <c r="N274" s="63" t="s">
        <v>52</v>
      </c>
      <c r="O274" s="63" t="s">
        <v>36</v>
      </c>
      <c r="P274" s="63" t="s">
        <v>52</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2" t="s">
        <v>8768</v>
      </c>
    </row>
    <row r="275" spans="1:29" ht="16.2" hidden="1" customHeight="1" x14ac:dyDescent="0.35">
      <c r="A275" s="61">
        <v>274</v>
      </c>
      <c r="B275" s="67">
        <v>20410202</v>
      </c>
      <c r="C275" s="63" t="s">
        <v>462</v>
      </c>
      <c r="D275" s="63" t="s">
        <v>8748</v>
      </c>
      <c r="E275" s="63" t="s">
        <v>381</v>
      </c>
      <c r="F275" s="63" t="s">
        <v>38</v>
      </c>
      <c r="G275" s="63" t="s">
        <v>1352</v>
      </c>
      <c r="H275" s="63" t="s">
        <v>31</v>
      </c>
      <c r="I275" s="64" t="s">
        <v>1353</v>
      </c>
      <c r="J275" s="65" t="s">
        <v>469</v>
      </c>
      <c r="K275" s="63" t="s">
        <v>1354</v>
      </c>
      <c r="L275" s="63" t="s">
        <v>33</v>
      </c>
      <c r="M275" s="63" t="s">
        <v>40</v>
      </c>
      <c r="N275" s="63" t="s">
        <v>46</v>
      </c>
      <c r="O275" s="63" t="s">
        <v>30</v>
      </c>
      <c r="P275" s="63" t="s">
        <v>46</v>
      </c>
      <c r="Q275" s="84">
        <f t="shared" ca="1" si="12"/>
        <v>46120</v>
      </c>
      <c r="R275" s="68">
        <v>0</v>
      </c>
      <c r="S275" s="85">
        <v>0</v>
      </c>
      <c r="T275" s="85">
        <v>0</v>
      </c>
      <c r="U275" s="85">
        <v>0</v>
      </c>
      <c r="V275" s="86">
        <f t="shared" si="13"/>
        <v>0</v>
      </c>
      <c r="W275" s="85">
        <v>0</v>
      </c>
      <c r="X275" s="85">
        <v>0</v>
      </c>
      <c r="Y275" s="85">
        <v>0</v>
      </c>
      <c r="Z275" s="85">
        <v>0</v>
      </c>
      <c r="AA275" s="85" t="s">
        <v>8754</v>
      </c>
      <c r="AB275" s="87" t="str">
        <f t="shared" si="14"/>
        <v>면제</v>
      </c>
      <c r="AC275" s="92" t="s">
        <v>8768</v>
      </c>
    </row>
    <row r="276" spans="1:29" ht="16.2" customHeight="1" x14ac:dyDescent="0.35">
      <c r="A276" s="66">
        <v>275</v>
      </c>
      <c r="B276" s="63">
        <v>20410282</v>
      </c>
      <c r="C276" s="63" t="s">
        <v>462</v>
      </c>
      <c r="D276" s="63" t="s">
        <v>8748</v>
      </c>
      <c r="E276" s="63" t="s">
        <v>1355</v>
      </c>
      <c r="F276" s="63" t="s">
        <v>38</v>
      </c>
      <c r="G276" s="63" t="s">
        <v>1356</v>
      </c>
      <c r="H276" s="63" t="s">
        <v>42</v>
      </c>
      <c r="I276" s="64" t="s">
        <v>1357</v>
      </c>
      <c r="J276" s="65" t="s">
        <v>526</v>
      </c>
      <c r="K276" s="63" t="s">
        <v>1358</v>
      </c>
      <c r="L276" s="63" t="s">
        <v>39</v>
      </c>
      <c r="M276" s="63" t="s">
        <v>40</v>
      </c>
      <c r="N276" s="63" t="s">
        <v>53</v>
      </c>
      <c r="O276" s="63" t="s">
        <v>43</v>
      </c>
      <c r="P276" s="63" t="s">
        <v>53</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2" t="s">
        <v>8768</v>
      </c>
    </row>
    <row r="277" spans="1:29" ht="16.2" hidden="1" customHeight="1" x14ac:dyDescent="0.35">
      <c r="A277" s="66">
        <v>276</v>
      </c>
      <c r="B277" s="63">
        <v>20410302</v>
      </c>
      <c r="C277" s="63" t="s">
        <v>462</v>
      </c>
      <c r="D277" s="63" t="s">
        <v>8748</v>
      </c>
      <c r="E277" s="63" t="s">
        <v>1359</v>
      </c>
      <c r="F277" s="63" t="s">
        <v>38</v>
      </c>
      <c r="G277" s="63" t="s">
        <v>1360</v>
      </c>
      <c r="H277" s="63" t="s">
        <v>42</v>
      </c>
      <c r="I277" s="64" t="s">
        <v>465</v>
      </c>
      <c r="J277" s="65" t="s">
        <v>465</v>
      </c>
      <c r="K277" s="63" t="s">
        <v>1361</v>
      </c>
      <c r="L277" s="63" t="s">
        <v>45</v>
      </c>
      <c r="M277" s="63" t="s">
        <v>40</v>
      </c>
      <c r="N277" s="63" t="s">
        <v>52</v>
      </c>
      <c r="O277" s="63" t="s">
        <v>36</v>
      </c>
      <c r="P277" s="63" t="s">
        <v>52</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2" t="s">
        <v>8768</v>
      </c>
    </row>
    <row r="278" spans="1:29" ht="16.2" hidden="1" customHeight="1" x14ac:dyDescent="0.35">
      <c r="A278" s="61">
        <v>277</v>
      </c>
      <c r="B278" s="63">
        <v>20410336</v>
      </c>
      <c r="C278" s="63" t="s">
        <v>462</v>
      </c>
      <c r="D278" s="63" t="s">
        <v>8748</v>
      </c>
      <c r="E278" s="63" t="s">
        <v>1362</v>
      </c>
      <c r="F278" s="63" t="s">
        <v>38</v>
      </c>
      <c r="G278" s="63" t="s">
        <v>1363</v>
      </c>
      <c r="H278" s="63" t="s">
        <v>42</v>
      </c>
      <c r="I278" s="64" t="s">
        <v>1364</v>
      </c>
      <c r="J278" s="65" t="s">
        <v>469</v>
      </c>
      <c r="K278" s="63" t="s">
        <v>1365</v>
      </c>
      <c r="L278" s="63" t="s">
        <v>33</v>
      </c>
      <c r="M278" s="63" t="s">
        <v>40</v>
      </c>
      <c r="N278" s="63" t="s">
        <v>35</v>
      </c>
      <c r="O278" s="63" t="s">
        <v>30</v>
      </c>
      <c r="P278" s="63" t="s">
        <v>8749</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2" t="s">
        <v>8768</v>
      </c>
    </row>
    <row r="279" spans="1:29" ht="16.2" hidden="1" customHeight="1" x14ac:dyDescent="0.35">
      <c r="A279" s="61">
        <v>278</v>
      </c>
      <c r="B279" s="63">
        <v>20410433</v>
      </c>
      <c r="C279" s="63" t="s">
        <v>462</v>
      </c>
      <c r="D279" s="63" t="s">
        <v>8748</v>
      </c>
      <c r="E279" s="63" t="s">
        <v>1366</v>
      </c>
      <c r="F279" s="63" t="s">
        <v>32</v>
      </c>
      <c r="G279" s="63" t="s">
        <v>1367</v>
      </c>
      <c r="H279" s="63" t="s">
        <v>31</v>
      </c>
      <c r="I279" s="64" t="s">
        <v>465</v>
      </c>
      <c r="J279" s="65" t="s">
        <v>465</v>
      </c>
      <c r="K279" s="63" t="s">
        <v>1368</v>
      </c>
      <c r="L279" s="63" t="s">
        <v>33</v>
      </c>
      <c r="M279" s="63" t="s">
        <v>40</v>
      </c>
      <c r="N279" s="63" t="s">
        <v>48</v>
      </c>
      <c r="O279" s="63" t="s">
        <v>36</v>
      </c>
      <c r="P279" s="89" t="s">
        <v>8758</v>
      </c>
      <c r="Q279" s="84">
        <f t="shared" ca="1" si="12"/>
        <v>46120</v>
      </c>
      <c r="R279" s="68">
        <v>0</v>
      </c>
      <c r="S279" s="85" t="s">
        <v>8754</v>
      </c>
      <c r="T279" s="85">
        <v>0</v>
      </c>
      <c r="U279" s="85">
        <v>0</v>
      </c>
      <c r="V279" s="86">
        <f t="shared" si="13"/>
        <v>2</v>
      </c>
      <c r="W279" s="85">
        <v>0</v>
      </c>
      <c r="X279" s="85">
        <v>0</v>
      </c>
      <c r="Y279" s="85">
        <v>0</v>
      </c>
      <c r="Z279" s="85">
        <v>0</v>
      </c>
      <c r="AA279" s="85">
        <v>0</v>
      </c>
      <c r="AB279" s="87">
        <f t="shared" si="14"/>
        <v>0</v>
      </c>
      <c r="AC279" s="92" t="s">
        <v>8768</v>
      </c>
    </row>
    <row r="280" spans="1:29" ht="16.2" hidden="1" customHeight="1" x14ac:dyDescent="0.35">
      <c r="A280" s="66">
        <v>279</v>
      </c>
      <c r="B280" s="63">
        <v>20410455</v>
      </c>
      <c r="C280" s="63" t="s">
        <v>462</v>
      </c>
      <c r="D280" s="63" t="s">
        <v>8748</v>
      </c>
      <c r="E280" s="63" t="s">
        <v>1369</v>
      </c>
      <c r="F280" s="63" t="s">
        <v>38</v>
      </c>
      <c r="G280" s="63" t="s">
        <v>1370</v>
      </c>
      <c r="H280" s="63" t="s">
        <v>31</v>
      </c>
      <c r="I280" s="64" t="s">
        <v>465</v>
      </c>
      <c r="J280" s="65" t="s">
        <v>465</v>
      </c>
      <c r="K280" s="63" t="s">
        <v>1371</v>
      </c>
      <c r="L280" s="63" t="s">
        <v>39</v>
      </c>
      <c r="M280" s="63" t="s">
        <v>34</v>
      </c>
      <c r="N280" s="63" t="s">
        <v>35</v>
      </c>
      <c r="O280" s="63" t="s">
        <v>36</v>
      </c>
      <c r="P280" s="63" t="s">
        <v>8749</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2" t="s">
        <v>8768</v>
      </c>
    </row>
    <row r="281" spans="1:29" ht="16.2" hidden="1" customHeight="1" x14ac:dyDescent="0.35">
      <c r="A281" s="66">
        <v>280</v>
      </c>
      <c r="B281" s="63">
        <v>20410541</v>
      </c>
      <c r="C281" s="63" t="s">
        <v>462</v>
      </c>
      <c r="D281" s="63" t="s">
        <v>8748</v>
      </c>
      <c r="E281" s="63" t="s">
        <v>1372</v>
      </c>
      <c r="F281" s="63" t="s">
        <v>38</v>
      </c>
      <c r="G281" s="63" t="s">
        <v>1373</v>
      </c>
      <c r="H281" s="63" t="s">
        <v>31</v>
      </c>
      <c r="I281" s="64" t="s">
        <v>1374</v>
      </c>
      <c r="J281" s="65" t="s">
        <v>544</v>
      </c>
      <c r="K281" s="63" t="s">
        <v>1375</v>
      </c>
      <c r="L281" s="63" t="s">
        <v>39</v>
      </c>
      <c r="M281" s="63" t="s">
        <v>34</v>
      </c>
      <c r="N281" s="63" t="s">
        <v>35</v>
      </c>
      <c r="O281" s="63" t="s">
        <v>30</v>
      </c>
      <c r="P281" s="63" t="s">
        <v>8753</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2" t="s">
        <v>8768</v>
      </c>
    </row>
    <row r="282" spans="1:29" ht="16.2" hidden="1" customHeight="1" x14ac:dyDescent="0.35">
      <c r="A282" s="61">
        <v>281</v>
      </c>
      <c r="B282" s="67">
        <v>20410575</v>
      </c>
      <c r="C282" s="63" t="s">
        <v>462</v>
      </c>
      <c r="D282" s="63" t="s">
        <v>8748</v>
      </c>
      <c r="E282" s="63" t="s">
        <v>1376</v>
      </c>
      <c r="F282" s="63" t="s">
        <v>32</v>
      </c>
      <c r="G282" s="63" t="s">
        <v>1377</v>
      </c>
      <c r="H282" s="63" t="s">
        <v>31</v>
      </c>
      <c r="I282" s="64" t="s">
        <v>465</v>
      </c>
      <c r="J282" s="65" t="s">
        <v>465</v>
      </c>
      <c r="K282" s="63" t="s">
        <v>1378</v>
      </c>
      <c r="L282" s="63" t="s">
        <v>39</v>
      </c>
      <c r="M282" s="63" t="s">
        <v>40</v>
      </c>
      <c r="N282" s="63" t="s">
        <v>46</v>
      </c>
      <c r="O282" s="63" t="s">
        <v>36</v>
      </c>
      <c r="P282" s="63" t="s">
        <v>46</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2" t="s">
        <v>8768</v>
      </c>
    </row>
    <row r="283" spans="1:29" ht="16.2" hidden="1" customHeight="1" x14ac:dyDescent="0.35">
      <c r="A283" s="61">
        <v>282</v>
      </c>
      <c r="B283" s="63">
        <v>20410580</v>
      </c>
      <c r="C283" s="63" t="s">
        <v>462</v>
      </c>
      <c r="D283" s="63" t="s">
        <v>8748</v>
      </c>
      <c r="E283" s="63" t="s">
        <v>208</v>
      </c>
      <c r="F283" s="63" t="s">
        <v>38</v>
      </c>
      <c r="G283" s="63" t="s">
        <v>1379</v>
      </c>
      <c r="H283" s="63" t="s">
        <v>42</v>
      </c>
      <c r="I283" s="64" t="s">
        <v>465</v>
      </c>
      <c r="J283" s="65" t="s">
        <v>465</v>
      </c>
      <c r="K283" s="63" t="s">
        <v>1380</v>
      </c>
      <c r="L283" s="63" t="s">
        <v>39</v>
      </c>
      <c r="M283" s="63" t="s">
        <v>40</v>
      </c>
      <c r="N283" s="63" t="s">
        <v>52</v>
      </c>
      <c r="O283" s="63" t="s">
        <v>36</v>
      </c>
      <c r="P283" s="63" t="s">
        <v>52</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2" t="s">
        <v>8768</v>
      </c>
    </row>
    <row r="284" spans="1:29" ht="16.2" hidden="1" customHeight="1" x14ac:dyDescent="0.35">
      <c r="A284" s="66">
        <v>283</v>
      </c>
      <c r="B284" s="63">
        <v>20410586</v>
      </c>
      <c r="C284" s="63" t="s">
        <v>462</v>
      </c>
      <c r="D284" s="63" t="s">
        <v>8748</v>
      </c>
      <c r="E284" s="63" t="s">
        <v>1381</v>
      </c>
      <c r="F284" s="63" t="s">
        <v>38</v>
      </c>
      <c r="G284" s="63" t="s">
        <v>1382</v>
      </c>
      <c r="H284" s="63" t="s">
        <v>42</v>
      </c>
      <c r="I284" s="64" t="s">
        <v>607</v>
      </c>
      <c r="J284" s="65" t="s">
        <v>526</v>
      </c>
      <c r="K284" s="63" t="s">
        <v>1383</v>
      </c>
      <c r="L284" s="63" t="s">
        <v>39</v>
      </c>
      <c r="M284" s="63" t="s">
        <v>40</v>
      </c>
      <c r="N284" s="63" t="s">
        <v>52</v>
      </c>
      <c r="O284" s="63" t="s">
        <v>43</v>
      </c>
      <c r="P284" s="63" t="s">
        <v>52</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2" t="s">
        <v>8768</v>
      </c>
    </row>
    <row r="285" spans="1:29" ht="16.2" hidden="1" customHeight="1" x14ac:dyDescent="0.35">
      <c r="A285" s="66">
        <v>284</v>
      </c>
      <c r="B285" s="63">
        <v>20410682</v>
      </c>
      <c r="C285" s="63" t="s">
        <v>462</v>
      </c>
      <c r="D285" s="63" t="s">
        <v>8748</v>
      </c>
      <c r="E285" s="63" t="s">
        <v>155</v>
      </c>
      <c r="F285" s="63" t="s">
        <v>32</v>
      </c>
      <c r="G285" s="63" t="s">
        <v>1384</v>
      </c>
      <c r="H285" s="63" t="s">
        <v>42</v>
      </c>
      <c r="I285" s="64" t="s">
        <v>465</v>
      </c>
      <c r="J285" s="65" t="s">
        <v>465</v>
      </c>
      <c r="K285" s="63" t="s">
        <v>1385</v>
      </c>
      <c r="L285" s="63" t="s">
        <v>39</v>
      </c>
      <c r="M285" s="63" t="s">
        <v>40</v>
      </c>
      <c r="N285" s="63" t="s">
        <v>35</v>
      </c>
      <c r="O285" s="63" t="s">
        <v>36</v>
      </c>
      <c r="P285" s="63" t="s">
        <v>8750</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2" t="s">
        <v>8768</v>
      </c>
    </row>
    <row r="286" spans="1:29" ht="16.2" hidden="1" customHeight="1" x14ac:dyDescent="0.35">
      <c r="A286" s="61">
        <v>285</v>
      </c>
      <c r="B286" s="63">
        <v>20410693</v>
      </c>
      <c r="C286" s="63" t="s">
        <v>462</v>
      </c>
      <c r="D286" s="63" t="s">
        <v>8748</v>
      </c>
      <c r="E286" s="63" t="s">
        <v>1386</v>
      </c>
      <c r="F286" s="63" t="s">
        <v>38</v>
      </c>
      <c r="G286" s="63" t="s">
        <v>1387</v>
      </c>
      <c r="H286" s="63" t="s">
        <v>42</v>
      </c>
      <c r="I286" s="64" t="s">
        <v>465</v>
      </c>
      <c r="J286" s="65" t="s">
        <v>465</v>
      </c>
      <c r="K286" s="63" t="s">
        <v>1388</v>
      </c>
      <c r="L286" s="63" t="s">
        <v>39</v>
      </c>
      <c r="M286" s="63" t="s">
        <v>34</v>
      </c>
      <c r="N286" s="63" t="s">
        <v>35</v>
      </c>
      <c r="O286" s="63" t="s">
        <v>43</v>
      </c>
      <c r="P286" s="63" t="s">
        <v>8751</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2" t="s">
        <v>8768</v>
      </c>
    </row>
    <row r="287" spans="1:29" ht="16.2" hidden="1" customHeight="1" x14ac:dyDescent="0.35">
      <c r="A287" s="66">
        <v>286</v>
      </c>
      <c r="B287" s="63">
        <v>20410701</v>
      </c>
      <c r="C287" s="63" t="s">
        <v>462</v>
      </c>
      <c r="D287" s="63" t="s">
        <v>8748</v>
      </c>
      <c r="E287" s="63" t="s">
        <v>1389</v>
      </c>
      <c r="F287" s="63" t="s">
        <v>32</v>
      </c>
      <c r="G287" s="63" t="s">
        <v>1390</v>
      </c>
      <c r="H287" s="63" t="s">
        <v>42</v>
      </c>
      <c r="I287" s="64" t="s">
        <v>1391</v>
      </c>
      <c r="J287" s="65" t="s">
        <v>465</v>
      </c>
      <c r="K287" s="63" t="s">
        <v>1392</v>
      </c>
      <c r="L287" s="63" t="s">
        <v>39</v>
      </c>
      <c r="M287" s="63" t="s">
        <v>34</v>
      </c>
      <c r="N287" s="63" t="s">
        <v>41</v>
      </c>
      <c r="O287" s="63" t="s">
        <v>43</v>
      </c>
      <c r="P287" s="63" t="s">
        <v>41</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2" t="s">
        <v>8768</v>
      </c>
    </row>
    <row r="288" spans="1:29" ht="16.2" hidden="1" customHeight="1" x14ac:dyDescent="0.35">
      <c r="A288" s="66">
        <v>287</v>
      </c>
      <c r="B288" s="63">
        <v>20410732</v>
      </c>
      <c r="C288" s="63" t="s">
        <v>462</v>
      </c>
      <c r="D288" s="63" t="s">
        <v>8748</v>
      </c>
      <c r="E288" s="63" t="s">
        <v>1393</v>
      </c>
      <c r="F288" s="63" t="s">
        <v>32</v>
      </c>
      <c r="G288" s="63" t="s">
        <v>1394</v>
      </c>
      <c r="H288" s="63" t="s">
        <v>31</v>
      </c>
      <c r="I288" s="64" t="s">
        <v>1132</v>
      </c>
      <c r="J288" s="65" t="s">
        <v>544</v>
      </c>
      <c r="K288" s="63" t="s">
        <v>1395</v>
      </c>
      <c r="L288" s="63" t="s">
        <v>33</v>
      </c>
      <c r="M288" s="63" t="s">
        <v>34</v>
      </c>
      <c r="N288" s="63" t="s">
        <v>35</v>
      </c>
      <c r="O288" s="63" t="s">
        <v>43</v>
      </c>
      <c r="P288" s="63" t="s">
        <v>8750</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2" t="s">
        <v>8768</v>
      </c>
    </row>
    <row r="289" spans="1:29" ht="16.2" hidden="1" customHeight="1" x14ac:dyDescent="0.35">
      <c r="A289" s="66">
        <v>288</v>
      </c>
      <c r="B289" s="63">
        <v>20410789</v>
      </c>
      <c r="C289" s="63" t="s">
        <v>462</v>
      </c>
      <c r="D289" s="63" t="s">
        <v>8748</v>
      </c>
      <c r="E289" s="63" t="s">
        <v>1396</v>
      </c>
      <c r="F289" s="63" t="s">
        <v>38</v>
      </c>
      <c r="G289" s="63" t="s">
        <v>1397</v>
      </c>
      <c r="H289" s="63" t="s">
        <v>31</v>
      </c>
      <c r="I289" s="64" t="s">
        <v>465</v>
      </c>
      <c r="J289" s="65" t="s">
        <v>465</v>
      </c>
      <c r="K289" s="63" t="s">
        <v>1398</v>
      </c>
      <c r="L289" s="63" t="s">
        <v>39</v>
      </c>
      <c r="M289" s="63" t="s">
        <v>40</v>
      </c>
      <c r="N289" s="63" t="s">
        <v>48</v>
      </c>
      <c r="O289" s="63" t="s">
        <v>36</v>
      </c>
      <c r="P289" s="89" t="s">
        <v>8756</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2" t="s">
        <v>8768</v>
      </c>
    </row>
    <row r="290" spans="1:29" ht="16.2" hidden="1" customHeight="1" x14ac:dyDescent="0.35">
      <c r="A290" s="61">
        <v>289</v>
      </c>
      <c r="B290" s="63">
        <v>20410807</v>
      </c>
      <c r="C290" s="63" t="s">
        <v>462</v>
      </c>
      <c r="D290" s="63" t="s">
        <v>8748</v>
      </c>
      <c r="E290" s="63" t="s">
        <v>1205</v>
      </c>
      <c r="F290" s="63" t="s">
        <v>38</v>
      </c>
      <c r="G290" s="63" t="s">
        <v>1399</v>
      </c>
      <c r="H290" s="63" t="s">
        <v>31</v>
      </c>
      <c r="I290" s="64" t="s">
        <v>1400</v>
      </c>
      <c r="J290" s="65" t="s">
        <v>502</v>
      </c>
      <c r="K290" s="63" t="s">
        <v>1401</v>
      </c>
      <c r="L290" s="63" t="s">
        <v>39</v>
      </c>
      <c r="M290" s="63" t="s">
        <v>34</v>
      </c>
      <c r="N290" s="63" t="s">
        <v>35</v>
      </c>
      <c r="O290" s="63" t="s">
        <v>43</v>
      </c>
      <c r="P290" s="63" t="s">
        <v>8750</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2" t="s">
        <v>8768</v>
      </c>
    </row>
    <row r="291" spans="1:29" ht="16.2" hidden="1" customHeight="1" x14ac:dyDescent="0.35">
      <c r="A291" s="61">
        <v>290</v>
      </c>
      <c r="B291" s="63">
        <v>20410898</v>
      </c>
      <c r="C291" s="63" t="s">
        <v>462</v>
      </c>
      <c r="D291" s="63" t="s">
        <v>8748</v>
      </c>
      <c r="E291" s="63" t="s">
        <v>1402</v>
      </c>
      <c r="F291" s="63" t="s">
        <v>38</v>
      </c>
      <c r="G291" s="63" t="s">
        <v>1403</v>
      </c>
      <c r="H291" s="63" t="s">
        <v>31</v>
      </c>
      <c r="I291" s="64" t="s">
        <v>465</v>
      </c>
      <c r="J291" s="65" t="s">
        <v>465</v>
      </c>
      <c r="K291" s="63" t="s">
        <v>1404</v>
      </c>
      <c r="L291" s="63" t="s">
        <v>39</v>
      </c>
      <c r="M291" s="63" t="s">
        <v>34</v>
      </c>
      <c r="N291" s="63" t="s">
        <v>35</v>
      </c>
      <c r="O291" s="63" t="s">
        <v>36</v>
      </c>
      <c r="P291" s="63" t="s">
        <v>8755</v>
      </c>
      <c r="Q291" s="84">
        <f t="shared" ca="1" si="12"/>
        <v>46120</v>
      </c>
      <c r="R291" s="68">
        <v>0</v>
      </c>
      <c r="S291" s="85" t="s">
        <v>8754</v>
      </c>
      <c r="T291" s="85">
        <v>0</v>
      </c>
      <c r="U291" s="85">
        <v>0</v>
      </c>
      <c r="V291" s="86">
        <f t="shared" si="13"/>
        <v>2</v>
      </c>
      <c r="W291" s="85">
        <v>0</v>
      </c>
      <c r="X291" s="85">
        <v>0</v>
      </c>
      <c r="Y291" s="85">
        <v>0</v>
      </c>
      <c r="Z291" s="85">
        <v>0</v>
      </c>
      <c r="AA291" s="85">
        <v>0</v>
      </c>
      <c r="AB291" s="87">
        <f t="shared" si="14"/>
        <v>0</v>
      </c>
      <c r="AC291" s="92" t="s">
        <v>8768</v>
      </c>
    </row>
    <row r="292" spans="1:29" ht="16.2" hidden="1" customHeight="1" x14ac:dyDescent="0.35">
      <c r="A292" s="66">
        <v>291</v>
      </c>
      <c r="B292" s="63">
        <v>20410913</v>
      </c>
      <c r="C292" s="63" t="s">
        <v>462</v>
      </c>
      <c r="D292" s="63" t="s">
        <v>8748</v>
      </c>
      <c r="E292" s="63" t="s">
        <v>1405</v>
      </c>
      <c r="F292" s="63" t="s">
        <v>38</v>
      </c>
      <c r="G292" s="63" t="s">
        <v>1406</v>
      </c>
      <c r="H292" s="63" t="s">
        <v>42</v>
      </c>
      <c r="I292" s="64" t="s">
        <v>1407</v>
      </c>
      <c r="J292" s="65" t="s">
        <v>925</v>
      </c>
      <c r="K292" s="63" t="s">
        <v>1408</v>
      </c>
      <c r="L292" s="63" t="s">
        <v>39</v>
      </c>
      <c r="M292" s="63" t="s">
        <v>40</v>
      </c>
      <c r="N292" s="63" t="s">
        <v>48</v>
      </c>
      <c r="O292" s="63" t="s">
        <v>30</v>
      </c>
      <c r="P292" s="89" t="s">
        <v>8756</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2" t="s">
        <v>8768</v>
      </c>
    </row>
    <row r="293" spans="1:29" ht="16.2" hidden="1" customHeight="1" x14ac:dyDescent="0.35">
      <c r="A293" s="66">
        <v>292</v>
      </c>
      <c r="B293" s="63">
        <v>20410953</v>
      </c>
      <c r="C293" s="63" t="s">
        <v>462</v>
      </c>
      <c r="D293" s="63" t="s">
        <v>8748</v>
      </c>
      <c r="E293" s="63" t="s">
        <v>283</v>
      </c>
      <c r="F293" s="63" t="s">
        <v>38</v>
      </c>
      <c r="G293" s="63" t="s">
        <v>1409</v>
      </c>
      <c r="H293" s="63" t="s">
        <v>42</v>
      </c>
      <c r="I293" s="64" t="s">
        <v>465</v>
      </c>
      <c r="J293" s="65" t="s">
        <v>465</v>
      </c>
      <c r="K293" s="63" t="s">
        <v>1410</v>
      </c>
      <c r="L293" s="63" t="s">
        <v>33</v>
      </c>
      <c r="M293" s="63" t="s">
        <v>34</v>
      </c>
      <c r="N293" s="63" t="s">
        <v>35</v>
      </c>
      <c r="O293" s="63" t="s">
        <v>36</v>
      </c>
      <c r="P293" s="63" t="s">
        <v>8752</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2" t="s">
        <v>8768</v>
      </c>
    </row>
    <row r="294" spans="1:29" ht="16.2" hidden="1" customHeight="1" x14ac:dyDescent="0.35">
      <c r="A294" s="61">
        <v>293</v>
      </c>
      <c r="B294" s="63">
        <v>20410954</v>
      </c>
      <c r="C294" s="63" t="s">
        <v>462</v>
      </c>
      <c r="D294" s="63" t="s">
        <v>8748</v>
      </c>
      <c r="E294" s="63" t="s">
        <v>1411</v>
      </c>
      <c r="F294" s="63" t="s">
        <v>38</v>
      </c>
      <c r="G294" s="63" t="s">
        <v>1412</v>
      </c>
      <c r="H294" s="63" t="s">
        <v>31</v>
      </c>
      <c r="I294" s="64" t="s">
        <v>607</v>
      </c>
      <c r="J294" s="65" t="s">
        <v>465</v>
      </c>
      <c r="K294" s="63" t="s">
        <v>1413</v>
      </c>
      <c r="L294" s="63" t="s">
        <v>39</v>
      </c>
      <c r="M294" s="63" t="s">
        <v>40</v>
      </c>
      <c r="N294" s="63" t="s">
        <v>48</v>
      </c>
      <c r="O294" s="63" t="s">
        <v>43</v>
      </c>
      <c r="P294" s="89" t="s">
        <v>8758</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2" t="s">
        <v>8768</v>
      </c>
    </row>
    <row r="295" spans="1:29" ht="16.2" hidden="1" customHeight="1" x14ac:dyDescent="0.35">
      <c r="A295" s="61">
        <v>294</v>
      </c>
      <c r="B295" s="62">
        <v>20410968</v>
      </c>
      <c r="C295" s="63" t="s">
        <v>462</v>
      </c>
      <c r="D295" s="63" t="s">
        <v>8748</v>
      </c>
      <c r="E295" s="63" t="s">
        <v>1414</v>
      </c>
      <c r="F295" s="63" t="s">
        <v>32</v>
      </c>
      <c r="G295" s="63" t="s">
        <v>1415</v>
      </c>
      <c r="H295" s="63" t="s">
        <v>42</v>
      </c>
      <c r="I295" s="64" t="s">
        <v>1416</v>
      </c>
      <c r="J295" s="65" t="s">
        <v>465</v>
      </c>
      <c r="K295" s="63" t="s">
        <v>1417</v>
      </c>
      <c r="L295" s="63" t="s">
        <v>33</v>
      </c>
      <c r="M295" s="63" t="s">
        <v>34</v>
      </c>
      <c r="N295" s="63" t="s">
        <v>35</v>
      </c>
      <c r="O295" s="63" t="s">
        <v>43</v>
      </c>
      <c r="P295" s="63" t="s">
        <v>8752</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2" t="s">
        <v>8768</v>
      </c>
    </row>
    <row r="296" spans="1:29" ht="16.2" hidden="1" customHeight="1" x14ac:dyDescent="0.35">
      <c r="A296" s="66">
        <v>295</v>
      </c>
      <c r="B296" s="63">
        <v>20411010</v>
      </c>
      <c r="C296" s="63" t="s">
        <v>462</v>
      </c>
      <c r="D296" s="63" t="s">
        <v>8748</v>
      </c>
      <c r="E296" s="63" t="s">
        <v>1418</v>
      </c>
      <c r="F296" s="63" t="s">
        <v>38</v>
      </c>
      <c r="G296" s="63" t="s">
        <v>1419</v>
      </c>
      <c r="H296" s="63" t="s">
        <v>42</v>
      </c>
      <c r="I296" s="64" t="s">
        <v>465</v>
      </c>
      <c r="J296" s="65" t="s">
        <v>502</v>
      </c>
      <c r="K296" s="63" t="s">
        <v>1420</v>
      </c>
      <c r="L296" s="63" t="s">
        <v>39</v>
      </c>
      <c r="M296" s="63" t="s">
        <v>34</v>
      </c>
      <c r="N296" s="63" t="s">
        <v>35</v>
      </c>
      <c r="O296" s="63" t="s">
        <v>43</v>
      </c>
      <c r="P296" s="63" t="s">
        <v>8755</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2" t="s">
        <v>8768</v>
      </c>
    </row>
    <row r="297" spans="1:29" ht="16.2" hidden="1" customHeight="1" x14ac:dyDescent="0.35">
      <c r="A297" s="66">
        <v>296</v>
      </c>
      <c r="B297" s="63">
        <v>20411165</v>
      </c>
      <c r="C297" s="63" t="s">
        <v>462</v>
      </c>
      <c r="D297" s="63" t="s">
        <v>8748</v>
      </c>
      <c r="E297" s="63" t="s">
        <v>1421</v>
      </c>
      <c r="F297" s="63" t="s">
        <v>38</v>
      </c>
      <c r="G297" s="63" t="s">
        <v>1422</v>
      </c>
      <c r="H297" s="63" t="s">
        <v>31</v>
      </c>
      <c r="I297" s="64" t="s">
        <v>465</v>
      </c>
      <c r="J297" s="65" t="s">
        <v>465</v>
      </c>
      <c r="K297" s="63" t="s">
        <v>1423</v>
      </c>
      <c r="L297" s="63" t="s">
        <v>39</v>
      </c>
      <c r="M297" s="63" t="s">
        <v>40</v>
      </c>
      <c r="N297" s="63" t="s">
        <v>41</v>
      </c>
      <c r="O297" s="63" t="s">
        <v>36</v>
      </c>
      <c r="P297" s="63" t="s">
        <v>41</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2" t="s">
        <v>8768</v>
      </c>
    </row>
    <row r="298" spans="1:29" ht="16.2" hidden="1" customHeight="1" x14ac:dyDescent="0.35">
      <c r="A298" s="61">
        <v>297</v>
      </c>
      <c r="B298" s="63">
        <v>20411197</v>
      </c>
      <c r="C298" s="63" t="s">
        <v>462</v>
      </c>
      <c r="D298" s="63" t="s">
        <v>8748</v>
      </c>
      <c r="E298" s="63" t="s">
        <v>1424</v>
      </c>
      <c r="F298" s="63" t="s">
        <v>38</v>
      </c>
      <c r="G298" s="63" t="s">
        <v>1425</v>
      </c>
      <c r="H298" s="63" t="s">
        <v>31</v>
      </c>
      <c r="I298" s="64" t="s">
        <v>465</v>
      </c>
      <c r="J298" s="65" t="s">
        <v>465</v>
      </c>
      <c r="K298" s="63" t="s">
        <v>1426</v>
      </c>
      <c r="L298" s="63" t="s">
        <v>33</v>
      </c>
      <c r="M298" s="63" t="s">
        <v>34</v>
      </c>
      <c r="N298" s="63" t="s">
        <v>35</v>
      </c>
      <c r="O298" s="63" t="s">
        <v>36</v>
      </c>
      <c r="P298" s="63" t="s">
        <v>8755</v>
      </c>
      <c r="Q298" s="84">
        <f t="shared" ca="1" si="12"/>
        <v>46120</v>
      </c>
      <c r="R298" s="68">
        <v>0</v>
      </c>
      <c r="S298" s="85" t="s">
        <v>8754</v>
      </c>
      <c r="T298" s="85">
        <v>0</v>
      </c>
      <c r="U298" s="85">
        <v>0</v>
      </c>
      <c r="V298" s="86">
        <f t="shared" si="13"/>
        <v>2</v>
      </c>
      <c r="W298" s="85">
        <v>0</v>
      </c>
      <c r="X298" s="85">
        <v>0</v>
      </c>
      <c r="Y298" s="85">
        <v>0</v>
      </c>
      <c r="Z298" s="85">
        <v>0</v>
      </c>
      <c r="AA298" s="85">
        <v>0</v>
      </c>
      <c r="AB298" s="87">
        <f t="shared" si="14"/>
        <v>0</v>
      </c>
      <c r="AC298" s="92" t="s">
        <v>8768</v>
      </c>
    </row>
    <row r="299" spans="1:29" ht="16.2" customHeight="1" x14ac:dyDescent="0.35">
      <c r="A299" s="61">
        <v>298</v>
      </c>
      <c r="B299" s="63">
        <v>20411335</v>
      </c>
      <c r="C299" s="63" t="s">
        <v>462</v>
      </c>
      <c r="D299" s="63" t="s">
        <v>8748</v>
      </c>
      <c r="E299" s="63" t="s">
        <v>1427</v>
      </c>
      <c r="F299" s="63" t="s">
        <v>38</v>
      </c>
      <c r="G299" s="63" t="s">
        <v>1428</v>
      </c>
      <c r="H299" s="63" t="s">
        <v>31</v>
      </c>
      <c r="I299" s="64" t="s">
        <v>1010</v>
      </c>
      <c r="J299" s="65" t="s">
        <v>526</v>
      </c>
      <c r="K299" s="63" t="s">
        <v>1429</v>
      </c>
      <c r="L299" s="63" t="s">
        <v>39</v>
      </c>
      <c r="M299" s="63" t="s">
        <v>40</v>
      </c>
      <c r="N299" s="63" t="s">
        <v>53</v>
      </c>
      <c r="O299" s="63" t="s">
        <v>30</v>
      </c>
      <c r="P299" s="63" t="s">
        <v>53</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2" t="s">
        <v>8768</v>
      </c>
    </row>
    <row r="300" spans="1:29" ht="16.2" hidden="1" customHeight="1" x14ac:dyDescent="0.35">
      <c r="A300" s="66">
        <v>299</v>
      </c>
      <c r="B300" s="63">
        <v>20411338</v>
      </c>
      <c r="C300" s="63" t="s">
        <v>462</v>
      </c>
      <c r="D300" s="63" t="s">
        <v>8748</v>
      </c>
      <c r="E300" s="63" t="s">
        <v>1430</v>
      </c>
      <c r="F300" s="63" t="s">
        <v>38</v>
      </c>
      <c r="G300" s="63" t="s">
        <v>1431</v>
      </c>
      <c r="H300" s="63" t="s">
        <v>31</v>
      </c>
      <c r="I300" s="64" t="s">
        <v>465</v>
      </c>
      <c r="J300" s="65" t="s">
        <v>465</v>
      </c>
      <c r="K300" s="63" t="s">
        <v>1432</v>
      </c>
      <c r="L300" s="63" t="s">
        <v>39</v>
      </c>
      <c r="M300" s="63" t="s">
        <v>40</v>
      </c>
      <c r="N300" s="63" t="s">
        <v>41</v>
      </c>
      <c r="O300" s="63" t="s">
        <v>36</v>
      </c>
      <c r="P300" s="63" t="s">
        <v>41</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2" t="s">
        <v>8768</v>
      </c>
    </row>
    <row r="301" spans="1:29" ht="16.2" hidden="1" customHeight="1" x14ac:dyDescent="0.35">
      <c r="A301" s="66">
        <v>300</v>
      </c>
      <c r="B301" s="63">
        <v>20411492</v>
      </c>
      <c r="C301" s="63" t="s">
        <v>462</v>
      </c>
      <c r="D301" s="63" t="s">
        <v>8748</v>
      </c>
      <c r="E301" s="63" t="s">
        <v>1433</v>
      </c>
      <c r="F301" s="63" t="s">
        <v>38</v>
      </c>
      <c r="G301" s="63" t="s">
        <v>1434</v>
      </c>
      <c r="H301" s="63" t="s">
        <v>42</v>
      </c>
      <c r="I301" s="64" t="s">
        <v>1435</v>
      </c>
      <c r="J301" s="65" t="s">
        <v>465</v>
      </c>
      <c r="K301" s="63" t="s">
        <v>1436</v>
      </c>
      <c r="L301" s="63" t="s">
        <v>39</v>
      </c>
      <c r="M301" s="63" t="s">
        <v>40</v>
      </c>
      <c r="N301" s="63" t="s">
        <v>48</v>
      </c>
      <c r="O301" s="63" t="s">
        <v>43</v>
      </c>
      <c r="P301" s="89" t="s">
        <v>8756</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2" t="s">
        <v>8768</v>
      </c>
    </row>
    <row r="302" spans="1:29" ht="16.2" hidden="1" customHeight="1" x14ac:dyDescent="0.35">
      <c r="A302" s="61">
        <v>301</v>
      </c>
      <c r="B302" s="62">
        <v>20411497</v>
      </c>
      <c r="C302" s="63" t="s">
        <v>462</v>
      </c>
      <c r="D302" s="63" t="s">
        <v>8748</v>
      </c>
      <c r="E302" s="63" t="s">
        <v>1437</v>
      </c>
      <c r="F302" s="63" t="s">
        <v>32</v>
      </c>
      <c r="G302" s="63" t="s">
        <v>1438</v>
      </c>
      <c r="H302" s="63" t="s">
        <v>31</v>
      </c>
      <c r="I302" s="64" t="s">
        <v>1439</v>
      </c>
      <c r="J302" s="65" t="s">
        <v>465</v>
      </c>
      <c r="K302" s="63" t="s">
        <v>1440</v>
      </c>
      <c r="L302" s="63" t="s">
        <v>39</v>
      </c>
      <c r="M302" s="63" t="s">
        <v>34</v>
      </c>
      <c r="N302" s="63" t="s">
        <v>35</v>
      </c>
      <c r="O302" s="63" t="s">
        <v>43</v>
      </c>
      <c r="P302" s="63" t="s">
        <v>8757</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2" t="s">
        <v>8768</v>
      </c>
    </row>
    <row r="303" spans="1:29" ht="16.2" hidden="1" customHeight="1" x14ac:dyDescent="0.35">
      <c r="A303" s="61">
        <v>302</v>
      </c>
      <c r="B303" s="63">
        <v>20411514</v>
      </c>
      <c r="C303" s="63" t="s">
        <v>462</v>
      </c>
      <c r="D303" s="63" t="s">
        <v>8748</v>
      </c>
      <c r="E303" s="63" t="s">
        <v>71</v>
      </c>
      <c r="F303" s="63" t="s">
        <v>38</v>
      </c>
      <c r="G303" s="63" t="s">
        <v>1441</v>
      </c>
      <c r="H303" s="63" t="s">
        <v>42</v>
      </c>
      <c r="I303" s="64" t="s">
        <v>1442</v>
      </c>
      <c r="J303" s="65" t="s">
        <v>469</v>
      </c>
      <c r="K303" s="63" t="s">
        <v>1443</v>
      </c>
      <c r="L303" s="63" t="s">
        <v>39</v>
      </c>
      <c r="M303" s="63" t="s">
        <v>34</v>
      </c>
      <c r="N303" s="63" t="s">
        <v>35</v>
      </c>
      <c r="O303" s="63" t="s">
        <v>30</v>
      </c>
      <c r="P303" s="63" t="s">
        <v>8752</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2" t="s">
        <v>8768</v>
      </c>
    </row>
    <row r="304" spans="1:29" ht="16.2" customHeight="1" x14ac:dyDescent="0.35">
      <c r="A304" s="66">
        <v>303</v>
      </c>
      <c r="B304" s="63">
        <v>20411582</v>
      </c>
      <c r="C304" s="63" t="s">
        <v>462</v>
      </c>
      <c r="D304" s="63" t="s">
        <v>8748</v>
      </c>
      <c r="E304" s="63" t="s">
        <v>1444</v>
      </c>
      <c r="F304" s="63" t="s">
        <v>38</v>
      </c>
      <c r="G304" s="63" t="s">
        <v>1445</v>
      </c>
      <c r="H304" s="63" t="s">
        <v>42</v>
      </c>
      <c r="I304" s="64" t="s">
        <v>1446</v>
      </c>
      <c r="J304" s="65" t="s">
        <v>544</v>
      </c>
      <c r="K304" s="63" t="s">
        <v>1447</v>
      </c>
      <c r="L304" s="63" t="s">
        <v>39</v>
      </c>
      <c r="M304" s="63" t="s">
        <v>40</v>
      </c>
      <c r="N304" s="63" t="s">
        <v>53</v>
      </c>
      <c r="O304" s="63" t="s">
        <v>43</v>
      </c>
      <c r="P304" s="63" t="s">
        <v>53</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2" t="s">
        <v>8768</v>
      </c>
    </row>
    <row r="305" spans="1:29" ht="16.2" customHeight="1" x14ac:dyDescent="0.35">
      <c r="A305" s="66">
        <v>304</v>
      </c>
      <c r="B305" s="62">
        <v>20411586</v>
      </c>
      <c r="C305" s="63" t="s">
        <v>462</v>
      </c>
      <c r="D305" s="63" t="s">
        <v>8748</v>
      </c>
      <c r="E305" s="63" t="s">
        <v>1448</v>
      </c>
      <c r="F305" s="63" t="s">
        <v>38</v>
      </c>
      <c r="G305" s="63" t="s">
        <v>1449</v>
      </c>
      <c r="H305" s="63" t="s">
        <v>42</v>
      </c>
      <c r="I305" s="64" t="s">
        <v>465</v>
      </c>
      <c r="J305" s="65" t="s">
        <v>465</v>
      </c>
      <c r="K305" s="63" t="s">
        <v>1450</v>
      </c>
      <c r="L305" s="63" t="s">
        <v>39</v>
      </c>
      <c r="M305" s="63" t="s">
        <v>40</v>
      </c>
      <c r="N305" s="63" t="s">
        <v>53</v>
      </c>
      <c r="O305" s="63" t="s">
        <v>43</v>
      </c>
      <c r="P305" s="63" t="s">
        <v>53</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2" t="s">
        <v>8768</v>
      </c>
    </row>
    <row r="306" spans="1:29" ht="16.2" hidden="1" customHeight="1" x14ac:dyDescent="0.35">
      <c r="A306" s="61">
        <v>305</v>
      </c>
      <c r="B306" s="63">
        <v>20411588</v>
      </c>
      <c r="C306" s="63" t="s">
        <v>462</v>
      </c>
      <c r="D306" s="63" t="s">
        <v>8748</v>
      </c>
      <c r="E306" s="63" t="s">
        <v>1451</v>
      </c>
      <c r="F306" s="63" t="s">
        <v>38</v>
      </c>
      <c r="G306" s="63" t="s">
        <v>1452</v>
      </c>
      <c r="H306" s="63" t="s">
        <v>42</v>
      </c>
      <c r="I306" s="64" t="s">
        <v>465</v>
      </c>
      <c r="J306" s="65" t="s">
        <v>502</v>
      </c>
      <c r="K306" s="63" t="s">
        <v>1453</v>
      </c>
      <c r="L306" s="63" t="s">
        <v>39</v>
      </c>
      <c r="M306" s="63" t="s">
        <v>34</v>
      </c>
      <c r="N306" s="63" t="s">
        <v>35</v>
      </c>
      <c r="O306" s="63" t="s">
        <v>43</v>
      </c>
      <c r="P306" s="63" t="s">
        <v>8750</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2" t="s">
        <v>8768</v>
      </c>
    </row>
    <row r="307" spans="1:29" ht="16.2" hidden="1" customHeight="1" x14ac:dyDescent="0.35">
      <c r="A307" s="66">
        <v>306</v>
      </c>
      <c r="B307" s="63">
        <v>20411594</v>
      </c>
      <c r="C307" s="63" t="s">
        <v>462</v>
      </c>
      <c r="D307" s="63" t="s">
        <v>8748</v>
      </c>
      <c r="E307" s="63" t="s">
        <v>1454</v>
      </c>
      <c r="F307" s="63" t="s">
        <v>32</v>
      </c>
      <c r="G307" s="63" t="s">
        <v>1455</v>
      </c>
      <c r="H307" s="63" t="s">
        <v>31</v>
      </c>
      <c r="I307" s="64" t="s">
        <v>1456</v>
      </c>
      <c r="J307" s="65" t="s">
        <v>544</v>
      </c>
      <c r="K307" s="63" t="s">
        <v>1457</v>
      </c>
      <c r="L307" s="63" t="s">
        <v>33</v>
      </c>
      <c r="M307" s="63" t="s">
        <v>40</v>
      </c>
      <c r="N307" s="63" t="s">
        <v>41</v>
      </c>
      <c r="O307" s="63" t="s">
        <v>43</v>
      </c>
      <c r="P307" s="63" t="s">
        <v>41</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2" t="s">
        <v>8768</v>
      </c>
    </row>
    <row r="308" spans="1:29" ht="16.2" hidden="1" customHeight="1" x14ac:dyDescent="0.35">
      <c r="A308" s="66">
        <v>307</v>
      </c>
      <c r="B308" s="63">
        <v>20411626</v>
      </c>
      <c r="C308" s="63" t="s">
        <v>462</v>
      </c>
      <c r="D308" s="63" t="s">
        <v>8748</v>
      </c>
      <c r="E308" s="63" t="s">
        <v>1458</v>
      </c>
      <c r="F308" s="63" t="s">
        <v>38</v>
      </c>
      <c r="G308" s="63" t="s">
        <v>1459</v>
      </c>
      <c r="H308" s="63" t="s">
        <v>42</v>
      </c>
      <c r="I308" s="64" t="s">
        <v>465</v>
      </c>
      <c r="J308" s="65" t="s">
        <v>465</v>
      </c>
      <c r="K308" s="63" t="s">
        <v>1460</v>
      </c>
      <c r="L308" s="63" t="s">
        <v>39</v>
      </c>
      <c r="M308" s="63" t="s">
        <v>34</v>
      </c>
      <c r="N308" s="63" t="s">
        <v>35</v>
      </c>
      <c r="O308" s="63" t="s">
        <v>36</v>
      </c>
      <c r="P308" s="63" t="s">
        <v>8753</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2" t="s">
        <v>8768</v>
      </c>
    </row>
    <row r="309" spans="1:29" ht="16.2" hidden="1" customHeight="1" x14ac:dyDescent="0.35">
      <c r="A309" s="66">
        <v>308</v>
      </c>
      <c r="B309" s="63">
        <v>20411651</v>
      </c>
      <c r="C309" s="63" t="s">
        <v>462</v>
      </c>
      <c r="D309" s="63" t="s">
        <v>8748</v>
      </c>
      <c r="E309" s="63" t="s">
        <v>1461</v>
      </c>
      <c r="F309" s="63" t="s">
        <v>32</v>
      </c>
      <c r="G309" s="63" t="s">
        <v>1462</v>
      </c>
      <c r="H309" s="63" t="s">
        <v>42</v>
      </c>
      <c r="I309" s="64" t="s">
        <v>834</v>
      </c>
      <c r="J309" s="65" t="s">
        <v>1463</v>
      </c>
      <c r="K309" s="63" t="s">
        <v>1464</v>
      </c>
      <c r="L309" s="63" t="s">
        <v>33</v>
      </c>
      <c r="M309" s="63" t="s">
        <v>34</v>
      </c>
      <c r="N309" s="63" t="s">
        <v>35</v>
      </c>
      <c r="O309" s="63" t="s">
        <v>30</v>
      </c>
      <c r="P309" s="63" t="s">
        <v>8750</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2" t="s">
        <v>8768</v>
      </c>
    </row>
    <row r="310" spans="1:29" ht="16.2" hidden="1" customHeight="1" x14ac:dyDescent="0.35">
      <c r="A310" s="61">
        <v>309</v>
      </c>
      <c r="B310" s="67">
        <v>20411654</v>
      </c>
      <c r="C310" s="63" t="s">
        <v>462</v>
      </c>
      <c r="D310" s="63" t="s">
        <v>8748</v>
      </c>
      <c r="E310" s="63" t="s">
        <v>1465</v>
      </c>
      <c r="F310" s="63" t="s">
        <v>38</v>
      </c>
      <c r="G310" s="63" t="s">
        <v>1258</v>
      </c>
      <c r="H310" s="63" t="s">
        <v>42</v>
      </c>
      <c r="I310" s="64" t="s">
        <v>1466</v>
      </c>
      <c r="J310" s="65" t="s">
        <v>544</v>
      </c>
      <c r="K310" s="63" t="s">
        <v>1467</v>
      </c>
      <c r="L310" s="63" t="s">
        <v>39</v>
      </c>
      <c r="M310" s="63" t="s">
        <v>40</v>
      </c>
      <c r="N310" s="63" t="s">
        <v>46</v>
      </c>
      <c r="O310" s="63" t="s">
        <v>43</v>
      </c>
      <c r="P310" s="63" t="s">
        <v>46</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2" t="s">
        <v>8768</v>
      </c>
    </row>
    <row r="311" spans="1:29" ht="16.2" hidden="1" customHeight="1" x14ac:dyDescent="0.35">
      <c r="A311" s="61">
        <v>310</v>
      </c>
      <c r="B311" s="63">
        <v>20411662</v>
      </c>
      <c r="C311" s="63" t="s">
        <v>462</v>
      </c>
      <c r="D311" s="63" t="s">
        <v>8748</v>
      </c>
      <c r="E311" s="63" t="s">
        <v>1468</v>
      </c>
      <c r="F311" s="63" t="s">
        <v>32</v>
      </c>
      <c r="G311" s="63" t="s">
        <v>1469</v>
      </c>
      <c r="H311" s="63" t="s">
        <v>42</v>
      </c>
      <c r="I311" s="64" t="s">
        <v>1470</v>
      </c>
      <c r="J311" s="65" t="s">
        <v>1471</v>
      </c>
      <c r="K311" s="63" t="s">
        <v>1472</v>
      </c>
      <c r="L311" s="63" t="s">
        <v>33</v>
      </c>
      <c r="M311" s="63" t="s">
        <v>40</v>
      </c>
      <c r="N311" s="63" t="s">
        <v>48</v>
      </c>
      <c r="O311" s="63" t="s">
        <v>43</v>
      </c>
      <c r="P311" s="89" t="s">
        <v>8758</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2" t="s">
        <v>8768</v>
      </c>
    </row>
    <row r="312" spans="1:29" ht="16.2" hidden="1" customHeight="1" x14ac:dyDescent="0.35">
      <c r="A312" s="66">
        <v>311</v>
      </c>
      <c r="B312" s="63">
        <v>20411743</v>
      </c>
      <c r="C312" s="63" t="s">
        <v>462</v>
      </c>
      <c r="D312" s="63" t="s">
        <v>8748</v>
      </c>
      <c r="E312" s="63" t="s">
        <v>1473</v>
      </c>
      <c r="F312" s="63" t="s">
        <v>38</v>
      </c>
      <c r="G312" s="63" t="s">
        <v>1474</v>
      </c>
      <c r="H312" s="63" t="s">
        <v>42</v>
      </c>
      <c r="I312" s="64" t="s">
        <v>1475</v>
      </c>
      <c r="J312" s="65" t="s">
        <v>1463</v>
      </c>
      <c r="K312" s="63" t="s">
        <v>1476</v>
      </c>
      <c r="L312" s="63" t="s">
        <v>39</v>
      </c>
      <c r="M312" s="63" t="s">
        <v>34</v>
      </c>
      <c r="N312" s="63" t="s">
        <v>35</v>
      </c>
      <c r="O312" s="63" t="s">
        <v>43</v>
      </c>
      <c r="P312" s="63" t="s">
        <v>8750</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2" t="s">
        <v>8768</v>
      </c>
    </row>
    <row r="313" spans="1:29" ht="16.2" hidden="1" customHeight="1" x14ac:dyDescent="0.35">
      <c r="A313" s="66">
        <v>312</v>
      </c>
      <c r="B313" s="63">
        <v>20411744</v>
      </c>
      <c r="C313" s="63" t="s">
        <v>462</v>
      </c>
      <c r="D313" s="63" t="s">
        <v>8748</v>
      </c>
      <c r="E313" s="63" t="s">
        <v>61</v>
      </c>
      <c r="F313" s="63" t="s">
        <v>38</v>
      </c>
      <c r="G313" s="63" t="s">
        <v>1477</v>
      </c>
      <c r="H313" s="63" t="s">
        <v>42</v>
      </c>
      <c r="I313" s="64" t="s">
        <v>465</v>
      </c>
      <c r="J313" s="65" t="s">
        <v>465</v>
      </c>
      <c r="K313" s="63" t="s">
        <v>1478</v>
      </c>
      <c r="L313" s="63" t="s">
        <v>33</v>
      </c>
      <c r="M313" s="63" t="s">
        <v>34</v>
      </c>
      <c r="N313" s="63" t="s">
        <v>48</v>
      </c>
      <c r="O313" s="63" t="s">
        <v>30</v>
      </c>
      <c r="P313" s="89" t="s">
        <v>8758</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2" t="s">
        <v>8768</v>
      </c>
    </row>
    <row r="314" spans="1:29" ht="16.2" customHeight="1" x14ac:dyDescent="0.35">
      <c r="A314" s="61">
        <v>313</v>
      </c>
      <c r="B314" s="63">
        <v>20411746</v>
      </c>
      <c r="C314" s="63" t="s">
        <v>462</v>
      </c>
      <c r="D314" s="63" t="s">
        <v>8748</v>
      </c>
      <c r="E314" s="63" t="s">
        <v>1479</v>
      </c>
      <c r="F314" s="63" t="s">
        <v>38</v>
      </c>
      <c r="G314" s="63" t="s">
        <v>1480</v>
      </c>
      <c r="H314" s="63" t="s">
        <v>42</v>
      </c>
      <c r="I314" s="64" t="s">
        <v>1481</v>
      </c>
      <c r="J314" s="65" t="s">
        <v>465</v>
      </c>
      <c r="K314" s="63" t="s">
        <v>1482</v>
      </c>
      <c r="L314" s="63" t="s">
        <v>39</v>
      </c>
      <c r="M314" s="63" t="s">
        <v>40</v>
      </c>
      <c r="N314" s="63" t="s">
        <v>53</v>
      </c>
      <c r="O314" s="63" t="s">
        <v>43</v>
      </c>
      <c r="P314" s="63" t="s">
        <v>53</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2" t="s">
        <v>8768</v>
      </c>
    </row>
    <row r="315" spans="1:29" ht="16.2" hidden="1" customHeight="1" x14ac:dyDescent="0.35">
      <c r="A315" s="61">
        <v>314</v>
      </c>
      <c r="B315" s="63">
        <v>20411808</v>
      </c>
      <c r="C315" s="63" t="s">
        <v>462</v>
      </c>
      <c r="D315" s="63" t="s">
        <v>8748</v>
      </c>
      <c r="E315" s="63" t="s">
        <v>1483</v>
      </c>
      <c r="F315" s="63" t="s">
        <v>38</v>
      </c>
      <c r="G315" s="63" t="s">
        <v>1484</v>
      </c>
      <c r="H315" s="63" t="s">
        <v>42</v>
      </c>
      <c r="I315" s="64" t="s">
        <v>465</v>
      </c>
      <c r="J315" s="65" t="s">
        <v>544</v>
      </c>
      <c r="K315" s="63" t="s">
        <v>1485</v>
      </c>
      <c r="L315" s="63" t="s">
        <v>39</v>
      </c>
      <c r="M315" s="63" t="s">
        <v>34</v>
      </c>
      <c r="N315" s="63" t="s">
        <v>48</v>
      </c>
      <c r="O315" s="63" t="s">
        <v>43</v>
      </c>
      <c r="P315" s="89" t="s">
        <v>8758</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2" t="s">
        <v>8768</v>
      </c>
    </row>
    <row r="316" spans="1:29" ht="16.2" hidden="1" customHeight="1" x14ac:dyDescent="0.35">
      <c r="A316" s="66">
        <v>315</v>
      </c>
      <c r="B316" s="63">
        <v>20411834</v>
      </c>
      <c r="C316" s="63" t="s">
        <v>462</v>
      </c>
      <c r="D316" s="63" t="s">
        <v>8748</v>
      </c>
      <c r="E316" s="63" t="s">
        <v>54</v>
      </c>
      <c r="F316" s="63" t="s">
        <v>38</v>
      </c>
      <c r="G316" s="63" t="s">
        <v>1486</v>
      </c>
      <c r="H316" s="63" t="s">
        <v>42</v>
      </c>
      <c r="I316" s="64" t="s">
        <v>1487</v>
      </c>
      <c r="J316" s="65" t="s">
        <v>544</v>
      </c>
      <c r="K316" s="63" t="s">
        <v>1488</v>
      </c>
      <c r="L316" s="63" t="s">
        <v>33</v>
      </c>
      <c r="M316" s="63" t="s">
        <v>34</v>
      </c>
      <c r="N316" s="63" t="s">
        <v>35</v>
      </c>
      <c r="O316" s="63" t="s">
        <v>43</v>
      </c>
      <c r="P316" s="63" t="s">
        <v>8751</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2" t="s">
        <v>8768</v>
      </c>
    </row>
    <row r="317" spans="1:29" ht="16.2" hidden="1" customHeight="1" x14ac:dyDescent="0.35">
      <c r="A317" s="66">
        <v>316</v>
      </c>
      <c r="B317" s="63">
        <v>20411862</v>
      </c>
      <c r="C317" s="63" t="s">
        <v>462</v>
      </c>
      <c r="D317" s="63" t="s">
        <v>8748</v>
      </c>
      <c r="E317" s="63" t="s">
        <v>107</v>
      </c>
      <c r="F317" s="63" t="s">
        <v>38</v>
      </c>
      <c r="G317" s="63" t="s">
        <v>1489</v>
      </c>
      <c r="H317" s="63" t="s">
        <v>42</v>
      </c>
      <c r="I317" s="64" t="s">
        <v>1490</v>
      </c>
      <c r="J317" s="65" t="s">
        <v>502</v>
      </c>
      <c r="K317" s="63" t="s">
        <v>1491</v>
      </c>
      <c r="L317" s="63" t="s">
        <v>33</v>
      </c>
      <c r="M317" s="63" t="s">
        <v>34</v>
      </c>
      <c r="N317" s="63" t="s">
        <v>35</v>
      </c>
      <c r="O317" s="63" t="s">
        <v>43</v>
      </c>
      <c r="P317" s="63" t="s">
        <v>8755</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2" t="s">
        <v>8768</v>
      </c>
    </row>
    <row r="318" spans="1:29" ht="16.2" hidden="1" customHeight="1" x14ac:dyDescent="0.35">
      <c r="A318" s="61">
        <v>317</v>
      </c>
      <c r="B318" s="67">
        <v>20411886</v>
      </c>
      <c r="C318" s="63" t="s">
        <v>462</v>
      </c>
      <c r="D318" s="63" t="s">
        <v>8748</v>
      </c>
      <c r="E318" s="63" t="s">
        <v>1492</v>
      </c>
      <c r="F318" s="63" t="s">
        <v>38</v>
      </c>
      <c r="G318" s="63" t="s">
        <v>1493</v>
      </c>
      <c r="H318" s="63" t="s">
        <v>42</v>
      </c>
      <c r="I318" s="64" t="s">
        <v>1494</v>
      </c>
      <c r="J318" s="65" t="s">
        <v>465</v>
      </c>
      <c r="K318" s="63" t="s">
        <v>1495</v>
      </c>
      <c r="L318" s="63" t="s">
        <v>39</v>
      </c>
      <c r="M318" s="63" t="s">
        <v>40</v>
      </c>
      <c r="N318" s="63" t="s">
        <v>46</v>
      </c>
      <c r="O318" s="63" t="s">
        <v>43</v>
      </c>
      <c r="P318" s="63" t="s">
        <v>46</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2" t="s">
        <v>8768</v>
      </c>
    </row>
    <row r="319" spans="1:29" ht="16.2" customHeight="1" x14ac:dyDescent="0.35">
      <c r="A319" s="61">
        <v>318</v>
      </c>
      <c r="B319" s="63">
        <v>20411932</v>
      </c>
      <c r="C319" s="63" t="s">
        <v>462</v>
      </c>
      <c r="D319" s="63" t="s">
        <v>8748</v>
      </c>
      <c r="E319" s="63" t="s">
        <v>1496</v>
      </c>
      <c r="F319" s="63" t="s">
        <v>38</v>
      </c>
      <c r="G319" s="63" t="s">
        <v>1497</v>
      </c>
      <c r="H319" s="63" t="s">
        <v>31</v>
      </c>
      <c r="I319" s="64" t="s">
        <v>465</v>
      </c>
      <c r="J319" s="65" t="s">
        <v>465</v>
      </c>
      <c r="K319" s="63" t="s">
        <v>1498</v>
      </c>
      <c r="L319" s="63" t="s">
        <v>33</v>
      </c>
      <c r="M319" s="63" t="s">
        <v>40</v>
      </c>
      <c r="N319" s="63" t="s">
        <v>53</v>
      </c>
      <c r="O319" s="63" t="s">
        <v>36</v>
      </c>
      <c r="P319" s="63" t="s">
        <v>53</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2" t="s">
        <v>8768</v>
      </c>
    </row>
    <row r="320" spans="1:29" ht="16.2" hidden="1" customHeight="1" x14ac:dyDescent="0.35">
      <c r="A320" s="66">
        <v>319</v>
      </c>
      <c r="B320" s="63">
        <v>20411957</v>
      </c>
      <c r="C320" s="63" t="s">
        <v>462</v>
      </c>
      <c r="D320" s="63" t="s">
        <v>8748</v>
      </c>
      <c r="E320" s="63" t="s">
        <v>1499</v>
      </c>
      <c r="F320" s="63" t="s">
        <v>38</v>
      </c>
      <c r="G320" s="63" t="s">
        <v>1500</v>
      </c>
      <c r="H320" s="63" t="s">
        <v>42</v>
      </c>
      <c r="I320" s="64" t="s">
        <v>465</v>
      </c>
      <c r="J320" s="65" t="s">
        <v>502</v>
      </c>
      <c r="K320" s="63" t="s">
        <v>1501</v>
      </c>
      <c r="L320" s="63" t="s">
        <v>33</v>
      </c>
      <c r="M320" s="63" t="s">
        <v>40</v>
      </c>
      <c r="N320" s="63" t="s">
        <v>35</v>
      </c>
      <c r="O320" s="63" t="s">
        <v>43</v>
      </c>
      <c r="P320" s="63" t="s">
        <v>8750</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2" t="s">
        <v>8768</v>
      </c>
    </row>
    <row r="321" spans="1:29" ht="16.2" hidden="1" customHeight="1" x14ac:dyDescent="0.35">
      <c r="A321" s="66">
        <v>320</v>
      </c>
      <c r="B321" s="63">
        <v>20411958</v>
      </c>
      <c r="C321" s="63" t="s">
        <v>462</v>
      </c>
      <c r="D321" s="63" t="s">
        <v>8748</v>
      </c>
      <c r="E321" s="63" t="s">
        <v>95</v>
      </c>
      <c r="F321" s="63" t="s">
        <v>32</v>
      </c>
      <c r="G321" s="63" t="s">
        <v>1502</v>
      </c>
      <c r="H321" s="63" t="s">
        <v>31</v>
      </c>
      <c r="I321" s="64" t="s">
        <v>465</v>
      </c>
      <c r="J321" s="65" t="s">
        <v>465</v>
      </c>
      <c r="K321" s="63" t="s">
        <v>1503</v>
      </c>
      <c r="L321" s="63" t="s">
        <v>45</v>
      </c>
      <c r="M321" s="63" t="s">
        <v>40</v>
      </c>
      <c r="N321" s="63" t="s">
        <v>41</v>
      </c>
      <c r="O321" s="63" t="s">
        <v>36</v>
      </c>
      <c r="P321" s="63" t="s">
        <v>41</v>
      </c>
      <c r="Q321" s="84">
        <f t="shared" ca="1" si="12"/>
        <v>46120</v>
      </c>
      <c r="R321" s="68" t="s">
        <v>8747</v>
      </c>
      <c r="S321" s="85">
        <v>0</v>
      </c>
      <c r="T321" s="85">
        <v>0</v>
      </c>
      <c r="U321" s="85">
        <v>0</v>
      </c>
      <c r="V321" s="86">
        <f t="shared" si="13"/>
        <v>0</v>
      </c>
      <c r="W321" s="85">
        <v>0</v>
      </c>
      <c r="X321" s="85">
        <v>0</v>
      </c>
      <c r="Y321" s="85">
        <v>0</v>
      </c>
      <c r="Z321" s="85">
        <v>0</v>
      </c>
      <c r="AA321" s="85">
        <v>0</v>
      </c>
      <c r="AB321" s="87" t="str">
        <f t="shared" si="14"/>
        <v>요건탈락</v>
      </c>
      <c r="AC321" s="92" t="s">
        <v>8768</v>
      </c>
    </row>
    <row r="322" spans="1:29" ht="16.2" hidden="1" customHeight="1" x14ac:dyDescent="0.35">
      <c r="A322" s="61">
        <v>321</v>
      </c>
      <c r="B322" s="63">
        <v>20411962</v>
      </c>
      <c r="C322" s="63" t="s">
        <v>462</v>
      </c>
      <c r="D322" s="63" t="s">
        <v>8748</v>
      </c>
      <c r="E322" s="63" t="s">
        <v>51</v>
      </c>
      <c r="F322" s="63" t="s">
        <v>38</v>
      </c>
      <c r="G322" s="63" t="s">
        <v>1504</v>
      </c>
      <c r="H322" s="63" t="s">
        <v>42</v>
      </c>
      <c r="I322" s="64" t="s">
        <v>1505</v>
      </c>
      <c r="J322" s="65" t="s">
        <v>1463</v>
      </c>
      <c r="K322" s="63" t="s">
        <v>1506</v>
      </c>
      <c r="L322" s="63" t="s">
        <v>39</v>
      </c>
      <c r="M322" s="63" t="s">
        <v>34</v>
      </c>
      <c r="N322" s="63" t="s">
        <v>35</v>
      </c>
      <c r="O322" s="63" t="s">
        <v>30</v>
      </c>
      <c r="P322" s="63" t="s">
        <v>8751</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2" t="s">
        <v>8768</v>
      </c>
    </row>
    <row r="323" spans="1:29" ht="16.2" hidden="1" customHeight="1" x14ac:dyDescent="0.35">
      <c r="A323" s="61">
        <v>322</v>
      </c>
      <c r="B323" s="63">
        <v>20411978</v>
      </c>
      <c r="C323" s="63" t="s">
        <v>462</v>
      </c>
      <c r="D323" s="63" t="s">
        <v>8748</v>
      </c>
      <c r="E323" s="63" t="s">
        <v>1507</v>
      </c>
      <c r="F323" s="63" t="s">
        <v>38</v>
      </c>
      <c r="G323" s="63" t="s">
        <v>1508</v>
      </c>
      <c r="H323" s="63" t="s">
        <v>42</v>
      </c>
      <c r="I323" s="64" t="s">
        <v>1509</v>
      </c>
      <c r="J323" s="65" t="s">
        <v>510</v>
      </c>
      <c r="K323" s="63" t="s">
        <v>1510</v>
      </c>
      <c r="L323" s="63" t="s">
        <v>33</v>
      </c>
      <c r="M323" s="63" t="s">
        <v>34</v>
      </c>
      <c r="N323" s="63" t="s">
        <v>35</v>
      </c>
      <c r="O323" s="63" t="s">
        <v>43</v>
      </c>
      <c r="P323" s="63" t="s">
        <v>8752</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2" t="s">
        <v>8768</v>
      </c>
    </row>
    <row r="324" spans="1:29" ht="16.2" hidden="1" customHeight="1" x14ac:dyDescent="0.35">
      <c r="A324" s="66">
        <v>323</v>
      </c>
      <c r="B324" s="63">
        <v>20411998</v>
      </c>
      <c r="C324" s="63" t="s">
        <v>462</v>
      </c>
      <c r="D324" s="63" t="s">
        <v>8748</v>
      </c>
      <c r="E324" s="63" t="s">
        <v>307</v>
      </c>
      <c r="F324" s="63" t="s">
        <v>32</v>
      </c>
      <c r="G324" s="63" t="s">
        <v>1511</v>
      </c>
      <c r="H324" s="63" t="s">
        <v>31</v>
      </c>
      <c r="I324" s="64" t="s">
        <v>465</v>
      </c>
      <c r="J324" s="65" t="s">
        <v>465</v>
      </c>
      <c r="K324" s="63" t="s">
        <v>1512</v>
      </c>
      <c r="L324" s="63" t="s">
        <v>39</v>
      </c>
      <c r="M324" s="63" t="s">
        <v>40</v>
      </c>
      <c r="N324" s="63" t="s">
        <v>41</v>
      </c>
      <c r="O324" s="63" t="s">
        <v>36</v>
      </c>
      <c r="P324" s="63" t="s">
        <v>41</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2" t="s">
        <v>8768</v>
      </c>
    </row>
    <row r="325" spans="1:29" ht="16.2" hidden="1" customHeight="1" x14ac:dyDescent="0.35">
      <c r="A325" s="66">
        <v>324</v>
      </c>
      <c r="B325" s="63">
        <v>20412024</v>
      </c>
      <c r="C325" s="63" t="s">
        <v>462</v>
      </c>
      <c r="D325" s="63" t="s">
        <v>8748</v>
      </c>
      <c r="E325" s="63" t="s">
        <v>1513</v>
      </c>
      <c r="F325" s="63" t="s">
        <v>32</v>
      </c>
      <c r="G325" s="63" t="s">
        <v>1514</v>
      </c>
      <c r="H325" s="63" t="s">
        <v>42</v>
      </c>
      <c r="I325" s="64" t="s">
        <v>1515</v>
      </c>
      <c r="J325" s="65" t="s">
        <v>1463</v>
      </c>
      <c r="K325" s="63" t="s">
        <v>1516</v>
      </c>
      <c r="L325" s="63" t="s">
        <v>39</v>
      </c>
      <c r="M325" s="63" t="s">
        <v>40</v>
      </c>
      <c r="N325" s="63" t="s">
        <v>35</v>
      </c>
      <c r="O325" s="63" t="s">
        <v>43</v>
      </c>
      <c r="P325" s="63" t="s">
        <v>8750</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2" t="s">
        <v>8768</v>
      </c>
    </row>
    <row r="326" spans="1:29" ht="16.2" hidden="1" customHeight="1" x14ac:dyDescent="0.35">
      <c r="A326" s="61">
        <v>325</v>
      </c>
      <c r="B326" s="63">
        <v>20412041</v>
      </c>
      <c r="C326" s="63" t="s">
        <v>462</v>
      </c>
      <c r="D326" s="63" t="s">
        <v>8748</v>
      </c>
      <c r="E326" s="63" t="s">
        <v>344</v>
      </c>
      <c r="F326" s="63" t="s">
        <v>38</v>
      </c>
      <c r="G326" s="63" t="s">
        <v>1517</v>
      </c>
      <c r="H326" s="63" t="s">
        <v>42</v>
      </c>
      <c r="I326" s="64" t="s">
        <v>1518</v>
      </c>
      <c r="J326" s="65" t="s">
        <v>1519</v>
      </c>
      <c r="K326" s="63" t="s">
        <v>1520</v>
      </c>
      <c r="L326" s="63" t="s">
        <v>33</v>
      </c>
      <c r="M326" s="63" t="s">
        <v>34</v>
      </c>
      <c r="N326" s="63" t="s">
        <v>35</v>
      </c>
      <c r="O326" s="63" t="s">
        <v>43</v>
      </c>
      <c r="P326" s="63" t="s">
        <v>8751</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2" t="s">
        <v>8768</v>
      </c>
    </row>
    <row r="327" spans="1:29" ht="16.2" hidden="1" customHeight="1" x14ac:dyDescent="0.35">
      <c r="A327" s="61">
        <v>326</v>
      </c>
      <c r="B327" s="63">
        <v>20412058</v>
      </c>
      <c r="C327" s="63" t="s">
        <v>462</v>
      </c>
      <c r="D327" s="63" t="s">
        <v>8748</v>
      </c>
      <c r="E327" s="63" t="s">
        <v>1521</v>
      </c>
      <c r="F327" s="63" t="s">
        <v>32</v>
      </c>
      <c r="G327" s="63" t="s">
        <v>1522</v>
      </c>
      <c r="H327" s="63" t="s">
        <v>42</v>
      </c>
      <c r="I327" s="64" t="s">
        <v>465</v>
      </c>
      <c r="J327" s="65" t="s">
        <v>465</v>
      </c>
      <c r="K327" s="63" t="s">
        <v>1523</v>
      </c>
      <c r="L327" s="63" t="s">
        <v>45</v>
      </c>
      <c r="M327" s="63" t="s">
        <v>34</v>
      </c>
      <c r="N327" s="63" t="s">
        <v>48</v>
      </c>
      <c r="O327" s="63" t="s">
        <v>36</v>
      </c>
      <c r="P327" s="89" t="s">
        <v>8758</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2" t="s">
        <v>8768</v>
      </c>
    </row>
    <row r="328" spans="1:29" ht="16.2" hidden="1" customHeight="1" x14ac:dyDescent="0.35">
      <c r="A328" s="66">
        <v>327</v>
      </c>
      <c r="B328" s="67">
        <v>20412068</v>
      </c>
      <c r="C328" s="63" t="s">
        <v>462</v>
      </c>
      <c r="D328" s="63" t="s">
        <v>8748</v>
      </c>
      <c r="E328" s="63" t="s">
        <v>1524</v>
      </c>
      <c r="F328" s="63" t="s">
        <v>38</v>
      </c>
      <c r="G328" s="63" t="s">
        <v>1525</v>
      </c>
      <c r="H328" s="63" t="s">
        <v>31</v>
      </c>
      <c r="I328" s="64" t="s">
        <v>1526</v>
      </c>
      <c r="J328" s="65" t="s">
        <v>544</v>
      </c>
      <c r="K328" s="63" t="s">
        <v>1527</v>
      </c>
      <c r="L328" s="63" t="s">
        <v>45</v>
      </c>
      <c r="M328" s="63" t="s">
        <v>40</v>
      </c>
      <c r="N328" s="63" t="s">
        <v>46</v>
      </c>
      <c r="O328" s="63" t="s">
        <v>30</v>
      </c>
      <c r="P328" s="63" t="s">
        <v>46</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2" t="s">
        <v>8768</v>
      </c>
    </row>
    <row r="329" spans="1:29" ht="16.2" hidden="1" customHeight="1" x14ac:dyDescent="0.35">
      <c r="A329" s="66">
        <v>328</v>
      </c>
      <c r="B329" s="63">
        <v>20412085</v>
      </c>
      <c r="C329" s="63" t="s">
        <v>462</v>
      </c>
      <c r="D329" s="63" t="s">
        <v>8748</v>
      </c>
      <c r="E329" s="63" t="s">
        <v>1528</v>
      </c>
      <c r="F329" s="63" t="s">
        <v>38</v>
      </c>
      <c r="G329" s="63" t="s">
        <v>1529</v>
      </c>
      <c r="H329" s="63" t="s">
        <v>42</v>
      </c>
      <c r="I329" s="64" t="s">
        <v>465</v>
      </c>
      <c r="J329" s="65" t="s">
        <v>465</v>
      </c>
      <c r="K329" s="63" t="s">
        <v>1530</v>
      </c>
      <c r="L329" s="63" t="s">
        <v>39</v>
      </c>
      <c r="M329" s="63" t="s">
        <v>40</v>
      </c>
      <c r="N329" s="63" t="s">
        <v>35</v>
      </c>
      <c r="O329" s="63" t="s">
        <v>36</v>
      </c>
      <c r="P329" s="63" t="s">
        <v>8750</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2" t="s">
        <v>8768</v>
      </c>
    </row>
    <row r="330" spans="1:29" ht="16.2" hidden="1" customHeight="1" x14ac:dyDescent="0.35">
      <c r="A330" s="61">
        <v>329</v>
      </c>
      <c r="B330" s="62">
        <v>20412086</v>
      </c>
      <c r="C330" s="63" t="s">
        <v>462</v>
      </c>
      <c r="D330" s="63" t="s">
        <v>8748</v>
      </c>
      <c r="E330" s="63" t="s">
        <v>1531</v>
      </c>
      <c r="F330" s="63" t="s">
        <v>38</v>
      </c>
      <c r="G330" s="63" t="s">
        <v>1182</v>
      </c>
      <c r="H330" s="63" t="s">
        <v>42</v>
      </c>
      <c r="I330" s="64" t="s">
        <v>797</v>
      </c>
      <c r="J330" s="65" t="s">
        <v>526</v>
      </c>
      <c r="K330" s="63" t="s">
        <v>1532</v>
      </c>
      <c r="L330" s="63" t="s">
        <v>39</v>
      </c>
      <c r="M330" s="63" t="s">
        <v>34</v>
      </c>
      <c r="N330" s="63" t="s">
        <v>48</v>
      </c>
      <c r="O330" s="63" t="s">
        <v>43</v>
      </c>
      <c r="P330" s="89" t="s">
        <v>8756</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2" t="s">
        <v>8768</v>
      </c>
    </row>
    <row r="331" spans="1:29" ht="16.2" hidden="1" customHeight="1" x14ac:dyDescent="0.35">
      <c r="A331" s="61">
        <v>330</v>
      </c>
      <c r="B331" s="63">
        <v>20412110</v>
      </c>
      <c r="C331" s="63" t="s">
        <v>462</v>
      </c>
      <c r="D331" s="63" t="s">
        <v>8748</v>
      </c>
      <c r="E331" s="63" t="s">
        <v>1533</v>
      </c>
      <c r="F331" s="63" t="s">
        <v>38</v>
      </c>
      <c r="G331" s="63" t="s">
        <v>1534</v>
      </c>
      <c r="H331" s="63" t="s">
        <v>31</v>
      </c>
      <c r="I331" s="64" t="s">
        <v>1535</v>
      </c>
      <c r="J331" s="65" t="s">
        <v>469</v>
      </c>
      <c r="K331" s="63" t="s">
        <v>1536</v>
      </c>
      <c r="L331" s="63" t="s">
        <v>33</v>
      </c>
      <c r="M331" s="63" t="s">
        <v>34</v>
      </c>
      <c r="N331" s="63" t="s">
        <v>35</v>
      </c>
      <c r="O331" s="63" t="s">
        <v>30</v>
      </c>
      <c r="P331" s="63" t="s">
        <v>8755</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2" t="s">
        <v>8768</v>
      </c>
    </row>
    <row r="332" spans="1:29" ht="16.2" hidden="1" customHeight="1" x14ac:dyDescent="0.35">
      <c r="A332" s="66">
        <v>331</v>
      </c>
      <c r="B332" s="63">
        <v>20412112</v>
      </c>
      <c r="C332" s="63" t="s">
        <v>462</v>
      </c>
      <c r="D332" s="63" t="s">
        <v>8748</v>
      </c>
      <c r="E332" s="63" t="s">
        <v>1537</v>
      </c>
      <c r="F332" s="63" t="s">
        <v>38</v>
      </c>
      <c r="G332" s="63" t="s">
        <v>1538</v>
      </c>
      <c r="H332" s="63" t="s">
        <v>31</v>
      </c>
      <c r="I332" s="64" t="s">
        <v>465</v>
      </c>
      <c r="J332" s="65" t="s">
        <v>465</v>
      </c>
      <c r="K332" s="63" t="s">
        <v>1539</v>
      </c>
      <c r="L332" s="63" t="s">
        <v>39</v>
      </c>
      <c r="M332" s="63" t="s">
        <v>34</v>
      </c>
      <c r="N332" s="63" t="s">
        <v>35</v>
      </c>
      <c r="O332" s="63" t="s">
        <v>36</v>
      </c>
      <c r="P332" s="63" t="s">
        <v>8757</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2" t="s">
        <v>8768</v>
      </c>
    </row>
    <row r="333" spans="1:29" ht="16.2" hidden="1" customHeight="1" x14ac:dyDescent="0.35">
      <c r="A333" s="66">
        <v>332</v>
      </c>
      <c r="B333" s="63">
        <v>20412124</v>
      </c>
      <c r="C333" s="63" t="s">
        <v>462</v>
      </c>
      <c r="D333" s="63" t="s">
        <v>8748</v>
      </c>
      <c r="E333" s="63" t="s">
        <v>89</v>
      </c>
      <c r="F333" s="63" t="s">
        <v>32</v>
      </c>
      <c r="G333" s="63" t="s">
        <v>1540</v>
      </c>
      <c r="H333" s="63" t="s">
        <v>42</v>
      </c>
      <c r="I333" s="64" t="s">
        <v>465</v>
      </c>
      <c r="J333" s="65" t="s">
        <v>502</v>
      </c>
      <c r="K333" s="63" t="s">
        <v>1541</v>
      </c>
      <c r="L333" s="63" t="s">
        <v>39</v>
      </c>
      <c r="M333" s="63" t="s">
        <v>34</v>
      </c>
      <c r="N333" s="63" t="s">
        <v>35</v>
      </c>
      <c r="O333" s="63" t="s">
        <v>43</v>
      </c>
      <c r="P333" s="63" t="s">
        <v>8757</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2" t="s">
        <v>8768</v>
      </c>
    </row>
    <row r="334" spans="1:29" ht="16.2" hidden="1" customHeight="1" x14ac:dyDescent="0.35">
      <c r="A334" s="61">
        <v>333</v>
      </c>
      <c r="B334" s="63">
        <v>20412145</v>
      </c>
      <c r="C334" s="63" t="s">
        <v>462</v>
      </c>
      <c r="D334" s="63" t="s">
        <v>8748</v>
      </c>
      <c r="E334" s="63" t="s">
        <v>1542</v>
      </c>
      <c r="F334" s="63" t="s">
        <v>32</v>
      </c>
      <c r="G334" s="63" t="s">
        <v>1543</v>
      </c>
      <c r="H334" s="63" t="s">
        <v>42</v>
      </c>
      <c r="I334" s="64" t="s">
        <v>1160</v>
      </c>
      <c r="J334" s="65" t="s">
        <v>526</v>
      </c>
      <c r="K334" s="63" t="s">
        <v>1544</v>
      </c>
      <c r="L334" s="63" t="s">
        <v>39</v>
      </c>
      <c r="M334" s="63" t="s">
        <v>34</v>
      </c>
      <c r="N334" s="63" t="s">
        <v>35</v>
      </c>
      <c r="O334" s="63" t="s">
        <v>43</v>
      </c>
      <c r="P334" s="63" t="s">
        <v>8757</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2" t="s">
        <v>8768</v>
      </c>
    </row>
    <row r="335" spans="1:29" ht="16.2" hidden="1" customHeight="1" x14ac:dyDescent="0.35">
      <c r="A335" s="61">
        <v>334</v>
      </c>
      <c r="B335" s="63">
        <v>20412234</v>
      </c>
      <c r="C335" s="63" t="s">
        <v>462</v>
      </c>
      <c r="D335" s="63" t="s">
        <v>8748</v>
      </c>
      <c r="E335" s="63" t="s">
        <v>1545</v>
      </c>
      <c r="F335" s="63" t="s">
        <v>32</v>
      </c>
      <c r="G335" s="63" t="s">
        <v>1546</v>
      </c>
      <c r="H335" s="63" t="s">
        <v>31</v>
      </c>
      <c r="I335" s="64" t="s">
        <v>465</v>
      </c>
      <c r="J335" s="65" t="s">
        <v>465</v>
      </c>
      <c r="K335" s="63" t="s">
        <v>1547</v>
      </c>
      <c r="L335" s="63" t="s">
        <v>33</v>
      </c>
      <c r="M335" s="63" t="s">
        <v>34</v>
      </c>
      <c r="N335" s="63" t="s">
        <v>35</v>
      </c>
      <c r="O335" s="63" t="s">
        <v>36</v>
      </c>
      <c r="P335" s="63" t="s">
        <v>8751</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2" t="s">
        <v>8768</v>
      </c>
    </row>
    <row r="336" spans="1:29" ht="16.2" hidden="1" customHeight="1" x14ac:dyDescent="0.35">
      <c r="A336" s="66">
        <v>335</v>
      </c>
      <c r="B336" s="63">
        <v>20412239</v>
      </c>
      <c r="C336" s="63" t="s">
        <v>462</v>
      </c>
      <c r="D336" s="63" t="s">
        <v>8748</v>
      </c>
      <c r="E336" s="63" t="s">
        <v>1548</v>
      </c>
      <c r="F336" s="63" t="s">
        <v>32</v>
      </c>
      <c r="G336" s="63" t="s">
        <v>1549</v>
      </c>
      <c r="H336" s="63" t="s">
        <v>31</v>
      </c>
      <c r="I336" s="64" t="s">
        <v>465</v>
      </c>
      <c r="J336" s="65" t="s">
        <v>465</v>
      </c>
      <c r="K336" s="63" t="s">
        <v>1550</v>
      </c>
      <c r="L336" s="63" t="s">
        <v>39</v>
      </c>
      <c r="M336" s="63" t="s">
        <v>40</v>
      </c>
      <c r="N336" s="63" t="s">
        <v>52</v>
      </c>
      <c r="O336" s="63" t="s">
        <v>36</v>
      </c>
      <c r="P336" s="63" t="s">
        <v>52</v>
      </c>
      <c r="Q336" s="84">
        <f t="shared" ca="1" si="15"/>
        <v>46120</v>
      </c>
      <c r="R336" s="68">
        <v>0</v>
      </c>
      <c r="S336" s="85" t="s">
        <v>8754</v>
      </c>
      <c r="T336" s="85">
        <v>0</v>
      </c>
      <c r="U336" s="85">
        <v>0</v>
      </c>
      <c r="V336" s="86">
        <f t="shared" si="16"/>
        <v>2</v>
      </c>
      <c r="W336" s="85">
        <v>0</v>
      </c>
      <c r="X336" s="85">
        <v>0</v>
      </c>
      <c r="Y336" s="85">
        <v>0</v>
      </c>
      <c r="Z336" s="85">
        <v>0</v>
      </c>
      <c r="AA336" s="85">
        <v>0</v>
      </c>
      <c r="AB336" s="87">
        <f t="shared" si="17"/>
        <v>0</v>
      </c>
      <c r="AC336" s="92" t="s">
        <v>8768</v>
      </c>
    </row>
    <row r="337" spans="1:29" ht="16.2" hidden="1" customHeight="1" x14ac:dyDescent="0.35">
      <c r="A337" s="66">
        <v>336</v>
      </c>
      <c r="B337" s="63">
        <v>20412240</v>
      </c>
      <c r="C337" s="63" t="s">
        <v>462</v>
      </c>
      <c r="D337" s="63" t="s">
        <v>8748</v>
      </c>
      <c r="E337" s="63" t="s">
        <v>384</v>
      </c>
      <c r="F337" s="63" t="s">
        <v>32</v>
      </c>
      <c r="G337" s="63" t="s">
        <v>1551</v>
      </c>
      <c r="H337" s="63" t="s">
        <v>31</v>
      </c>
      <c r="I337" s="64" t="s">
        <v>1552</v>
      </c>
      <c r="J337" s="65" t="s">
        <v>544</v>
      </c>
      <c r="K337" s="63" t="s">
        <v>1553</v>
      </c>
      <c r="L337" s="63" t="s">
        <v>33</v>
      </c>
      <c r="M337" s="63" t="s">
        <v>34</v>
      </c>
      <c r="N337" s="63" t="s">
        <v>35</v>
      </c>
      <c r="O337" s="63" t="s">
        <v>43</v>
      </c>
      <c r="P337" s="63" t="s">
        <v>8750</v>
      </c>
      <c r="Q337" s="84">
        <f t="shared" ca="1" si="15"/>
        <v>46120</v>
      </c>
      <c r="R337" s="68">
        <v>0</v>
      </c>
      <c r="S337" s="85">
        <v>0</v>
      </c>
      <c r="T337" s="85">
        <v>0</v>
      </c>
      <c r="U337" s="85" t="s">
        <v>8754</v>
      </c>
      <c r="V337" s="86">
        <f t="shared" si="16"/>
        <v>2</v>
      </c>
      <c r="W337" s="85">
        <v>0</v>
      </c>
      <c r="X337" s="85">
        <v>0</v>
      </c>
      <c r="Y337" s="85">
        <v>0</v>
      </c>
      <c r="Z337" s="85">
        <v>0</v>
      </c>
      <c r="AA337" s="85">
        <v>0</v>
      </c>
      <c r="AB337" s="87">
        <f t="shared" si="17"/>
        <v>0</v>
      </c>
      <c r="AC337" s="92" t="s">
        <v>8774</v>
      </c>
    </row>
    <row r="338" spans="1:29" ht="16.2" hidden="1" customHeight="1" x14ac:dyDescent="0.35">
      <c r="A338" s="61">
        <v>337</v>
      </c>
      <c r="B338" s="63">
        <v>20412245</v>
      </c>
      <c r="C338" s="63" t="s">
        <v>462</v>
      </c>
      <c r="D338" s="63" t="s">
        <v>8748</v>
      </c>
      <c r="E338" s="63" t="s">
        <v>1554</v>
      </c>
      <c r="F338" s="63" t="s">
        <v>38</v>
      </c>
      <c r="G338" s="63" t="s">
        <v>1555</v>
      </c>
      <c r="H338" s="63" t="s">
        <v>31</v>
      </c>
      <c r="I338" s="64" t="s">
        <v>1556</v>
      </c>
      <c r="J338" s="65" t="s">
        <v>526</v>
      </c>
      <c r="K338" s="63" t="s">
        <v>1557</v>
      </c>
      <c r="L338" s="63" t="s">
        <v>33</v>
      </c>
      <c r="M338" s="63" t="s">
        <v>34</v>
      </c>
      <c r="N338" s="63" t="s">
        <v>35</v>
      </c>
      <c r="O338" s="63" t="s">
        <v>30</v>
      </c>
      <c r="P338" s="63" t="s">
        <v>8750</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2" t="s">
        <v>8768</v>
      </c>
    </row>
    <row r="339" spans="1:29" ht="16.2" hidden="1" customHeight="1" x14ac:dyDescent="0.35">
      <c r="A339" s="61">
        <v>338</v>
      </c>
      <c r="B339" s="63">
        <v>20412297</v>
      </c>
      <c r="C339" s="63" t="s">
        <v>462</v>
      </c>
      <c r="D339" s="63" t="s">
        <v>8748</v>
      </c>
      <c r="E339" s="63" t="s">
        <v>1558</v>
      </c>
      <c r="F339" s="63" t="s">
        <v>38</v>
      </c>
      <c r="G339" s="63" t="s">
        <v>1559</v>
      </c>
      <c r="H339" s="63" t="s">
        <v>31</v>
      </c>
      <c r="I339" s="64" t="s">
        <v>1560</v>
      </c>
      <c r="J339" s="65" t="s">
        <v>689</v>
      </c>
      <c r="K339" s="63" t="s">
        <v>1561</v>
      </c>
      <c r="L339" s="63" t="s">
        <v>45</v>
      </c>
      <c r="M339" s="63" t="s">
        <v>40</v>
      </c>
      <c r="N339" s="63" t="s">
        <v>48</v>
      </c>
      <c r="O339" s="63" t="s">
        <v>43</v>
      </c>
      <c r="P339" s="89" t="s">
        <v>8756</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2" t="s">
        <v>8768</v>
      </c>
    </row>
    <row r="340" spans="1:29" ht="16.2" hidden="1" customHeight="1" x14ac:dyDescent="0.35">
      <c r="A340" s="66">
        <v>339</v>
      </c>
      <c r="B340" s="63">
        <v>20412299</v>
      </c>
      <c r="C340" s="63" t="s">
        <v>462</v>
      </c>
      <c r="D340" s="63" t="s">
        <v>8748</v>
      </c>
      <c r="E340" s="63" t="s">
        <v>1562</v>
      </c>
      <c r="F340" s="63" t="s">
        <v>38</v>
      </c>
      <c r="G340" s="63" t="s">
        <v>1563</v>
      </c>
      <c r="H340" s="63" t="s">
        <v>42</v>
      </c>
      <c r="I340" s="64" t="s">
        <v>957</v>
      </c>
      <c r="J340" s="65" t="s">
        <v>465</v>
      </c>
      <c r="K340" s="63" t="s">
        <v>1564</v>
      </c>
      <c r="L340" s="63" t="s">
        <v>39</v>
      </c>
      <c r="M340" s="63" t="s">
        <v>40</v>
      </c>
      <c r="N340" s="63" t="s">
        <v>48</v>
      </c>
      <c r="O340" s="63" t="s">
        <v>43</v>
      </c>
      <c r="P340" s="89" t="s">
        <v>8758</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2" t="s">
        <v>8768</v>
      </c>
    </row>
    <row r="341" spans="1:29" ht="16.2" hidden="1" customHeight="1" x14ac:dyDescent="0.35">
      <c r="A341" s="66">
        <v>340</v>
      </c>
      <c r="B341" s="62">
        <v>20412346</v>
      </c>
      <c r="C341" s="63" t="s">
        <v>462</v>
      </c>
      <c r="D341" s="63" t="s">
        <v>8748</v>
      </c>
      <c r="E341" s="63" t="s">
        <v>1565</v>
      </c>
      <c r="F341" s="63" t="s">
        <v>32</v>
      </c>
      <c r="G341" s="63" t="s">
        <v>1566</v>
      </c>
      <c r="H341" s="63" t="s">
        <v>42</v>
      </c>
      <c r="I341" s="64" t="s">
        <v>465</v>
      </c>
      <c r="J341" s="65" t="s">
        <v>465</v>
      </c>
      <c r="K341" s="63" t="s">
        <v>1567</v>
      </c>
      <c r="L341" s="63" t="s">
        <v>39</v>
      </c>
      <c r="M341" s="63" t="s">
        <v>40</v>
      </c>
      <c r="N341" s="63" t="s">
        <v>48</v>
      </c>
      <c r="O341" s="63" t="s">
        <v>36</v>
      </c>
      <c r="P341" s="89" t="s">
        <v>8756</v>
      </c>
      <c r="Q341" s="84">
        <f t="shared" ca="1" si="15"/>
        <v>46120</v>
      </c>
      <c r="R341" s="68">
        <v>0</v>
      </c>
      <c r="S341" s="85" t="s">
        <v>8754</v>
      </c>
      <c r="T341" s="85">
        <v>0</v>
      </c>
      <c r="U341" s="85">
        <v>0</v>
      </c>
      <c r="V341" s="86">
        <f t="shared" si="16"/>
        <v>2</v>
      </c>
      <c r="W341" s="85">
        <v>0</v>
      </c>
      <c r="X341" s="85">
        <v>0</v>
      </c>
      <c r="Y341" s="85">
        <v>0</v>
      </c>
      <c r="Z341" s="85">
        <v>0</v>
      </c>
      <c r="AA341" s="85">
        <v>0</v>
      </c>
      <c r="AB341" s="87">
        <f t="shared" si="17"/>
        <v>0</v>
      </c>
      <c r="AC341" s="92" t="s">
        <v>8768</v>
      </c>
    </row>
    <row r="342" spans="1:29" ht="16.2" hidden="1" customHeight="1" x14ac:dyDescent="0.35">
      <c r="A342" s="61">
        <v>341</v>
      </c>
      <c r="B342" s="63">
        <v>20412366</v>
      </c>
      <c r="C342" s="63" t="s">
        <v>462</v>
      </c>
      <c r="D342" s="63" t="s">
        <v>8748</v>
      </c>
      <c r="E342" s="63" t="s">
        <v>1568</v>
      </c>
      <c r="F342" s="63" t="s">
        <v>38</v>
      </c>
      <c r="G342" s="63" t="s">
        <v>1569</v>
      </c>
      <c r="H342" s="63" t="s">
        <v>31</v>
      </c>
      <c r="I342" s="64" t="s">
        <v>465</v>
      </c>
      <c r="J342" s="65" t="s">
        <v>465</v>
      </c>
      <c r="K342" s="63" t="s">
        <v>1570</v>
      </c>
      <c r="L342" s="63" t="s">
        <v>45</v>
      </c>
      <c r="M342" s="63" t="s">
        <v>34</v>
      </c>
      <c r="N342" s="63" t="s">
        <v>35</v>
      </c>
      <c r="O342" s="63" t="s">
        <v>36</v>
      </c>
      <c r="P342" s="63" t="s">
        <v>8751</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2" t="s">
        <v>8768</v>
      </c>
    </row>
    <row r="343" spans="1:29" ht="16.2" hidden="1" customHeight="1" x14ac:dyDescent="0.35">
      <c r="A343" s="61">
        <v>342</v>
      </c>
      <c r="B343" s="63">
        <v>20412403</v>
      </c>
      <c r="C343" s="63" t="s">
        <v>462</v>
      </c>
      <c r="D343" s="63" t="s">
        <v>8748</v>
      </c>
      <c r="E343" s="63" t="s">
        <v>1571</v>
      </c>
      <c r="F343" s="63" t="s">
        <v>38</v>
      </c>
      <c r="G343" s="63" t="s">
        <v>1572</v>
      </c>
      <c r="H343" s="63" t="s">
        <v>31</v>
      </c>
      <c r="I343" s="64" t="s">
        <v>1573</v>
      </c>
      <c r="J343" s="65" t="s">
        <v>1463</v>
      </c>
      <c r="K343" s="63" t="s">
        <v>1574</v>
      </c>
      <c r="L343" s="63" t="s">
        <v>33</v>
      </c>
      <c r="M343" s="63" t="s">
        <v>34</v>
      </c>
      <c r="N343" s="63" t="s">
        <v>35</v>
      </c>
      <c r="O343" s="63" t="s">
        <v>43</v>
      </c>
      <c r="P343" s="63" t="s">
        <v>8755</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2" t="s">
        <v>8768</v>
      </c>
    </row>
    <row r="344" spans="1:29" ht="16.2" hidden="1" customHeight="1" x14ac:dyDescent="0.35">
      <c r="A344" s="66">
        <v>343</v>
      </c>
      <c r="B344" s="63">
        <v>20412430</v>
      </c>
      <c r="C344" s="63" t="s">
        <v>462</v>
      </c>
      <c r="D344" s="63" t="s">
        <v>8748</v>
      </c>
      <c r="E344" s="63" t="s">
        <v>1575</v>
      </c>
      <c r="F344" s="63" t="s">
        <v>38</v>
      </c>
      <c r="G344" s="63" t="s">
        <v>1576</v>
      </c>
      <c r="H344" s="63" t="s">
        <v>31</v>
      </c>
      <c r="I344" s="64" t="s">
        <v>465</v>
      </c>
      <c r="J344" s="65" t="s">
        <v>465</v>
      </c>
      <c r="K344" s="63" t="s">
        <v>1577</v>
      </c>
      <c r="L344" s="63" t="s">
        <v>39</v>
      </c>
      <c r="M344" s="63" t="s">
        <v>34</v>
      </c>
      <c r="N344" s="63" t="s">
        <v>35</v>
      </c>
      <c r="O344" s="63" t="s">
        <v>36</v>
      </c>
      <c r="P344" s="63" t="s">
        <v>8757</v>
      </c>
      <c r="Q344" s="84">
        <f t="shared" ca="1" si="15"/>
        <v>46120</v>
      </c>
      <c r="R344" s="68">
        <v>0</v>
      </c>
      <c r="S344" s="85" t="s">
        <v>8754</v>
      </c>
      <c r="T344" s="85">
        <v>0</v>
      </c>
      <c r="U344" s="85">
        <v>0</v>
      </c>
      <c r="V344" s="86">
        <f t="shared" si="16"/>
        <v>2</v>
      </c>
      <c r="W344" s="85">
        <v>0</v>
      </c>
      <c r="X344" s="85">
        <v>0</v>
      </c>
      <c r="Y344" s="85">
        <v>0</v>
      </c>
      <c r="Z344" s="85">
        <v>0</v>
      </c>
      <c r="AA344" s="85">
        <v>0</v>
      </c>
      <c r="AB344" s="87">
        <f t="shared" si="17"/>
        <v>0</v>
      </c>
      <c r="AC344" s="92" t="s">
        <v>8768</v>
      </c>
    </row>
    <row r="345" spans="1:29" ht="16.2" hidden="1" customHeight="1" x14ac:dyDescent="0.35">
      <c r="A345" s="66">
        <v>344</v>
      </c>
      <c r="B345" s="67">
        <v>20412478</v>
      </c>
      <c r="C345" s="63" t="s">
        <v>462</v>
      </c>
      <c r="D345" s="63" t="s">
        <v>8748</v>
      </c>
      <c r="E345" s="63" t="s">
        <v>1578</v>
      </c>
      <c r="F345" s="63" t="s">
        <v>38</v>
      </c>
      <c r="G345" s="63" t="s">
        <v>1579</v>
      </c>
      <c r="H345" s="63" t="s">
        <v>31</v>
      </c>
      <c r="I345" s="64" t="s">
        <v>465</v>
      </c>
      <c r="J345" s="65" t="s">
        <v>465</v>
      </c>
      <c r="K345" s="63" t="s">
        <v>1580</v>
      </c>
      <c r="L345" s="63" t="s">
        <v>45</v>
      </c>
      <c r="M345" s="63" t="s">
        <v>40</v>
      </c>
      <c r="N345" s="63" t="s">
        <v>46</v>
      </c>
      <c r="O345" s="63" t="s">
        <v>36</v>
      </c>
      <c r="P345" s="63" t="s">
        <v>46</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2" t="s">
        <v>8768</v>
      </c>
    </row>
    <row r="346" spans="1:29" ht="16.2" hidden="1" customHeight="1" x14ac:dyDescent="0.35">
      <c r="A346" s="61">
        <v>345</v>
      </c>
      <c r="B346" s="63">
        <v>20412517</v>
      </c>
      <c r="C346" s="63" t="s">
        <v>462</v>
      </c>
      <c r="D346" s="63" t="s">
        <v>8748</v>
      </c>
      <c r="E346" s="63" t="s">
        <v>154</v>
      </c>
      <c r="F346" s="63" t="s">
        <v>38</v>
      </c>
      <c r="G346" s="63" t="s">
        <v>1581</v>
      </c>
      <c r="H346" s="63" t="s">
        <v>42</v>
      </c>
      <c r="I346" s="64" t="s">
        <v>465</v>
      </c>
      <c r="J346" s="65" t="s">
        <v>465</v>
      </c>
      <c r="K346" s="63" t="s">
        <v>1582</v>
      </c>
      <c r="L346" s="63" t="s">
        <v>33</v>
      </c>
      <c r="M346" s="63" t="s">
        <v>34</v>
      </c>
      <c r="N346" s="63" t="s">
        <v>35</v>
      </c>
      <c r="O346" s="63" t="s">
        <v>36</v>
      </c>
      <c r="P346" s="63" t="s">
        <v>8752</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2" t="s">
        <v>8768</v>
      </c>
    </row>
    <row r="347" spans="1:29" ht="16.2" hidden="1" customHeight="1" x14ac:dyDescent="0.35">
      <c r="A347" s="61">
        <v>346</v>
      </c>
      <c r="B347" s="63">
        <v>20412548</v>
      </c>
      <c r="C347" s="63" t="s">
        <v>462</v>
      </c>
      <c r="D347" s="63" t="s">
        <v>8748</v>
      </c>
      <c r="E347" s="63" t="s">
        <v>403</v>
      </c>
      <c r="F347" s="63" t="s">
        <v>32</v>
      </c>
      <c r="G347" s="63" t="s">
        <v>1583</v>
      </c>
      <c r="H347" s="63" t="s">
        <v>31</v>
      </c>
      <c r="I347" s="64" t="s">
        <v>465</v>
      </c>
      <c r="J347" s="65" t="s">
        <v>465</v>
      </c>
      <c r="K347" s="63" t="s">
        <v>1584</v>
      </c>
      <c r="L347" s="63" t="s">
        <v>33</v>
      </c>
      <c r="M347" s="63" t="s">
        <v>34</v>
      </c>
      <c r="N347" s="63" t="s">
        <v>35</v>
      </c>
      <c r="O347" s="63" t="s">
        <v>36</v>
      </c>
      <c r="P347" s="63" t="s">
        <v>8757</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2" t="s">
        <v>8768</v>
      </c>
    </row>
    <row r="348" spans="1:29" ht="16.2" hidden="1" customHeight="1" x14ac:dyDescent="0.35">
      <c r="A348" s="66">
        <v>347</v>
      </c>
      <c r="B348" s="63">
        <v>20412572</v>
      </c>
      <c r="C348" s="63" t="s">
        <v>462</v>
      </c>
      <c r="D348" s="63" t="s">
        <v>8748</v>
      </c>
      <c r="E348" s="63" t="s">
        <v>1585</v>
      </c>
      <c r="F348" s="63" t="s">
        <v>38</v>
      </c>
      <c r="G348" s="63" t="s">
        <v>1586</v>
      </c>
      <c r="H348" s="63" t="s">
        <v>42</v>
      </c>
      <c r="I348" s="64" t="s">
        <v>465</v>
      </c>
      <c r="J348" s="65" t="s">
        <v>465</v>
      </c>
      <c r="K348" s="63" t="s">
        <v>1587</v>
      </c>
      <c r="L348" s="63" t="s">
        <v>39</v>
      </c>
      <c r="M348" s="63" t="s">
        <v>34</v>
      </c>
      <c r="N348" s="63" t="s">
        <v>35</v>
      </c>
      <c r="O348" s="63" t="s">
        <v>36</v>
      </c>
      <c r="P348" s="63" t="s">
        <v>8755</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2" t="s">
        <v>8768</v>
      </c>
    </row>
    <row r="349" spans="1:29" ht="16.2" customHeight="1" x14ac:dyDescent="0.35">
      <c r="A349" s="66">
        <v>348</v>
      </c>
      <c r="B349" s="63">
        <v>20412585</v>
      </c>
      <c r="C349" s="63" t="s">
        <v>462</v>
      </c>
      <c r="D349" s="63" t="s">
        <v>8748</v>
      </c>
      <c r="E349" s="63" t="s">
        <v>1588</v>
      </c>
      <c r="F349" s="63" t="s">
        <v>38</v>
      </c>
      <c r="G349" s="63" t="s">
        <v>1589</v>
      </c>
      <c r="H349" s="63" t="s">
        <v>42</v>
      </c>
      <c r="I349" s="64" t="s">
        <v>1590</v>
      </c>
      <c r="J349" s="65" t="s">
        <v>1591</v>
      </c>
      <c r="K349" s="63" t="s">
        <v>1592</v>
      </c>
      <c r="L349" s="63" t="s">
        <v>39</v>
      </c>
      <c r="M349" s="63" t="s">
        <v>40</v>
      </c>
      <c r="N349" s="63" t="s">
        <v>53</v>
      </c>
      <c r="O349" s="63" t="s">
        <v>30</v>
      </c>
      <c r="P349" s="63" t="s">
        <v>53</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2" t="s">
        <v>8768</v>
      </c>
    </row>
    <row r="350" spans="1:29" ht="16.2" hidden="1" customHeight="1" x14ac:dyDescent="0.35">
      <c r="A350" s="61">
        <v>349</v>
      </c>
      <c r="B350" s="63">
        <v>20412588</v>
      </c>
      <c r="C350" s="63" t="s">
        <v>462</v>
      </c>
      <c r="D350" s="63" t="s">
        <v>8748</v>
      </c>
      <c r="E350" s="63" t="s">
        <v>1593</v>
      </c>
      <c r="F350" s="63" t="s">
        <v>32</v>
      </c>
      <c r="G350" s="63" t="s">
        <v>1493</v>
      </c>
      <c r="H350" s="63" t="s">
        <v>42</v>
      </c>
      <c r="I350" s="64" t="s">
        <v>465</v>
      </c>
      <c r="J350" s="65" t="s">
        <v>465</v>
      </c>
      <c r="K350" s="63" t="s">
        <v>1594</v>
      </c>
      <c r="L350" s="63" t="s">
        <v>33</v>
      </c>
      <c r="M350" s="63" t="s">
        <v>34</v>
      </c>
      <c r="N350" s="63" t="s">
        <v>35</v>
      </c>
      <c r="O350" s="63" t="s">
        <v>36</v>
      </c>
      <c r="P350" s="63" t="s">
        <v>8751</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2" t="s">
        <v>8768</v>
      </c>
    </row>
    <row r="351" spans="1:29" ht="16.2" hidden="1" customHeight="1" x14ac:dyDescent="0.35">
      <c r="A351" s="61">
        <v>350</v>
      </c>
      <c r="B351" s="63">
        <v>20412601</v>
      </c>
      <c r="C351" s="63" t="s">
        <v>462</v>
      </c>
      <c r="D351" s="63" t="s">
        <v>8748</v>
      </c>
      <c r="E351" s="63" t="s">
        <v>1595</v>
      </c>
      <c r="F351" s="63" t="s">
        <v>38</v>
      </c>
      <c r="G351" s="63" t="s">
        <v>965</v>
      </c>
      <c r="H351" s="63" t="s">
        <v>31</v>
      </c>
      <c r="I351" s="64" t="s">
        <v>465</v>
      </c>
      <c r="J351" s="65" t="s">
        <v>465</v>
      </c>
      <c r="K351" s="63" t="s">
        <v>1596</v>
      </c>
      <c r="L351" s="63" t="s">
        <v>33</v>
      </c>
      <c r="M351" s="63" t="s">
        <v>40</v>
      </c>
      <c r="N351" s="63" t="s">
        <v>48</v>
      </c>
      <c r="O351" s="63" t="s">
        <v>36</v>
      </c>
      <c r="P351" s="89" t="s">
        <v>8756</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2" t="s">
        <v>8768</v>
      </c>
    </row>
    <row r="352" spans="1:29" ht="16.2" hidden="1" customHeight="1" x14ac:dyDescent="0.35">
      <c r="A352" s="66">
        <v>351</v>
      </c>
      <c r="B352" s="63">
        <v>20412636</v>
      </c>
      <c r="C352" s="63" t="s">
        <v>462</v>
      </c>
      <c r="D352" s="63" t="s">
        <v>8748</v>
      </c>
      <c r="E352" s="63" t="s">
        <v>213</v>
      </c>
      <c r="F352" s="63" t="s">
        <v>38</v>
      </c>
      <c r="G352" s="63" t="s">
        <v>1597</v>
      </c>
      <c r="H352" s="63" t="s">
        <v>31</v>
      </c>
      <c r="I352" s="64" t="s">
        <v>1598</v>
      </c>
      <c r="J352" s="65" t="s">
        <v>469</v>
      </c>
      <c r="K352" s="63" t="s">
        <v>1599</v>
      </c>
      <c r="L352" s="63" t="s">
        <v>33</v>
      </c>
      <c r="M352" s="63" t="s">
        <v>40</v>
      </c>
      <c r="N352" s="63" t="s">
        <v>48</v>
      </c>
      <c r="O352" s="63" t="s">
        <v>30</v>
      </c>
      <c r="P352" s="89" t="s">
        <v>8756</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2" t="s">
        <v>8768</v>
      </c>
    </row>
    <row r="353" spans="1:29" ht="16.2" customHeight="1" x14ac:dyDescent="0.35">
      <c r="A353" s="66">
        <v>352</v>
      </c>
      <c r="B353" s="63">
        <v>20412637</v>
      </c>
      <c r="C353" s="63" t="s">
        <v>462</v>
      </c>
      <c r="D353" s="63" t="s">
        <v>8748</v>
      </c>
      <c r="E353" s="63" t="s">
        <v>149</v>
      </c>
      <c r="F353" s="63" t="s">
        <v>38</v>
      </c>
      <c r="G353" s="63" t="s">
        <v>1600</v>
      </c>
      <c r="H353" s="63" t="s">
        <v>31</v>
      </c>
      <c r="I353" s="64" t="s">
        <v>1601</v>
      </c>
      <c r="J353" s="65" t="s">
        <v>1463</v>
      </c>
      <c r="K353" s="63" t="s">
        <v>1602</v>
      </c>
      <c r="L353" s="63" t="s">
        <v>39</v>
      </c>
      <c r="M353" s="63" t="s">
        <v>40</v>
      </c>
      <c r="N353" s="63" t="s">
        <v>53</v>
      </c>
      <c r="O353" s="63" t="s">
        <v>43</v>
      </c>
      <c r="P353" s="63" t="s">
        <v>53</v>
      </c>
      <c r="Q353" s="84">
        <f t="shared" ca="1" si="15"/>
        <v>46120</v>
      </c>
      <c r="R353" s="68">
        <v>0</v>
      </c>
      <c r="S353" s="85" t="s">
        <v>8754</v>
      </c>
      <c r="T353" s="85">
        <v>0</v>
      </c>
      <c r="U353" s="85">
        <v>0</v>
      </c>
      <c r="V353" s="86">
        <f t="shared" si="16"/>
        <v>2</v>
      </c>
      <c r="W353" s="85">
        <v>0</v>
      </c>
      <c r="X353" s="85">
        <v>0</v>
      </c>
      <c r="Y353" s="85">
        <v>0</v>
      </c>
      <c r="Z353" s="85">
        <v>0</v>
      </c>
      <c r="AA353" s="85">
        <v>0</v>
      </c>
      <c r="AB353" s="87">
        <f t="shared" si="17"/>
        <v>0</v>
      </c>
      <c r="AC353" s="92" t="s">
        <v>8768</v>
      </c>
    </row>
    <row r="354" spans="1:29" ht="16.2" hidden="1" customHeight="1" x14ac:dyDescent="0.35">
      <c r="A354" s="61">
        <v>353</v>
      </c>
      <c r="B354" s="63">
        <v>20412641</v>
      </c>
      <c r="C354" s="63" t="s">
        <v>462</v>
      </c>
      <c r="D354" s="63" t="s">
        <v>8748</v>
      </c>
      <c r="E354" s="63" t="s">
        <v>1603</v>
      </c>
      <c r="F354" s="63" t="s">
        <v>38</v>
      </c>
      <c r="G354" s="63" t="s">
        <v>1604</v>
      </c>
      <c r="H354" s="63" t="s">
        <v>31</v>
      </c>
      <c r="I354" s="64" t="s">
        <v>465</v>
      </c>
      <c r="J354" s="65" t="s">
        <v>465</v>
      </c>
      <c r="K354" s="63" t="s">
        <v>1605</v>
      </c>
      <c r="L354" s="63" t="s">
        <v>45</v>
      </c>
      <c r="M354" s="63" t="s">
        <v>40</v>
      </c>
      <c r="N354" s="63" t="s">
        <v>35</v>
      </c>
      <c r="O354" s="63" t="s">
        <v>36</v>
      </c>
      <c r="P354" s="63" t="s">
        <v>8757</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2" t="s">
        <v>8768</v>
      </c>
    </row>
    <row r="355" spans="1:29" ht="16.2" hidden="1" customHeight="1" x14ac:dyDescent="0.35">
      <c r="A355" s="61">
        <v>354</v>
      </c>
      <c r="B355" s="63">
        <v>20412697</v>
      </c>
      <c r="C355" s="63" t="s">
        <v>462</v>
      </c>
      <c r="D355" s="63" t="s">
        <v>8748</v>
      </c>
      <c r="E355" s="63" t="s">
        <v>1606</v>
      </c>
      <c r="F355" s="63" t="s">
        <v>32</v>
      </c>
      <c r="G355" s="63" t="s">
        <v>1607</v>
      </c>
      <c r="H355" s="63" t="s">
        <v>42</v>
      </c>
      <c r="I355" s="64" t="s">
        <v>1608</v>
      </c>
      <c r="J355" s="65" t="s">
        <v>526</v>
      </c>
      <c r="K355" s="63" t="s">
        <v>1609</v>
      </c>
      <c r="L355" s="63" t="s">
        <v>39</v>
      </c>
      <c r="M355" s="63" t="s">
        <v>40</v>
      </c>
      <c r="N355" s="63" t="s">
        <v>35</v>
      </c>
      <c r="O355" s="63" t="s">
        <v>43</v>
      </c>
      <c r="P355" s="63" t="s">
        <v>8757</v>
      </c>
      <c r="Q355" s="84">
        <f t="shared" ca="1" si="15"/>
        <v>46120</v>
      </c>
      <c r="R355" s="68">
        <v>0</v>
      </c>
      <c r="S355" s="85" t="s">
        <v>8754</v>
      </c>
      <c r="T355" s="85">
        <v>0</v>
      </c>
      <c r="U355" s="85">
        <v>0</v>
      </c>
      <c r="V355" s="86">
        <f t="shared" si="16"/>
        <v>2</v>
      </c>
      <c r="W355" s="85">
        <v>0</v>
      </c>
      <c r="X355" s="85">
        <v>0</v>
      </c>
      <c r="Y355" s="85">
        <v>0</v>
      </c>
      <c r="Z355" s="85">
        <v>0</v>
      </c>
      <c r="AA355" s="85">
        <v>0</v>
      </c>
      <c r="AB355" s="87">
        <f t="shared" si="17"/>
        <v>0</v>
      </c>
      <c r="AC355" s="92" t="s">
        <v>8768</v>
      </c>
    </row>
    <row r="356" spans="1:29" ht="16.2" hidden="1" customHeight="1" x14ac:dyDescent="0.35">
      <c r="A356" s="66">
        <v>355</v>
      </c>
      <c r="B356" s="63">
        <v>20412698</v>
      </c>
      <c r="C356" s="63" t="s">
        <v>462</v>
      </c>
      <c r="D356" s="63" t="s">
        <v>8748</v>
      </c>
      <c r="E356" s="63" t="s">
        <v>1610</v>
      </c>
      <c r="F356" s="63" t="s">
        <v>38</v>
      </c>
      <c r="G356" s="63" t="s">
        <v>1611</v>
      </c>
      <c r="H356" s="63" t="s">
        <v>31</v>
      </c>
      <c r="I356" s="64" t="s">
        <v>1612</v>
      </c>
      <c r="J356" s="65" t="s">
        <v>502</v>
      </c>
      <c r="K356" s="63" t="s">
        <v>1613</v>
      </c>
      <c r="L356" s="63" t="s">
        <v>33</v>
      </c>
      <c r="M356" s="63" t="s">
        <v>40</v>
      </c>
      <c r="N356" s="63" t="s">
        <v>35</v>
      </c>
      <c r="O356" s="63" t="s">
        <v>43</v>
      </c>
      <c r="P356" s="63" t="s">
        <v>8749</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2" t="s">
        <v>8768</v>
      </c>
    </row>
    <row r="357" spans="1:29" ht="16.2" hidden="1" customHeight="1" x14ac:dyDescent="0.35">
      <c r="A357" s="66">
        <v>356</v>
      </c>
      <c r="B357" s="62">
        <v>20412720</v>
      </c>
      <c r="C357" s="63" t="s">
        <v>462</v>
      </c>
      <c r="D357" s="63" t="s">
        <v>8748</v>
      </c>
      <c r="E357" s="63" t="s">
        <v>1614</v>
      </c>
      <c r="F357" s="63" t="s">
        <v>38</v>
      </c>
      <c r="G357" s="63" t="s">
        <v>1615</v>
      </c>
      <c r="H357" s="63" t="s">
        <v>42</v>
      </c>
      <c r="I357" s="64" t="s">
        <v>1616</v>
      </c>
      <c r="J357" s="65" t="s">
        <v>469</v>
      </c>
      <c r="K357" s="63" t="s">
        <v>1617</v>
      </c>
      <c r="L357" s="63" t="s">
        <v>33</v>
      </c>
      <c r="M357" s="63" t="s">
        <v>34</v>
      </c>
      <c r="N357" s="63" t="s">
        <v>35</v>
      </c>
      <c r="O357" s="63" t="s">
        <v>43</v>
      </c>
      <c r="P357" s="63" t="s">
        <v>8757</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2" t="s">
        <v>8768</v>
      </c>
    </row>
    <row r="358" spans="1:29" ht="16.2" hidden="1" customHeight="1" x14ac:dyDescent="0.35">
      <c r="A358" s="61">
        <v>357</v>
      </c>
      <c r="B358" s="63">
        <v>20412727</v>
      </c>
      <c r="C358" s="63" t="s">
        <v>462</v>
      </c>
      <c r="D358" s="63" t="s">
        <v>8748</v>
      </c>
      <c r="E358" s="63" t="s">
        <v>1618</v>
      </c>
      <c r="F358" s="63" t="s">
        <v>38</v>
      </c>
      <c r="G358" s="63" t="s">
        <v>1619</v>
      </c>
      <c r="H358" s="63" t="s">
        <v>42</v>
      </c>
      <c r="I358" s="64" t="s">
        <v>465</v>
      </c>
      <c r="J358" s="65" t="s">
        <v>1620</v>
      </c>
      <c r="K358" s="63" t="s">
        <v>1621</v>
      </c>
      <c r="L358" s="63" t="s">
        <v>33</v>
      </c>
      <c r="M358" s="63" t="s">
        <v>34</v>
      </c>
      <c r="N358" s="63" t="s">
        <v>35</v>
      </c>
      <c r="O358" s="63" t="s">
        <v>43</v>
      </c>
      <c r="P358" s="63" t="s">
        <v>8752</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2" t="s">
        <v>8768</v>
      </c>
    </row>
    <row r="359" spans="1:29" ht="16.2" hidden="1" customHeight="1" x14ac:dyDescent="0.35">
      <c r="A359" s="61">
        <v>358</v>
      </c>
      <c r="B359" s="63">
        <v>20412739</v>
      </c>
      <c r="C359" s="63" t="s">
        <v>462</v>
      </c>
      <c r="D359" s="63" t="s">
        <v>8748</v>
      </c>
      <c r="E359" s="63" t="s">
        <v>1622</v>
      </c>
      <c r="F359" s="63" t="s">
        <v>38</v>
      </c>
      <c r="G359" s="63" t="s">
        <v>1623</v>
      </c>
      <c r="H359" s="63" t="s">
        <v>31</v>
      </c>
      <c r="I359" s="64" t="s">
        <v>465</v>
      </c>
      <c r="J359" s="65" t="s">
        <v>465</v>
      </c>
      <c r="K359" s="63" t="s">
        <v>1624</v>
      </c>
      <c r="L359" s="63" t="s">
        <v>33</v>
      </c>
      <c r="M359" s="63" t="s">
        <v>40</v>
      </c>
      <c r="N359" s="63" t="s">
        <v>57</v>
      </c>
      <c r="O359" s="63" t="s">
        <v>36</v>
      </c>
      <c r="P359" s="63" t="s">
        <v>57</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2" t="s">
        <v>8768</v>
      </c>
    </row>
    <row r="360" spans="1:29" ht="16.2" hidden="1" customHeight="1" x14ac:dyDescent="0.35">
      <c r="A360" s="66">
        <v>359</v>
      </c>
      <c r="B360" s="63">
        <v>20412766</v>
      </c>
      <c r="C360" s="63" t="s">
        <v>462</v>
      </c>
      <c r="D360" s="63" t="s">
        <v>8748</v>
      </c>
      <c r="E360" s="63" t="s">
        <v>1625</v>
      </c>
      <c r="F360" s="63" t="s">
        <v>38</v>
      </c>
      <c r="G360" s="63" t="s">
        <v>1626</v>
      </c>
      <c r="H360" s="63" t="s">
        <v>31</v>
      </c>
      <c r="I360" s="64" t="s">
        <v>465</v>
      </c>
      <c r="J360" s="65" t="s">
        <v>465</v>
      </c>
      <c r="K360" s="63" t="s">
        <v>1627</v>
      </c>
      <c r="L360" s="63" t="s">
        <v>45</v>
      </c>
      <c r="M360" s="63" t="s">
        <v>40</v>
      </c>
      <c r="N360" s="63" t="s">
        <v>35</v>
      </c>
      <c r="O360" s="63" t="s">
        <v>36</v>
      </c>
      <c r="P360" s="63" t="s">
        <v>8752</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2" t="s">
        <v>8768</v>
      </c>
    </row>
    <row r="361" spans="1:29" ht="16.2" hidden="1" customHeight="1" x14ac:dyDescent="0.35">
      <c r="A361" s="66">
        <v>360</v>
      </c>
      <c r="B361" s="63">
        <v>20412767</v>
      </c>
      <c r="C361" s="63" t="s">
        <v>462</v>
      </c>
      <c r="D361" s="63" t="s">
        <v>8748</v>
      </c>
      <c r="E361" s="63" t="s">
        <v>1628</v>
      </c>
      <c r="F361" s="63" t="s">
        <v>38</v>
      </c>
      <c r="G361" s="63" t="s">
        <v>1629</v>
      </c>
      <c r="H361" s="63" t="s">
        <v>31</v>
      </c>
      <c r="I361" s="64" t="s">
        <v>787</v>
      </c>
      <c r="J361" s="65" t="s">
        <v>655</v>
      </c>
      <c r="K361" s="63" t="s">
        <v>1630</v>
      </c>
      <c r="L361" s="63" t="s">
        <v>39</v>
      </c>
      <c r="M361" s="63" t="s">
        <v>34</v>
      </c>
      <c r="N361" s="63" t="s">
        <v>52</v>
      </c>
      <c r="O361" s="63" t="s">
        <v>43</v>
      </c>
      <c r="P361" s="63" t="s">
        <v>52</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2" t="s">
        <v>8768</v>
      </c>
    </row>
    <row r="362" spans="1:29" ht="16.2" hidden="1" customHeight="1" x14ac:dyDescent="0.35">
      <c r="A362" s="61">
        <v>361</v>
      </c>
      <c r="B362" s="67">
        <v>20412771</v>
      </c>
      <c r="C362" s="63" t="s">
        <v>462</v>
      </c>
      <c r="D362" s="63" t="s">
        <v>8748</v>
      </c>
      <c r="E362" s="63" t="s">
        <v>1631</v>
      </c>
      <c r="F362" s="63" t="s">
        <v>38</v>
      </c>
      <c r="G362" s="63" t="s">
        <v>1632</v>
      </c>
      <c r="H362" s="63" t="s">
        <v>31</v>
      </c>
      <c r="I362" s="64" t="s">
        <v>1633</v>
      </c>
      <c r="J362" s="65" t="s">
        <v>526</v>
      </c>
      <c r="K362" s="63" t="s">
        <v>1634</v>
      </c>
      <c r="L362" s="63" t="s">
        <v>39</v>
      </c>
      <c r="M362" s="63" t="s">
        <v>40</v>
      </c>
      <c r="N362" s="63" t="s">
        <v>46</v>
      </c>
      <c r="O362" s="63" t="s">
        <v>43</v>
      </c>
      <c r="P362" s="63" t="s">
        <v>46</v>
      </c>
      <c r="Q362" s="84">
        <f t="shared" ca="1" si="15"/>
        <v>46120</v>
      </c>
      <c r="R362" s="68">
        <v>0</v>
      </c>
      <c r="S362" s="85" t="s">
        <v>8754</v>
      </c>
      <c r="T362" s="85">
        <v>0</v>
      </c>
      <c r="U362" s="85">
        <v>0</v>
      </c>
      <c r="V362" s="86">
        <f t="shared" si="16"/>
        <v>2</v>
      </c>
      <c r="W362" s="85">
        <v>0</v>
      </c>
      <c r="X362" s="85">
        <v>0</v>
      </c>
      <c r="Y362" s="85">
        <v>0</v>
      </c>
      <c r="Z362" s="85">
        <v>0</v>
      </c>
      <c r="AA362" s="85">
        <v>0</v>
      </c>
      <c r="AB362" s="87">
        <f t="shared" si="17"/>
        <v>0</v>
      </c>
      <c r="AC362" s="92" t="s">
        <v>8768</v>
      </c>
    </row>
    <row r="363" spans="1:29" ht="16.2" hidden="1" customHeight="1" x14ac:dyDescent="0.35">
      <c r="A363" s="66">
        <v>362</v>
      </c>
      <c r="B363" s="63">
        <v>20412772</v>
      </c>
      <c r="C363" s="63" t="s">
        <v>462</v>
      </c>
      <c r="D363" s="63" t="s">
        <v>8748</v>
      </c>
      <c r="E363" s="63" t="s">
        <v>1635</v>
      </c>
      <c r="F363" s="63" t="s">
        <v>38</v>
      </c>
      <c r="G363" s="63" t="s">
        <v>1636</v>
      </c>
      <c r="H363" s="63" t="s">
        <v>31</v>
      </c>
      <c r="I363" s="64" t="s">
        <v>465</v>
      </c>
      <c r="J363" s="65" t="s">
        <v>465</v>
      </c>
      <c r="K363" s="63" t="s">
        <v>1637</v>
      </c>
      <c r="L363" s="63" t="s">
        <v>39</v>
      </c>
      <c r="M363" s="63" t="s">
        <v>40</v>
      </c>
      <c r="N363" s="63" t="s">
        <v>41</v>
      </c>
      <c r="O363" s="63" t="s">
        <v>36</v>
      </c>
      <c r="P363" s="63" t="s">
        <v>41</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2" t="s">
        <v>8768</v>
      </c>
    </row>
    <row r="364" spans="1:29" ht="16.2" hidden="1" customHeight="1" x14ac:dyDescent="0.35">
      <c r="A364" s="66">
        <v>363</v>
      </c>
      <c r="B364" s="63">
        <v>20412796</v>
      </c>
      <c r="C364" s="63" t="s">
        <v>462</v>
      </c>
      <c r="D364" s="63" t="s">
        <v>8748</v>
      </c>
      <c r="E364" s="63" t="s">
        <v>1638</v>
      </c>
      <c r="F364" s="63" t="s">
        <v>38</v>
      </c>
      <c r="G364" s="63" t="s">
        <v>1639</v>
      </c>
      <c r="H364" s="63" t="s">
        <v>42</v>
      </c>
      <c r="I364" s="64" t="s">
        <v>1640</v>
      </c>
      <c r="J364" s="65" t="s">
        <v>1471</v>
      </c>
      <c r="K364" s="63" t="s">
        <v>1641</v>
      </c>
      <c r="L364" s="63" t="s">
        <v>39</v>
      </c>
      <c r="M364" s="63" t="s">
        <v>34</v>
      </c>
      <c r="N364" s="63" t="s">
        <v>35</v>
      </c>
      <c r="O364" s="63" t="s">
        <v>30</v>
      </c>
      <c r="P364" s="63" t="s">
        <v>8755</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2" t="s">
        <v>8768</v>
      </c>
    </row>
    <row r="365" spans="1:29" ht="16.2" hidden="1" customHeight="1" x14ac:dyDescent="0.35">
      <c r="A365" s="66">
        <v>364</v>
      </c>
      <c r="B365" s="63">
        <v>20412816</v>
      </c>
      <c r="C365" s="63" t="s">
        <v>462</v>
      </c>
      <c r="D365" s="63" t="s">
        <v>8748</v>
      </c>
      <c r="E365" s="63" t="s">
        <v>1642</v>
      </c>
      <c r="F365" s="63" t="s">
        <v>32</v>
      </c>
      <c r="G365" s="63" t="s">
        <v>1643</v>
      </c>
      <c r="H365" s="63" t="s">
        <v>31</v>
      </c>
      <c r="I365" s="64" t="s">
        <v>465</v>
      </c>
      <c r="J365" s="65" t="s">
        <v>465</v>
      </c>
      <c r="K365" s="63" t="s">
        <v>1644</v>
      </c>
      <c r="L365" s="63" t="s">
        <v>33</v>
      </c>
      <c r="M365" s="63" t="s">
        <v>40</v>
      </c>
      <c r="N365" s="63" t="s">
        <v>41</v>
      </c>
      <c r="O365" s="63" t="s">
        <v>36</v>
      </c>
      <c r="P365" s="63" t="s">
        <v>41</v>
      </c>
      <c r="Q365" s="84">
        <f t="shared" ca="1" si="15"/>
        <v>46120</v>
      </c>
      <c r="R365" s="68">
        <v>0</v>
      </c>
      <c r="S365" s="85" t="s">
        <v>8754</v>
      </c>
      <c r="T365" s="85">
        <v>0</v>
      </c>
      <c r="U365" s="85">
        <v>0</v>
      </c>
      <c r="V365" s="86">
        <f t="shared" si="16"/>
        <v>2</v>
      </c>
      <c r="W365" s="85">
        <v>0</v>
      </c>
      <c r="X365" s="85">
        <v>0</v>
      </c>
      <c r="Y365" s="85">
        <v>0</v>
      </c>
      <c r="Z365" s="85">
        <v>0</v>
      </c>
      <c r="AA365" s="85">
        <v>0</v>
      </c>
      <c r="AB365" s="87">
        <f t="shared" si="17"/>
        <v>0</v>
      </c>
      <c r="AC365" s="92" t="s">
        <v>8768</v>
      </c>
    </row>
    <row r="366" spans="1:29" ht="16.2" hidden="1" customHeight="1" x14ac:dyDescent="0.35">
      <c r="A366" s="61">
        <v>365</v>
      </c>
      <c r="B366" s="63">
        <v>20412855</v>
      </c>
      <c r="C366" s="63" t="s">
        <v>462</v>
      </c>
      <c r="D366" s="63" t="s">
        <v>8748</v>
      </c>
      <c r="E366" s="63" t="s">
        <v>255</v>
      </c>
      <c r="F366" s="63" t="s">
        <v>38</v>
      </c>
      <c r="G366" s="63" t="s">
        <v>1645</v>
      </c>
      <c r="H366" s="63" t="s">
        <v>42</v>
      </c>
      <c r="I366" s="64" t="s">
        <v>1646</v>
      </c>
      <c r="J366" s="65" t="s">
        <v>1092</v>
      </c>
      <c r="K366" s="63" t="s">
        <v>1647</v>
      </c>
      <c r="L366" s="63" t="s">
        <v>45</v>
      </c>
      <c r="M366" s="63" t="s">
        <v>40</v>
      </c>
      <c r="N366" s="63" t="s">
        <v>48</v>
      </c>
      <c r="O366" s="63" t="s">
        <v>30</v>
      </c>
      <c r="P366" s="89" t="s">
        <v>8756</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2" t="s">
        <v>8768</v>
      </c>
    </row>
    <row r="367" spans="1:29" ht="16.2" hidden="1" customHeight="1" x14ac:dyDescent="0.35">
      <c r="A367" s="61">
        <v>366</v>
      </c>
      <c r="B367" s="63">
        <v>20412955</v>
      </c>
      <c r="C367" s="63" t="s">
        <v>462</v>
      </c>
      <c r="D367" s="63" t="s">
        <v>8748</v>
      </c>
      <c r="E367" s="63" t="s">
        <v>1648</v>
      </c>
      <c r="F367" s="63" t="s">
        <v>38</v>
      </c>
      <c r="G367" s="63" t="s">
        <v>1649</v>
      </c>
      <c r="H367" s="63" t="s">
        <v>42</v>
      </c>
      <c r="I367" s="64" t="s">
        <v>1650</v>
      </c>
      <c r="J367" s="65" t="s">
        <v>544</v>
      </c>
      <c r="K367" s="63" t="s">
        <v>1651</v>
      </c>
      <c r="L367" s="63" t="s">
        <v>39</v>
      </c>
      <c r="M367" s="63" t="s">
        <v>40</v>
      </c>
      <c r="N367" s="63" t="s">
        <v>35</v>
      </c>
      <c r="O367" s="63" t="s">
        <v>43</v>
      </c>
      <c r="P367" s="63" t="s">
        <v>8753</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2" t="s">
        <v>8768</v>
      </c>
    </row>
    <row r="368" spans="1:29" ht="16.2" hidden="1" customHeight="1" x14ac:dyDescent="0.35">
      <c r="A368" s="66">
        <v>367</v>
      </c>
      <c r="B368" s="62">
        <v>20412965</v>
      </c>
      <c r="C368" s="63" t="s">
        <v>462</v>
      </c>
      <c r="D368" s="63" t="s">
        <v>8748</v>
      </c>
      <c r="E368" s="63" t="s">
        <v>1652</v>
      </c>
      <c r="F368" s="63" t="s">
        <v>38</v>
      </c>
      <c r="G368" s="63" t="s">
        <v>1653</v>
      </c>
      <c r="H368" s="63" t="s">
        <v>42</v>
      </c>
      <c r="I368" s="64" t="s">
        <v>465</v>
      </c>
      <c r="J368" s="65" t="s">
        <v>465</v>
      </c>
      <c r="K368" s="63" t="s">
        <v>1654</v>
      </c>
      <c r="L368" s="63" t="s">
        <v>45</v>
      </c>
      <c r="M368" s="63" t="s">
        <v>34</v>
      </c>
      <c r="N368" s="63" t="s">
        <v>35</v>
      </c>
      <c r="O368" s="63" t="s">
        <v>36</v>
      </c>
      <c r="P368" s="63" t="s">
        <v>8749</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2" t="s">
        <v>8768</v>
      </c>
    </row>
    <row r="369" spans="1:29" ht="16.2" customHeight="1" x14ac:dyDescent="0.35">
      <c r="A369" s="66">
        <v>368</v>
      </c>
      <c r="B369" s="62">
        <v>20412980</v>
      </c>
      <c r="C369" s="63" t="s">
        <v>462</v>
      </c>
      <c r="D369" s="63" t="s">
        <v>8748</v>
      </c>
      <c r="E369" s="63" t="s">
        <v>1068</v>
      </c>
      <c r="F369" s="63" t="s">
        <v>38</v>
      </c>
      <c r="G369" s="63" t="s">
        <v>1655</v>
      </c>
      <c r="H369" s="63" t="s">
        <v>42</v>
      </c>
      <c r="I369" s="64" t="s">
        <v>1656</v>
      </c>
      <c r="J369" s="65" t="s">
        <v>526</v>
      </c>
      <c r="K369" s="63" t="s">
        <v>1657</v>
      </c>
      <c r="L369" s="63" t="s">
        <v>39</v>
      </c>
      <c r="M369" s="63" t="s">
        <v>40</v>
      </c>
      <c r="N369" s="63" t="s">
        <v>53</v>
      </c>
      <c r="O369" s="63" t="s">
        <v>30</v>
      </c>
      <c r="P369" s="63" t="s">
        <v>53</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2" t="s">
        <v>8768</v>
      </c>
    </row>
    <row r="370" spans="1:29" ht="16.2" hidden="1" customHeight="1" x14ac:dyDescent="0.35">
      <c r="A370" s="61">
        <v>369</v>
      </c>
      <c r="B370" s="63">
        <v>20412983</v>
      </c>
      <c r="C370" s="63" t="s">
        <v>462</v>
      </c>
      <c r="D370" s="63" t="s">
        <v>8748</v>
      </c>
      <c r="E370" s="63" t="s">
        <v>1658</v>
      </c>
      <c r="F370" s="63" t="s">
        <v>38</v>
      </c>
      <c r="G370" s="63" t="s">
        <v>1659</v>
      </c>
      <c r="H370" s="63" t="s">
        <v>31</v>
      </c>
      <c r="I370" s="64" t="s">
        <v>465</v>
      </c>
      <c r="J370" s="65" t="s">
        <v>465</v>
      </c>
      <c r="K370" s="63" t="s">
        <v>1660</v>
      </c>
      <c r="L370" s="63" t="s">
        <v>33</v>
      </c>
      <c r="M370" s="63" t="s">
        <v>34</v>
      </c>
      <c r="N370" s="63" t="s">
        <v>35</v>
      </c>
      <c r="O370" s="63" t="s">
        <v>36</v>
      </c>
      <c r="P370" s="63" t="s">
        <v>8751</v>
      </c>
      <c r="Q370" s="84">
        <f t="shared" ca="1" si="15"/>
        <v>46120</v>
      </c>
      <c r="R370" s="68">
        <v>0</v>
      </c>
      <c r="S370" s="85" t="s">
        <v>8754</v>
      </c>
      <c r="T370" s="85">
        <v>0</v>
      </c>
      <c r="U370" s="85">
        <v>0</v>
      </c>
      <c r="V370" s="86">
        <f t="shared" si="16"/>
        <v>2</v>
      </c>
      <c r="W370" s="85">
        <v>0</v>
      </c>
      <c r="X370" s="85">
        <v>0</v>
      </c>
      <c r="Y370" s="85">
        <v>0</v>
      </c>
      <c r="Z370" s="85">
        <v>0</v>
      </c>
      <c r="AA370" s="85">
        <v>0</v>
      </c>
      <c r="AB370" s="87">
        <f t="shared" si="17"/>
        <v>0</v>
      </c>
      <c r="AC370" s="92" t="s">
        <v>8768</v>
      </c>
    </row>
    <row r="371" spans="1:29" ht="16.2" hidden="1" customHeight="1" x14ac:dyDescent="0.35">
      <c r="A371" s="61">
        <v>370</v>
      </c>
      <c r="B371" s="63">
        <v>20413034</v>
      </c>
      <c r="C371" s="63" t="s">
        <v>462</v>
      </c>
      <c r="D371" s="63" t="s">
        <v>8748</v>
      </c>
      <c r="E371" s="63" t="s">
        <v>1661</v>
      </c>
      <c r="F371" s="63" t="s">
        <v>32</v>
      </c>
      <c r="G371" s="63" t="s">
        <v>1662</v>
      </c>
      <c r="H371" s="63" t="s">
        <v>42</v>
      </c>
      <c r="I371" s="64" t="s">
        <v>465</v>
      </c>
      <c r="J371" s="65" t="s">
        <v>465</v>
      </c>
      <c r="K371" s="63" t="s">
        <v>1663</v>
      </c>
      <c r="L371" s="63" t="s">
        <v>39</v>
      </c>
      <c r="M371" s="63" t="s">
        <v>34</v>
      </c>
      <c r="N371" s="63" t="s">
        <v>35</v>
      </c>
      <c r="O371" s="63" t="s">
        <v>36</v>
      </c>
      <c r="P371" s="63" t="s">
        <v>8757</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2" t="s">
        <v>8768</v>
      </c>
    </row>
    <row r="372" spans="1:29" ht="16.2" hidden="1" customHeight="1" x14ac:dyDescent="0.35">
      <c r="A372" s="66">
        <v>371</v>
      </c>
      <c r="B372" s="63">
        <v>20413038</v>
      </c>
      <c r="C372" s="63" t="s">
        <v>462</v>
      </c>
      <c r="D372" s="63" t="s">
        <v>8748</v>
      </c>
      <c r="E372" s="63" t="s">
        <v>1664</v>
      </c>
      <c r="F372" s="63" t="s">
        <v>32</v>
      </c>
      <c r="G372" s="63" t="s">
        <v>1665</v>
      </c>
      <c r="H372" s="63" t="s">
        <v>42</v>
      </c>
      <c r="I372" s="64" t="s">
        <v>1666</v>
      </c>
      <c r="J372" s="65" t="s">
        <v>1667</v>
      </c>
      <c r="K372" s="63" t="s">
        <v>1668</v>
      </c>
      <c r="L372" s="63" t="s">
        <v>33</v>
      </c>
      <c r="M372" s="63" t="s">
        <v>34</v>
      </c>
      <c r="N372" s="63" t="s">
        <v>35</v>
      </c>
      <c r="O372" s="63" t="s">
        <v>30</v>
      </c>
      <c r="P372" s="63" t="s">
        <v>8749</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2" t="s">
        <v>8768</v>
      </c>
    </row>
    <row r="373" spans="1:29" ht="16.2" hidden="1" customHeight="1" x14ac:dyDescent="0.35">
      <c r="A373" s="66">
        <v>372</v>
      </c>
      <c r="B373" s="63">
        <v>20413079</v>
      </c>
      <c r="C373" s="63" t="s">
        <v>462</v>
      </c>
      <c r="D373" s="63" t="s">
        <v>8748</v>
      </c>
      <c r="E373" s="63" t="s">
        <v>1669</v>
      </c>
      <c r="F373" s="63" t="s">
        <v>32</v>
      </c>
      <c r="G373" s="63" t="s">
        <v>1670</v>
      </c>
      <c r="H373" s="63" t="s">
        <v>42</v>
      </c>
      <c r="I373" s="64" t="s">
        <v>465</v>
      </c>
      <c r="J373" s="65" t="s">
        <v>465</v>
      </c>
      <c r="K373" s="63" t="s">
        <v>1671</v>
      </c>
      <c r="L373" s="63" t="s">
        <v>45</v>
      </c>
      <c r="M373" s="63" t="s">
        <v>40</v>
      </c>
      <c r="N373" s="63" t="s">
        <v>48</v>
      </c>
      <c r="O373" s="63" t="s">
        <v>36</v>
      </c>
      <c r="P373" s="89" t="s">
        <v>8758</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2" t="s">
        <v>8768</v>
      </c>
    </row>
    <row r="374" spans="1:29" ht="16.2" customHeight="1" x14ac:dyDescent="0.35">
      <c r="A374" s="61">
        <v>373</v>
      </c>
      <c r="B374" s="63">
        <v>20413086</v>
      </c>
      <c r="C374" s="63" t="s">
        <v>462</v>
      </c>
      <c r="D374" s="63" t="s">
        <v>8748</v>
      </c>
      <c r="E374" s="63" t="s">
        <v>1672</v>
      </c>
      <c r="F374" s="63" t="s">
        <v>38</v>
      </c>
      <c r="G374" s="63" t="s">
        <v>1673</v>
      </c>
      <c r="H374" s="63" t="s">
        <v>42</v>
      </c>
      <c r="I374" s="64" t="s">
        <v>465</v>
      </c>
      <c r="J374" s="65" t="s">
        <v>526</v>
      </c>
      <c r="K374" s="63" t="s">
        <v>1674</v>
      </c>
      <c r="L374" s="63" t="s">
        <v>39</v>
      </c>
      <c r="M374" s="63" t="s">
        <v>40</v>
      </c>
      <c r="N374" s="63" t="s">
        <v>53</v>
      </c>
      <c r="O374" s="63" t="s">
        <v>43</v>
      </c>
      <c r="P374" s="63" t="s">
        <v>53</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2" t="s">
        <v>8768</v>
      </c>
    </row>
    <row r="375" spans="1:29" ht="16.2" hidden="1" customHeight="1" x14ac:dyDescent="0.35">
      <c r="A375" s="61">
        <v>374</v>
      </c>
      <c r="B375" s="63">
        <v>20413090</v>
      </c>
      <c r="C375" s="63" t="s">
        <v>462</v>
      </c>
      <c r="D375" s="63" t="s">
        <v>8748</v>
      </c>
      <c r="E375" s="63" t="s">
        <v>1675</v>
      </c>
      <c r="F375" s="63" t="s">
        <v>32</v>
      </c>
      <c r="G375" s="63" t="s">
        <v>1676</v>
      </c>
      <c r="H375" s="63" t="s">
        <v>31</v>
      </c>
      <c r="I375" s="64" t="s">
        <v>957</v>
      </c>
      <c r="J375" s="65" t="s">
        <v>526</v>
      </c>
      <c r="K375" s="63" t="s">
        <v>1677</v>
      </c>
      <c r="L375" s="63" t="s">
        <v>33</v>
      </c>
      <c r="M375" s="63" t="s">
        <v>40</v>
      </c>
      <c r="N375" s="63" t="s">
        <v>48</v>
      </c>
      <c r="O375" s="63" t="s">
        <v>43</v>
      </c>
      <c r="P375" s="89" t="s">
        <v>8756</v>
      </c>
      <c r="Q375" s="84">
        <f t="shared" ca="1" si="15"/>
        <v>46120</v>
      </c>
      <c r="R375" s="68">
        <v>0</v>
      </c>
      <c r="S375" s="85" t="s">
        <v>8754</v>
      </c>
      <c r="T375" s="85">
        <v>0</v>
      </c>
      <c r="U375" s="85">
        <v>0</v>
      </c>
      <c r="V375" s="86">
        <f t="shared" si="16"/>
        <v>2</v>
      </c>
      <c r="W375" s="85">
        <v>0</v>
      </c>
      <c r="X375" s="85">
        <v>0</v>
      </c>
      <c r="Y375" s="85">
        <v>0</v>
      </c>
      <c r="Z375" s="85">
        <v>0</v>
      </c>
      <c r="AA375" s="85">
        <v>0</v>
      </c>
      <c r="AB375" s="87">
        <f t="shared" si="17"/>
        <v>0</v>
      </c>
      <c r="AC375" s="92" t="s">
        <v>8768</v>
      </c>
    </row>
    <row r="376" spans="1:29" ht="16.2" hidden="1" customHeight="1" x14ac:dyDescent="0.35">
      <c r="A376" s="66">
        <v>375</v>
      </c>
      <c r="B376" s="67">
        <v>20413097</v>
      </c>
      <c r="C376" s="63" t="s">
        <v>462</v>
      </c>
      <c r="D376" s="63" t="s">
        <v>8748</v>
      </c>
      <c r="E376" s="63" t="s">
        <v>196</v>
      </c>
      <c r="F376" s="63" t="s">
        <v>32</v>
      </c>
      <c r="G376" s="63" t="s">
        <v>1678</v>
      </c>
      <c r="H376" s="63" t="s">
        <v>31</v>
      </c>
      <c r="I376" s="64" t="s">
        <v>1679</v>
      </c>
      <c r="J376" s="65" t="s">
        <v>1620</v>
      </c>
      <c r="K376" s="63" t="s">
        <v>1680</v>
      </c>
      <c r="L376" s="63" t="s">
        <v>39</v>
      </c>
      <c r="M376" s="63" t="s">
        <v>40</v>
      </c>
      <c r="N376" s="63" t="s">
        <v>46</v>
      </c>
      <c r="O376" s="63" t="s">
        <v>30</v>
      </c>
      <c r="P376" s="63" t="s">
        <v>46</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2" t="s">
        <v>8768</v>
      </c>
    </row>
    <row r="377" spans="1:29" ht="16.2" customHeight="1" x14ac:dyDescent="0.35">
      <c r="A377" s="66">
        <v>376</v>
      </c>
      <c r="B377" s="63">
        <v>20413111</v>
      </c>
      <c r="C377" s="63" t="s">
        <v>462</v>
      </c>
      <c r="D377" s="63" t="s">
        <v>8748</v>
      </c>
      <c r="E377" s="63" t="s">
        <v>1681</v>
      </c>
      <c r="F377" s="63" t="s">
        <v>32</v>
      </c>
      <c r="G377" s="63" t="s">
        <v>1682</v>
      </c>
      <c r="H377" s="63" t="s">
        <v>31</v>
      </c>
      <c r="I377" s="64" t="s">
        <v>1683</v>
      </c>
      <c r="J377" s="65" t="s">
        <v>502</v>
      </c>
      <c r="K377" s="63" t="s">
        <v>1684</v>
      </c>
      <c r="L377" s="63" t="s">
        <v>39</v>
      </c>
      <c r="M377" s="63" t="s">
        <v>40</v>
      </c>
      <c r="N377" s="63" t="s">
        <v>53</v>
      </c>
      <c r="O377" s="63" t="s">
        <v>43</v>
      </c>
      <c r="P377" s="63" t="s">
        <v>53</v>
      </c>
      <c r="Q377" s="84">
        <f t="shared" ca="1" si="15"/>
        <v>46120</v>
      </c>
      <c r="R377" s="68">
        <v>0</v>
      </c>
      <c r="S377" s="85" t="s">
        <v>8754</v>
      </c>
      <c r="T377" s="85">
        <v>0</v>
      </c>
      <c r="U377" s="85">
        <v>0</v>
      </c>
      <c r="V377" s="86">
        <f t="shared" si="16"/>
        <v>2</v>
      </c>
      <c r="W377" s="85">
        <v>0</v>
      </c>
      <c r="X377" s="85">
        <v>0</v>
      </c>
      <c r="Y377" s="85">
        <v>0</v>
      </c>
      <c r="Z377" s="85">
        <v>0</v>
      </c>
      <c r="AA377" s="85">
        <v>0</v>
      </c>
      <c r="AB377" s="87">
        <f t="shared" si="17"/>
        <v>0</v>
      </c>
      <c r="AC377" s="92" t="s">
        <v>8768</v>
      </c>
    </row>
    <row r="378" spans="1:29" ht="16.2" hidden="1" customHeight="1" x14ac:dyDescent="0.35">
      <c r="A378" s="61">
        <v>377</v>
      </c>
      <c r="B378" s="63">
        <v>20413121</v>
      </c>
      <c r="C378" s="63" t="s">
        <v>462</v>
      </c>
      <c r="D378" s="63" t="s">
        <v>8748</v>
      </c>
      <c r="E378" s="63" t="s">
        <v>1685</v>
      </c>
      <c r="F378" s="63" t="s">
        <v>38</v>
      </c>
      <c r="G378" s="63" t="s">
        <v>1686</v>
      </c>
      <c r="H378" s="63" t="s">
        <v>42</v>
      </c>
      <c r="I378" s="64" t="s">
        <v>1687</v>
      </c>
      <c r="J378" s="65" t="s">
        <v>544</v>
      </c>
      <c r="K378" s="63" t="s">
        <v>1688</v>
      </c>
      <c r="L378" s="63" t="s">
        <v>39</v>
      </c>
      <c r="M378" s="63" t="s">
        <v>40</v>
      </c>
      <c r="N378" s="63" t="s">
        <v>35</v>
      </c>
      <c r="O378" s="63" t="s">
        <v>43</v>
      </c>
      <c r="P378" s="63" t="s">
        <v>8751</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2" t="s">
        <v>8768</v>
      </c>
    </row>
    <row r="379" spans="1:29" ht="16.2" hidden="1" customHeight="1" x14ac:dyDescent="0.35">
      <c r="A379" s="66">
        <v>378</v>
      </c>
      <c r="B379" s="63">
        <v>20413136</v>
      </c>
      <c r="C379" s="63" t="s">
        <v>462</v>
      </c>
      <c r="D379" s="63" t="s">
        <v>8748</v>
      </c>
      <c r="E379" s="63" t="s">
        <v>1689</v>
      </c>
      <c r="F379" s="63" t="s">
        <v>38</v>
      </c>
      <c r="G379" s="63" t="s">
        <v>1690</v>
      </c>
      <c r="H379" s="63" t="s">
        <v>31</v>
      </c>
      <c r="I379" s="64" t="s">
        <v>465</v>
      </c>
      <c r="J379" s="65" t="s">
        <v>465</v>
      </c>
      <c r="K379" s="63" t="s">
        <v>1691</v>
      </c>
      <c r="L379" s="63" t="s">
        <v>39</v>
      </c>
      <c r="M379" s="63" t="s">
        <v>40</v>
      </c>
      <c r="N379" s="63" t="s">
        <v>41</v>
      </c>
      <c r="O379" s="63" t="s">
        <v>36</v>
      </c>
      <c r="P379" s="63" t="s">
        <v>41</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2" t="s">
        <v>8768</v>
      </c>
    </row>
    <row r="380" spans="1:29" ht="16.2" hidden="1" customHeight="1" x14ac:dyDescent="0.35">
      <c r="A380" s="66">
        <v>379</v>
      </c>
      <c r="B380" s="63">
        <v>20413140</v>
      </c>
      <c r="C380" s="63" t="s">
        <v>462</v>
      </c>
      <c r="D380" s="63" t="s">
        <v>8748</v>
      </c>
      <c r="E380" s="63" t="s">
        <v>1692</v>
      </c>
      <c r="F380" s="63" t="s">
        <v>32</v>
      </c>
      <c r="G380" s="63" t="s">
        <v>1693</v>
      </c>
      <c r="H380" s="63" t="s">
        <v>31</v>
      </c>
      <c r="I380" s="64" t="s">
        <v>465</v>
      </c>
      <c r="J380" s="65" t="s">
        <v>465</v>
      </c>
      <c r="K380" s="63" t="s">
        <v>1694</v>
      </c>
      <c r="L380" s="63" t="s">
        <v>39</v>
      </c>
      <c r="M380" s="63" t="s">
        <v>40</v>
      </c>
      <c r="N380" s="63" t="s">
        <v>48</v>
      </c>
      <c r="O380" s="63" t="s">
        <v>36</v>
      </c>
      <c r="P380" s="89" t="s">
        <v>8756</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2" t="s">
        <v>8768</v>
      </c>
    </row>
    <row r="381" spans="1:29" ht="16.2" hidden="1" customHeight="1" x14ac:dyDescent="0.35">
      <c r="A381" s="66">
        <v>380</v>
      </c>
      <c r="B381" s="63">
        <v>20413151</v>
      </c>
      <c r="C381" s="63" t="s">
        <v>462</v>
      </c>
      <c r="D381" s="63" t="s">
        <v>8748</v>
      </c>
      <c r="E381" s="63" t="s">
        <v>1695</v>
      </c>
      <c r="F381" s="63" t="s">
        <v>38</v>
      </c>
      <c r="G381" s="63" t="s">
        <v>1696</v>
      </c>
      <c r="H381" s="63" t="s">
        <v>31</v>
      </c>
      <c r="I381" s="64" t="s">
        <v>1697</v>
      </c>
      <c r="J381" s="65" t="s">
        <v>465</v>
      </c>
      <c r="K381" s="63" t="s">
        <v>1698</v>
      </c>
      <c r="L381" s="63" t="s">
        <v>33</v>
      </c>
      <c r="M381" s="63" t="s">
        <v>40</v>
      </c>
      <c r="N381" s="63" t="s">
        <v>48</v>
      </c>
      <c r="O381" s="63" t="s">
        <v>43</v>
      </c>
      <c r="P381" s="89" t="s">
        <v>8756</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2" t="s">
        <v>8768</v>
      </c>
    </row>
    <row r="382" spans="1:29" ht="16.2" hidden="1" customHeight="1" x14ac:dyDescent="0.35">
      <c r="A382" s="61">
        <v>381</v>
      </c>
      <c r="B382" s="63">
        <v>20413159</v>
      </c>
      <c r="C382" s="63" t="s">
        <v>462</v>
      </c>
      <c r="D382" s="63" t="s">
        <v>8748</v>
      </c>
      <c r="E382" s="63" t="s">
        <v>1699</v>
      </c>
      <c r="F382" s="63" t="s">
        <v>38</v>
      </c>
      <c r="G382" s="63" t="s">
        <v>1700</v>
      </c>
      <c r="H382" s="63" t="s">
        <v>42</v>
      </c>
      <c r="I382" s="64" t="s">
        <v>1701</v>
      </c>
      <c r="J382" s="65" t="s">
        <v>526</v>
      </c>
      <c r="K382" s="63" t="s">
        <v>1702</v>
      </c>
      <c r="L382" s="63" t="s">
        <v>39</v>
      </c>
      <c r="M382" s="63" t="s">
        <v>40</v>
      </c>
      <c r="N382" s="63" t="s">
        <v>52</v>
      </c>
      <c r="O382" s="63" t="s">
        <v>30</v>
      </c>
      <c r="P382" s="63" t="s">
        <v>52</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2" t="s">
        <v>8768</v>
      </c>
    </row>
    <row r="383" spans="1:29" ht="16.2" hidden="1" customHeight="1" x14ac:dyDescent="0.35">
      <c r="A383" s="61">
        <v>382</v>
      </c>
      <c r="B383" s="63">
        <v>20413200</v>
      </c>
      <c r="C383" s="63" t="s">
        <v>462</v>
      </c>
      <c r="D383" s="63" t="s">
        <v>8748</v>
      </c>
      <c r="E383" s="63" t="s">
        <v>1703</v>
      </c>
      <c r="F383" s="63" t="s">
        <v>38</v>
      </c>
      <c r="G383" s="63" t="s">
        <v>1704</v>
      </c>
      <c r="H383" s="63" t="s">
        <v>42</v>
      </c>
      <c r="I383" s="64" t="s">
        <v>1705</v>
      </c>
      <c r="J383" s="65" t="s">
        <v>980</v>
      </c>
      <c r="K383" s="63" t="s">
        <v>1706</v>
      </c>
      <c r="L383" s="63" t="s">
        <v>33</v>
      </c>
      <c r="M383" s="63" t="s">
        <v>34</v>
      </c>
      <c r="N383" s="63" t="s">
        <v>35</v>
      </c>
      <c r="O383" s="63" t="s">
        <v>30</v>
      </c>
      <c r="P383" s="63" t="s">
        <v>8757</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2" t="s">
        <v>8769</v>
      </c>
    </row>
    <row r="384" spans="1:29" ht="16.2" hidden="1" customHeight="1" x14ac:dyDescent="0.35">
      <c r="A384" s="66">
        <v>383</v>
      </c>
      <c r="B384" s="63">
        <v>20413204</v>
      </c>
      <c r="C384" s="63" t="s">
        <v>462</v>
      </c>
      <c r="D384" s="63" t="s">
        <v>8748</v>
      </c>
      <c r="E384" s="63" t="s">
        <v>1707</v>
      </c>
      <c r="F384" s="63" t="s">
        <v>38</v>
      </c>
      <c r="G384" s="63" t="s">
        <v>1708</v>
      </c>
      <c r="H384" s="63" t="s">
        <v>42</v>
      </c>
      <c r="I384" s="64" t="s">
        <v>465</v>
      </c>
      <c r="J384" s="65" t="s">
        <v>502</v>
      </c>
      <c r="K384" s="63" t="s">
        <v>1709</v>
      </c>
      <c r="L384" s="63" t="s">
        <v>45</v>
      </c>
      <c r="M384" s="63" t="s">
        <v>34</v>
      </c>
      <c r="N384" s="63" t="s">
        <v>35</v>
      </c>
      <c r="O384" s="63" t="s">
        <v>43</v>
      </c>
      <c r="P384" s="63" t="s">
        <v>8751</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2" t="s">
        <v>8768</v>
      </c>
    </row>
    <row r="385" spans="1:29" ht="16.2" hidden="1" customHeight="1" x14ac:dyDescent="0.35">
      <c r="A385" s="66">
        <v>384</v>
      </c>
      <c r="B385" s="63">
        <v>20413236</v>
      </c>
      <c r="C385" s="63" t="s">
        <v>462</v>
      </c>
      <c r="D385" s="63" t="s">
        <v>8748</v>
      </c>
      <c r="E385" s="63" t="s">
        <v>1710</v>
      </c>
      <c r="F385" s="63" t="s">
        <v>38</v>
      </c>
      <c r="G385" s="63" t="s">
        <v>1711</v>
      </c>
      <c r="H385" s="63" t="s">
        <v>42</v>
      </c>
      <c r="I385" s="64" t="s">
        <v>1712</v>
      </c>
      <c r="J385" s="65" t="s">
        <v>526</v>
      </c>
      <c r="K385" s="63" t="s">
        <v>1713</v>
      </c>
      <c r="L385" s="63" t="s">
        <v>39</v>
      </c>
      <c r="M385" s="63" t="s">
        <v>34</v>
      </c>
      <c r="N385" s="63" t="s">
        <v>35</v>
      </c>
      <c r="O385" s="63" t="s">
        <v>43</v>
      </c>
      <c r="P385" s="63" t="s">
        <v>8751</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2" t="s">
        <v>8768</v>
      </c>
    </row>
    <row r="386" spans="1:29" ht="16.2" hidden="1" customHeight="1" x14ac:dyDescent="0.35">
      <c r="A386" s="61">
        <v>385</v>
      </c>
      <c r="B386" s="63">
        <v>20413241</v>
      </c>
      <c r="C386" s="63" t="s">
        <v>462</v>
      </c>
      <c r="D386" s="63" t="s">
        <v>8748</v>
      </c>
      <c r="E386" s="63" t="s">
        <v>1542</v>
      </c>
      <c r="F386" s="63" t="s">
        <v>32</v>
      </c>
      <c r="G386" s="63" t="s">
        <v>1714</v>
      </c>
      <c r="H386" s="63" t="s">
        <v>42</v>
      </c>
      <c r="I386" s="64" t="s">
        <v>1715</v>
      </c>
      <c r="J386" s="65" t="s">
        <v>822</v>
      </c>
      <c r="K386" s="63" t="s">
        <v>1716</v>
      </c>
      <c r="L386" s="63" t="s">
        <v>33</v>
      </c>
      <c r="M386" s="63" t="s">
        <v>40</v>
      </c>
      <c r="N386" s="63" t="s">
        <v>35</v>
      </c>
      <c r="O386" s="63" t="s">
        <v>30</v>
      </c>
      <c r="P386" s="63" t="s">
        <v>8751</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2" t="s">
        <v>8768</v>
      </c>
    </row>
    <row r="387" spans="1:29" ht="16.2" customHeight="1" x14ac:dyDescent="0.35">
      <c r="A387" s="61">
        <v>386</v>
      </c>
      <c r="B387" s="63">
        <v>20413276</v>
      </c>
      <c r="C387" s="63" t="s">
        <v>462</v>
      </c>
      <c r="D387" s="63" t="s">
        <v>8748</v>
      </c>
      <c r="E387" s="63" t="s">
        <v>1717</v>
      </c>
      <c r="F387" s="63" t="s">
        <v>32</v>
      </c>
      <c r="G387" s="63" t="s">
        <v>1718</v>
      </c>
      <c r="H387" s="63" t="s">
        <v>31</v>
      </c>
      <c r="I387" s="64" t="s">
        <v>465</v>
      </c>
      <c r="J387" s="65" t="s">
        <v>465</v>
      </c>
      <c r="K387" s="63" t="s">
        <v>1719</v>
      </c>
      <c r="L387" s="63" t="s">
        <v>33</v>
      </c>
      <c r="M387" s="63" t="s">
        <v>40</v>
      </c>
      <c r="N387" s="63" t="s">
        <v>53</v>
      </c>
      <c r="O387" s="63" t="s">
        <v>36</v>
      </c>
      <c r="P387" s="63" t="s">
        <v>53</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2" t="s">
        <v>8768</v>
      </c>
    </row>
    <row r="388" spans="1:29" ht="16.2" hidden="1" customHeight="1" x14ac:dyDescent="0.35">
      <c r="A388" s="66">
        <v>387</v>
      </c>
      <c r="B388" s="63">
        <v>20413277</v>
      </c>
      <c r="C388" s="63" t="s">
        <v>462</v>
      </c>
      <c r="D388" s="63" t="s">
        <v>8748</v>
      </c>
      <c r="E388" s="63" t="s">
        <v>1720</v>
      </c>
      <c r="F388" s="63" t="s">
        <v>38</v>
      </c>
      <c r="G388" s="63" t="s">
        <v>1721</v>
      </c>
      <c r="H388" s="63" t="s">
        <v>31</v>
      </c>
      <c r="I388" s="64" t="s">
        <v>465</v>
      </c>
      <c r="J388" s="65" t="s">
        <v>465</v>
      </c>
      <c r="K388" s="63" t="s">
        <v>1722</v>
      </c>
      <c r="L388" s="63" t="s">
        <v>39</v>
      </c>
      <c r="M388" s="63" t="s">
        <v>40</v>
      </c>
      <c r="N388" s="63" t="s">
        <v>41</v>
      </c>
      <c r="O388" s="63" t="s">
        <v>36</v>
      </c>
      <c r="P388" s="63" t="s">
        <v>41</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2" t="s">
        <v>8768</v>
      </c>
    </row>
    <row r="389" spans="1:29" ht="16.2" hidden="1" customHeight="1" x14ac:dyDescent="0.35">
      <c r="A389" s="66">
        <v>388</v>
      </c>
      <c r="B389" s="63">
        <v>20413293</v>
      </c>
      <c r="C389" s="63" t="s">
        <v>462</v>
      </c>
      <c r="D389" s="63" t="s">
        <v>8748</v>
      </c>
      <c r="E389" s="63" t="s">
        <v>1723</v>
      </c>
      <c r="F389" s="63" t="s">
        <v>38</v>
      </c>
      <c r="G389" s="63" t="s">
        <v>1724</v>
      </c>
      <c r="H389" s="63" t="s">
        <v>42</v>
      </c>
      <c r="I389" s="64" t="s">
        <v>465</v>
      </c>
      <c r="J389" s="65" t="s">
        <v>465</v>
      </c>
      <c r="K389" s="63" t="s">
        <v>1725</v>
      </c>
      <c r="L389" s="63" t="s">
        <v>39</v>
      </c>
      <c r="M389" s="63" t="s">
        <v>40</v>
      </c>
      <c r="N389" s="63" t="s">
        <v>48</v>
      </c>
      <c r="O389" s="63" t="s">
        <v>36</v>
      </c>
      <c r="P389" s="89" t="s">
        <v>8756</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2" t="s">
        <v>8768</v>
      </c>
    </row>
    <row r="390" spans="1:29" ht="16.2" hidden="1" customHeight="1" x14ac:dyDescent="0.35">
      <c r="A390" s="61">
        <v>389</v>
      </c>
      <c r="B390" s="63">
        <v>20413314</v>
      </c>
      <c r="C390" s="63" t="s">
        <v>462</v>
      </c>
      <c r="D390" s="63" t="s">
        <v>8748</v>
      </c>
      <c r="E390" s="63" t="s">
        <v>1726</v>
      </c>
      <c r="F390" s="63" t="s">
        <v>32</v>
      </c>
      <c r="G390" s="63" t="s">
        <v>1727</v>
      </c>
      <c r="H390" s="63" t="s">
        <v>31</v>
      </c>
      <c r="I390" s="64" t="s">
        <v>465</v>
      </c>
      <c r="J390" s="65" t="s">
        <v>465</v>
      </c>
      <c r="K390" s="63" t="s">
        <v>1728</v>
      </c>
      <c r="L390" s="63" t="s">
        <v>33</v>
      </c>
      <c r="M390" s="63" t="s">
        <v>40</v>
      </c>
      <c r="N390" s="63" t="s">
        <v>48</v>
      </c>
      <c r="O390" s="63" t="s">
        <v>36</v>
      </c>
      <c r="P390" s="89" t="s">
        <v>8756</v>
      </c>
      <c r="Q390" s="84">
        <f t="shared" ca="1" si="18"/>
        <v>46120</v>
      </c>
      <c r="R390" s="68">
        <v>0</v>
      </c>
      <c r="S390" s="85" t="s">
        <v>8754</v>
      </c>
      <c r="T390" s="85">
        <v>0</v>
      </c>
      <c r="U390" s="85">
        <v>0</v>
      </c>
      <c r="V390" s="86">
        <f t="shared" si="19"/>
        <v>2</v>
      </c>
      <c r="W390" s="85">
        <v>0</v>
      </c>
      <c r="X390" s="85">
        <v>0</v>
      </c>
      <c r="Y390" s="85">
        <v>0</v>
      </c>
      <c r="Z390" s="85">
        <v>0</v>
      </c>
      <c r="AA390" s="85">
        <v>0</v>
      </c>
      <c r="AB390" s="87">
        <f t="shared" si="20"/>
        <v>0</v>
      </c>
      <c r="AC390" s="92" t="s">
        <v>8768</v>
      </c>
    </row>
    <row r="391" spans="1:29" ht="16.2" hidden="1" customHeight="1" x14ac:dyDescent="0.35">
      <c r="A391" s="61">
        <v>390</v>
      </c>
      <c r="B391" s="63">
        <v>20413423</v>
      </c>
      <c r="C391" s="63" t="s">
        <v>462</v>
      </c>
      <c r="D391" s="63" t="s">
        <v>8748</v>
      </c>
      <c r="E391" s="63" t="s">
        <v>1729</v>
      </c>
      <c r="F391" s="63" t="s">
        <v>38</v>
      </c>
      <c r="G391" s="63" t="s">
        <v>1730</v>
      </c>
      <c r="H391" s="63" t="s">
        <v>42</v>
      </c>
      <c r="I391" s="64" t="s">
        <v>465</v>
      </c>
      <c r="J391" s="65" t="s">
        <v>465</v>
      </c>
      <c r="K391" s="63" t="s">
        <v>1731</v>
      </c>
      <c r="L391" s="63" t="s">
        <v>39</v>
      </c>
      <c r="M391" s="63" t="s">
        <v>34</v>
      </c>
      <c r="N391" s="63" t="s">
        <v>35</v>
      </c>
      <c r="O391" s="63" t="s">
        <v>36</v>
      </c>
      <c r="P391" s="63" t="s">
        <v>8752</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2" t="s">
        <v>8768</v>
      </c>
    </row>
    <row r="392" spans="1:29" ht="16.2" customHeight="1" x14ac:dyDescent="0.35">
      <c r="A392" s="66">
        <v>391</v>
      </c>
      <c r="B392" s="63">
        <v>20413444</v>
      </c>
      <c r="C392" s="63" t="s">
        <v>462</v>
      </c>
      <c r="D392" s="63" t="s">
        <v>8748</v>
      </c>
      <c r="E392" s="63" t="s">
        <v>657</v>
      </c>
      <c r="F392" s="63" t="s">
        <v>38</v>
      </c>
      <c r="G392" s="63" t="s">
        <v>1732</v>
      </c>
      <c r="H392" s="63" t="s">
        <v>31</v>
      </c>
      <c r="I392" s="64" t="s">
        <v>1733</v>
      </c>
      <c r="J392" s="65" t="s">
        <v>1463</v>
      </c>
      <c r="K392" s="63" t="s">
        <v>1734</v>
      </c>
      <c r="L392" s="63" t="s">
        <v>45</v>
      </c>
      <c r="M392" s="63" t="s">
        <v>40</v>
      </c>
      <c r="N392" s="63" t="s">
        <v>53</v>
      </c>
      <c r="O392" s="63" t="s">
        <v>43</v>
      </c>
      <c r="P392" s="63" t="s">
        <v>53</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2" t="s">
        <v>8768</v>
      </c>
    </row>
    <row r="393" spans="1:29" ht="16.2" hidden="1" customHeight="1" x14ac:dyDescent="0.35">
      <c r="A393" s="66">
        <v>392</v>
      </c>
      <c r="B393" s="63">
        <v>20413485</v>
      </c>
      <c r="C393" s="63" t="s">
        <v>462</v>
      </c>
      <c r="D393" s="63" t="s">
        <v>8748</v>
      </c>
      <c r="E393" s="63" t="s">
        <v>241</v>
      </c>
      <c r="F393" s="63" t="s">
        <v>38</v>
      </c>
      <c r="G393" s="63" t="s">
        <v>1735</v>
      </c>
      <c r="H393" s="63" t="s">
        <v>31</v>
      </c>
      <c r="I393" s="64" t="s">
        <v>465</v>
      </c>
      <c r="J393" s="65" t="s">
        <v>465</v>
      </c>
      <c r="K393" s="63" t="s">
        <v>1736</v>
      </c>
      <c r="L393" s="63" t="s">
        <v>33</v>
      </c>
      <c r="M393" s="63" t="s">
        <v>34</v>
      </c>
      <c r="N393" s="63" t="s">
        <v>35</v>
      </c>
      <c r="O393" s="63" t="s">
        <v>36</v>
      </c>
      <c r="P393" s="63" t="s">
        <v>8751</v>
      </c>
      <c r="Q393" s="84">
        <f t="shared" ca="1" si="18"/>
        <v>46120</v>
      </c>
      <c r="R393" s="68">
        <v>0</v>
      </c>
      <c r="S393" s="85" t="s">
        <v>8754</v>
      </c>
      <c r="T393" s="85">
        <v>0</v>
      </c>
      <c r="U393" s="85">
        <v>0</v>
      </c>
      <c r="V393" s="86">
        <f t="shared" si="19"/>
        <v>2</v>
      </c>
      <c r="W393" s="85">
        <v>0</v>
      </c>
      <c r="X393" s="85">
        <v>0</v>
      </c>
      <c r="Y393" s="85">
        <v>0</v>
      </c>
      <c r="Z393" s="85">
        <v>0</v>
      </c>
      <c r="AA393" s="85">
        <v>0</v>
      </c>
      <c r="AB393" s="87">
        <f t="shared" si="20"/>
        <v>0</v>
      </c>
      <c r="AC393" s="92" t="s">
        <v>8768</v>
      </c>
    </row>
    <row r="394" spans="1:29" ht="16.2" hidden="1" customHeight="1" x14ac:dyDescent="0.35">
      <c r="A394" s="61">
        <v>393</v>
      </c>
      <c r="B394" s="63">
        <v>20413548</v>
      </c>
      <c r="C394" s="63" t="s">
        <v>462</v>
      </c>
      <c r="D394" s="63" t="s">
        <v>8748</v>
      </c>
      <c r="E394" s="63" t="s">
        <v>179</v>
      </c>
      <c r="F394" s="63" t="s">
        <v>32</v>
      </c>
      <c r="G394" s="63" t="s">
        <v>1737</v>
      </c>
      <c r="H394" s="63" t="s">
        <v>31</v>
      </c>
      <c r="I394" s="64" t="s">
        <v>465</v>
      </c>
      <c r="J394" s="65" t="s">
        <v>465</v>
      </c>
      <c r="K394" s="63" t="s">
        <v>1738</v>
      </c>
      <c r="L394" s="63" t="s">
        <v>39</v>
      </c>
      <c r="M394" s="63" t="s">
        <v>34</v>
      </c>
      <c r="N394" s="63" t="s">
        <v>35</v>
      </c>
      <c r="O394" s="63" t="s">
        <v>36</v>
      </c>
      <c r="P394" s="63" t="s">
        <v>8752</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2" t="s">
        <v>8768</v>
      </c>
    </row>
    <row r="395" spans="1:29" ht="16.2" hidden="1" customHeight="1" x14ac:dyDescent="0.35">
      <c r="A395" s="61">
        <v>394</v>
      </c>
      <c r="B395" s="67">
        <v>20413600</v>
      </c>
      <c r="C395" s="63" t="s">
        <v>462</v>
      </c>
      <c r="D395" s="63" t="s">
        <v>8748</v>
      </c>
      <c r="E395" s="63" t="s">
        <v>1739</v>
      </c>
      <c r="F395" s="63" t="s">
        <v>32</v>
      </c>
      <c r="G395" s="63" t="s">
        <v>1740</v>
      </c>
      <c r="H395" s="63" t="s">
        <v>42</v>
      </c>
      <c r="I395" s="64" t="s">
        <v>465</v>
      </c>
      <c r="J395" s="65" t="s">
        <v>465</v>
      </c>
      <c r="K395" s="63" t="s">
        <v>1741</v>
      </c>
      <c r="L395" s="63" t="s">
        <v>33</v>
      </c>
      <c r="M395" s="63" t="s">
        <v>40</v>
      </c>
      <c r="N395" s="63" t="s">
        <v>46</v>
      </c>
      <c r="O395" s="63" t="s">
        <v>36</v>
      </c>
      <c r="P395" s="63" t="s">
        <v>46</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2" t="s">
        <v>8768</v>
      </c>
    </row>
    <row r="396" spans="1:29" ht="16.2" hidden="1" customHeight="1" x14ac:dyDescent="0.35">
      <c r="A396" s="66">
        <v>395</v>
      </c>
      <c r="B396" s="67">
        <v>20413602</v>
      </c>
      <c r="C396" s="63" t="s">
        <v>462</v>
      </c>
      <c r="D396" s="63" t="s">
        <v>8748</v>
      </c>
      <c r="E396" s="63" t="s">
        <v>1742</v>
      </c>
      <c r="F396" s="63" t="s">
        <v>38</v>
      </c>
      <c r="G396" s="63" t="s">
        <v>1743</v>
      </c>
      <c r="H396" s="63" t="s">
        <v>31</v>
      </c>
      <c r="I396" s="64" t="s">
        <v>1312</v>
      </c>
      <c r="J396" s="65" t="s">
        <v>544</v>
      </c>
      <c r="K396" s="63" t="s">
        <v>1744</v>
      </c>
      <c r="L396" s="63" t="s">
        <v>33</v>
      </c>
      <c r="M396" s="63" t="s">
        <v>40</v>
      </c>
      <c r="N396" s="63" t="s">
        <v>46</v>
      </c>
      <c r="O396" s="63" t="s">
        <v>43</v>
      </c>
      <c r="P396" s="63" t="s">
        <v>46</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2" t="s">
        <v>8768</v>
      </c>
    </row>
    <row r="397" spans="1:29" ht="16.2" hidden="1" customHeight="1" x14ac:dyDescent="0.35">
      <c r="A397" s="66">
        <v>396</v>
      </c>
      <c r="B397" s="63">
        <v>20413607</v>
      </c>
      <c r="C397" s="63" t="s">
        <v>462</v>
      </c>
      <c r="D397" s="63" t="s">
        <v>8748</v>
      </c>
      <c r="E397" s="63" t="s">
        <v>1745</v>
      </c>
      <c r="F397" s="63" t="s">
        <v>38</v>
      </c>
      <c r="G397" s="63" t="s">
        <v>1746</v>
      </c>
      <c r="H397" s="63" t="s">
        <v>42</v>
      </c>
      <c r="I397" s="64" t="s">
        <v>465</v>
      </c>
      <c r="J397" s="65" t="s">
        <v>465</v>
      </c>
      <c r="K397" s="63" t="s">
        <v>1747</v>
      </c>
      <c r="L397" s="63" t="s">
        <v>39</v>
      </c>
      <c r="M397" s="63" t="s">
        <v>34</v>
      </c>
      <c r="N397" s="63" t="s">
        <v>35</v>
      </c>
      <c r="O397" s="63" t="s">
        <v>36</v>
      </c>
      <c r="P397" s="63" t="s">
        <v>8755</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2" t="s">
        <v>8768</v>
      </c>
    </row>
    <row r="398" spans="1:29" ht="16.2" hidden="1" customHeight="1" x14ac:dyDescent="0.35">
      <c r="A398" s="61">
        <v>397</v>
      </c>
      <c r="B398" s="62">
        <v>20413648</v>
      </c>
      <c r="C398" s="63" t="s">
        <v>462</v>
      </c>
      <c r="D398" s="63" t="s">
        <v>8748</v>
      </c>
      <c r="E398" s="63" t="s">
        <v>1748</v>
      </c>
      <c r="F398" s="63" t="s">
        <v>32</v>
      </c>
      <c r="G398" s="63" t="s">
        <v>1749</v>
      </c>
      <c r="H398" s="63" t="s">
        <v>31</v>
      </c>
      <c r="I398" s="64" t="s">
        <v>465</v>
      </c>
      <c r="J398" s="65" t="s">
        <v>465</v>
      </c>
      <c r="K398" s="63" t="s">
        <v>1750</v>
      </c>
      <c r="L398" s="63" t="s">
        <v>45</v>
      </c>
      <c r="M398" s="63" t="s">
        <v>40</v>
      </c>
      <c r="N398" s="63" t="s">
        <v>48</v>
      </c>
      <c r="O398" s="63" t="s">
        <v>36</v>
      </c>
      <c r="P398" s="89" t="s">
        <v>8756</v>
      </c>
      <c r="Q398" s="84">
        <f t="shared" ca="1" si="18"/>
        <v>46120</v>
      </c>
      <c r="R398" s="68">
        <v>0</v>
      </c>
      <c r="S398" s="85" t="s">
        <v>8754</v>
      </c>
      <c r="T398" s="85">
        <v>0</v>
      </c>
      <c r="U398" s="85">
        <v>0</v>
      </c>
      <c r="V398" s="86">
        <f t="shared" si="19"/>
        <v>2</v>
      </c>
      <c r="W398" s="85">
        <v>0</v>
      </c>
      <c r="X398" s="85">
        <v>0</v>
      </c>
      <c r="Y398" s="85">
        <v>0</v>
      </c>
      <c r="Z398" s="85">
        <v>0</v>
      </c>
      <c r="AA398" s="85">
        <v>0</v>
      </c>
      <c r="AB398" s="87">
        <f t="shared" si="20"/>
        <v>0</v>
      </c>
      <c r="AC398" s="92" t="s">
        <v>8768</v>
      </c>
    </row>
    <row r="399" spans="1:29" ht="16.2" hidden="1" customHeight="1" x14ac:dyDescent="0.35">
      <c r="A399" s="61">
        <v>398</v>
      </c>
      <c r="B399" s="63">
        <v>20413666</v>
      </c>
      <c r="C399" s="63" t="s">
        <v>462</v>
      </c>
      <c r="D399" s="63" t="s">
        <v>8748</v>
      </c>
      <c r="E399" s="63" t="s">
        <v>1418</v>
      </c>
      <c r="F399" s="63" t="s">
        <v>32</v>
      </c>
      <c r="G399" s="63" t="s">
        <v>1751</v>
      </c>
      <c r="H399" s="63" t="s">
        <v>31</v>
      </c>
      <c r="I399" s="64" t="s">
        <v>1752</v>
      </c>
      <c r="J399" s="65" t="s">
        <v>544</v>
      </c>
      <c r="K399" s="63" t="s">
        <v>1753</v>
      </c>
      <c r="L399" s="63" t="s">
        <v>45</v>
      </c>
      <c r="M399" s="63" t="s">
        <v>40</v>
      </c>
      <c r="N399" s="63" t="s">
        <v>57</v>
      </c>
      <c r="O399" s="63" t="s">
        <v>43</v>
      </c>
      <c r="P399" s="63" t="s">
        <v>57</v>
      </c>
      <c r="Q399" s="84">
        <f t="shared" ca="1" si="18"/>
        <v>46120</v>
      </c>
      <c r="R399" s="68">
        <v>0</v>
      </c>
      <c r="S399" s="85" t="s">
        <v>8754</v>
      </c>
      <c r="T399" s="85">
        <v>0</v>
      </c>
      <c r="U399" s="85">
        <v>0</v>
      </c>
      <c r="V399" s="86">
        <f t="shared" si="19"/>
        <v>2</v>
      </c>
      <c r="W399" s="85">
        <v>0</v>
      </c>
      <c r="X399" s="85">
        <v>0</v>
      </c>
      <c r="Y399" s="85">
        <v>0</v>
      </c>
      <c r="Z399" s="85">
        <v>0</v>
      </c>
      <c r="AA399" s="85">
        <v>0</v>
      </c>
      <c r="AB399" s="87">
        <f t="shared" si="20"/>
        <v>0</v>
      </c>
      <c r="AC399" s="92" t="s">
        <v>8768</v>
      </c>
    </row>
    <row r="400" spans="1:29" ht="16.2" hidden="1" customHeight="1" x14ac:dyDescent="0.35">
      <c r="A400" s="66">
        <v>399</v>
      </c>
      <c r="B400" s="63">
        <v>20413686</v>
      </c>
      <c r="C400" s="63" t="s">
        <v>462</v>
      </c>
      <c r="D400" s="63" t="s">
        <v>8748</v>
      </c>
      <c r="E400" s="63" t="s">
        <v>68</v>
      </c>
      <c r="F400" s="63" t="s">
        <v>38</v>
      </c>
      <c r="G400" s="63" t="s">
        <v>1754</v>
      </c>
      <c r="H400" s="63" t="s">
        <v>31</v>
      </c>
      <c r="I400" s="64" t="s">
        <v>465</v>
      </c>
      <c r="J400" s="65" t="s">
        <v>465</v>
      </c>
      <c r="K400" s="63" t="s">
        <v>1755</v>
      </c>
      <c r="L400" s="63" t="s">
        <v>39</v>
      </c>
      <c r="M400" s="63" t="s">
        <v>40</v>
      </c>
      <c r="N400" s="63" t="s">
        <v>48</v>
      </c>
      <c r="O400" s="63" t="s">
        <v>36</v>
      </c>
      <c r="P400" s="89" t="s">
        <v>8758</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2" t="s">
        <v>8768</v>
      </c>
    </row>
    <row r="401" spans="1:29" ht="16.2" hidden="1" customHeight="1" x14ac:dyDescent="0.35">
      <c r="A401" s="66">
        <v>400</v>
      </c>
      <c r="B401" s="63">
        <v>20413706</v>
      </c>
      <c r="C401" s="63" t="s">
        <v>462</v>
      </c>
      <c r="D401" s="63" t="s">
        <v>8746</v>
      </c>
      <c r="E401" s="63" t="s">
        <v>598</v>
      </c>
      <c r="F401" s="63" t="s">
        <v>32</v>
      </c>
      <c r="G401" s="63" t="s">
        <v>1756</v>
      </c>
      <c r="H401" s="63" t="s">
        <v>31</v>
      </c>
      <c r="I401" s="64" t="s">
        <v>465</v>
      </c>
      <c r="J401" s="65" t="s">
        <v>465</v>
      </c>
      <c r="K401" s="63" t="s">
        <v>1757</v>
      </c>
      <c r="L401" s="63" t="s">
        <v>39</v>
      </c>
      <c r="M401" s="63" t="s">
        <v>34</v>
      </c>
      <c r="N401" s="63" t="s">
        <v>41</v>
      </c>
      <c r="O401" s="63" t="s">
        <v>36</v>
      </c>
      <c r="P401" s="63" t="s">
        <v>41</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2" t="s">
        <v>8768</v>
      </c>
    </row>
    <row r="402" spans="1:29" ht="16.2" hidden="1" customHeight="1" x14ac:dyDescent="0.35">
      <c r="A402" s="61">
        <v>401</v>
      </c>
      <c r="B402" s="63">
        <v>20413712</v>
      </c>
      <c r="C402" s="63" t="s">
        <v>462</v>
      </c>
      <c r="D402" s="63" t="s">
        <v>8748</v>
      </c>
      <c r="E402" s="63" t="s">
        <v>288</v>
      </c>
      <c r="F402" s="63" t="s">
        <v>38</v>
      </c>
      <c r="G402" s="63" t="s">
        <v>1758</v>
      </c>
      <c r="H402" s="63" t="s">
        <v>31</v>
      </c>
      <c r="I402" s="64" t="s">
        <v>1759</v>
      </c>
      <c r="J402" s="65" t="s">
        <v>822</v>
      </c>
      <c r="K402" s="63" t="s">
        <v>1760</v>
      </c>
      <c r="L402" s="63" t="s">
        <v>39</v>
      </c>
      <c r="M402" s="63" t="s">
        <v>34</v>
      </c>
      <c r="N402" s="63" t="s">
        <v>35</v>
      </c>
      <c r="O402" s="63" t="s">
        <v>43</v>
      </c>
      <c r="P402" s="63" t="s">
        <v>8755</v>
      </c>
      <c r="Q402" s="84">
        <f t="shared" ca="1" si="18"/>
        <v>46120</v>
      </c>
      <c r="R402" s="68">
        <v>0</v>
      </c>
      <c r="S402" s="85" t="s">
        <v>8754</v>
      </c>
      <c r="T402" s="85">
        <v>0</v>
      </c>
      <c r="U402" s="85">
        <v>0</v>
      </c>
      <c r="V402" s="86">
        <f t="shared" si="19"/>
        <v>2</v>
      </c>
      <c r="W402" s="85">
        <v>0</v>
      </c>
      <c r="X402" s="85">
        <v>0</v>
      </c>
      <c r="Y402" s="85">
        <v>0</v>
      </c>
      <c r="Z402" s="85">
        <v>0</v>
      </c>
      <c r="AA402" s="85">
        <v>0</v>
      </c>
      <c r="AB402" s="87">
        <f t="shared" si="20"/>
        <v>0</v>
      </c>
      <c r="AC402" s="92" t="s">
        <v>8768</v>
      </c>
    </row>
    <row r="403" spans="1:29" ht="16.2" hidden="1" customHeight="1" x14ac:dyDescent="0.35">
      <c r="A403" s="61">
        <v>402</v>
      </c>
      <c r="B403" s="63">
        <v>20413721</v>
      </c>
      <c r="C403" s="63" t="s">
        <v>462</v>
      </c>
      <c r="D403" s="63" t="s">
        <v>8748</v>
      </c>
      <c r="E403" s="63" t="s">
        <v>1761</v>
      </c>
      <c r="F403" s="63" t="s">
        <v>38</v>
      </c>
      <c r="G403" s="63" t="s">
        <v>1762</v>
      </c>
      <c r="H403" s="63" t="s">
        <v>31</v>
      </c>
      <c r="I403" s="64" t="s">
        <v>465</v>
      </c>
      <c r="J403" s="65" t="s">
        <v>465</v>
      </c>
      <c r="K403" s="63" t="s">
        <v>1763</v>
      </c>
      <c r="L403" s="63" t="s">
        <v>39</v>
      </c>
      <c r="M403" s="63" t="s">
        <v>34</v>
      </c>
      <c r="N403" s="63" t="s">
        <v>35</v>
      </c>
      <c r="O403" s="63" t="s">
        <v>36</v>
      </c>
      <c r="P403" s="63" t="s">
        <v>8751</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2" t="s">
        <v>8768</v>
      </c>
    </row>
    <row r="404" spans="1:29" ht="16.2" hidden="1" customHeight="1" x14ac:dyDescent="0.35">
      <c r="A404" s="66">
        <v>403</v>
      </c>
      <c r="B404" s="63">
        <v>20413725</v>
      </c>
      <c r="C404" s="63" t="s">
        <v>462</v>
      </c>
      <c r="D404" s="63" t="s">
        <v>8748</v>
      </c>
      <c r="E404" s="63" t="s">
        <v>1764</v>
      </c>
      <c r="F404" s="63" t="s">
        <v>32</v>
      </c>
      <c r="G404" s="63" t="s">
        <v>1765</v>
      </c>
      <c r="H404" s="63" t="s">
        <v>31</v>
      </c>
      <c r="I404" s="64" t="s">
        <v>465</v>
      </c>
      <c r="J404" s="65" t="s">
        <v>465</v>
      </c>
      <c r="K404" s="63" t="s">
        <v>1766</v>
      </c>
      <c r="L404" s="63" t="s">
        <v>39</v>
      </c>
      <c r="M404" s="63" t="s">
        <v>40</v>
      </c>
      <c r="N404" s="63" t="s">
        <v>48</v>
      </c>
      <c r="O404" s="63" t="s">
        <v>36</v>
      </c>
      <c r="P404" s="89" t="s">
        <v>8758</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2" t="s">
        <v>8768</v>
      </c>
    </row>
    <row r="405" spans="1:29" ht="16.2" hidden="1" customHeight="1" x14ac:dyDescent="0.35">
      <c r="A405" s="66">
        <v>404</v>
      </c>
      <c r="B405" s="63">
        <v>20413778</v>
      </c>
      <c r="C405" s="63" t="s">
        <v>462</v>
      </c>
      <c r="D405" s="63" t="s">
        <v>8748</v>
      </c>
      <c r="E405" s="63" t="s">
        <v>1767</v>
      </c>
      <c r="F405" s="63" t="s">
        <v>32</v>
      </c>
      <c r="G405" s="63" t="s">
        <v>1419</v>
      </c>
      <c r="H405" s="63" t="s">
        <v>42</v>
      </c>
      <c r="I405" s="64" t="s">
        <v>465</v>
      </c>
      <c r="J405" s="65" t="s">
        <v>465</v>
      </c>
      <c r="K405" s="63" t="s">
        <v>1768</v>
      </c>
      <c r="L405" s="63" t="s">
        <v>33</v>
      </c>
      <c r="M405" s="63" t="s">
        <v>34</v>
      </c>
      <c r="N405" s="63" t="s">
        <v>35</v>
      </c>
      <c r="O405" s="63" t="s">
        <v>36</v>
      </c>
      <c r="P405" s="63" t="s">
        <v>8755</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2" t="s">
        <v>8768</v>
      </c>
    </row>
    <row r="406" spans="1:29" ht="16.2" hidden="1" customHeight="1" x14ac:dyDescent="0.35">
      <c r="A406" s="61">
        <v>405</v>
      </c>
      <c r="B406" s="63">
        <v>20413785</v>
      </c>
      <c r="C406" s="63" t="s">
        <v>462</v>
      </c>
      <c r="D406" s="63" t="s">
        <v>8748</v>
      </c>
      <c r="E406" s="63" t="s">
        <v>1769</v>
      </c>
      <c r="F406" s="63" t="s">
        <v>38</v>
      </c>
      <c r="G406" s="63" t="s">
        <v>1770</v>
      </c>
      <c r="H406" s="63" t="s">
        <v>31</v>
      </c>
      <c r="I406" s="64" t="s">
        <v>465</v>
      </c>
      <c r="J406" s="65" t="s">
        <v>465</v>
      </c>
      <c r="K406" s="63" t="s">
        <v>1771</v>
      </c>
      <c r="L406" s="63" t="s">
        <v>33</v>
      </c>
      <c r="M406" s="63" t="s">
        <v>34</v>
      </c>
      <c r="N406" s="63" t="s">
        <v>35</v>
      </c>
      <c r="O406" s="63" t="s">
        <v>36</v>
      </c>
      <c r="P406" s="63" t="s">
        <v>8749</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2" t="s">
        <v>8768</v>
      </c>
    </row>
    <row r="407" spans="1:29" ht="16.2" customHeight="1" x14ac:dyDescent="0.35">
      <c r="A407" s="61">
        <v>406</v>
      </c>
      <c r="B407" s="63">
        <v>20413787</v>
      </c>
      <c r="C407" s="63" t="s">
        <v>462</v>
      </c>
      <c r="D407" s="63" t="s">
        <v>8748</v>
      </c>
      <c r="E407" s="63" t="s">
        <v>1772</v>
      </c>
      <c r="F407" s="63" t="s">
        <v>38</v>
      </c>
      <c r="G407" s="63" t="s">
        <v>1773</v>
      </c>
      <c r="H407" s="63" t="s">
        <v>31</v>
      </c>
      <c r="I407" s="64" t="s">
        <v>465</v>
      </c>
      <c r="J407" s="65" t="s">
        <v>465</v>
      </c>
      <c r="K407" s="63" t="s">
        <v>1774</v>
      </c>
      <c r="L407" s="63" t="s">
        <v>33</v>
      </c>
      <c r="M407" s="63" t="s">
        <v>40</v>
      </c>
      <c r="N407" s="63" t="s">
        <v>53</v>
      </c>
      <c r="O407" s="63" t="s">
        <v>36</v>
      </c>
      <c r="P407" s="63" t="s">
        <v>53</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2" t="s">
        <v>8768</v>
      </c>
    </row>
    <row r="408" spans="1:29" ht="16.2" hidden="1" customHeight="1" x14ac:dyDescent="0.35">
      <c r="A408" s="66">
        <v>407</v>
      </c>
      <c r="B408" s="62">
        <v>20413844</v>
      </c>
      <c r="C408" s="63" t="s">
        <v>462</v>
      </c>
      <c r="D408" s="63" t="s">
        <v>8748</v>
      </c>
      <c r="E408" s="63" t="s">
        <v>1775</v>
      </c>
      <c r="F408" s="63" t="s">
        <v>38</v>
      </c>
      <c r="G408" s="63" t="s">
        <v>1776</v>
      </c>
      <c r="H408" s="63" t="s">
        <v>31</v>
      </c>
      <c r="I408" s="64" t="s">
        <v>465</v>
      </c>
      <c r="J408" s="65" t="s">
        <v>465</v>
      </c>
      <c r="K408" s="63" t="s">
        <v>1777</v>
      </c>
      <c r="L408" s="63" t="s">
        <v>39</v>
      </c>
      <c r="M408" s="63" t="s">
        <v>34</v>
      </c>
      <c r="N408" s="63" t="s">
        <v>52</v>
      </c>
      <c r="O408" s="63" t="s">
        <v>36</v>
      </c>
      <c r="P408" s="63" t="s">
        <v>52</v>
      </c>
      <c r="Q408" s="84">
        <f t="shared" ca="1" si="18"/>
        <v>46120</v>
      </c>
      <c r="R408" s="68">
        <v>0</v>
      </c>
      <c r="S408" s="85" t="s">
        <v>8754</v>
      </c>
      <c r="T408" s="85">
        <v>0</v>
      </c>
      <c r="U408" s="85">
        <v>0</v>
      </c>
      <c r="V408" s="86">
        <f t="shared" si="19"/>
        <v>2</v>
      </c>
      <c r="W408" s="85">
        <v>0</v>
      </c>
      <c r="X408" s="85">
        <v>0</v>
      </c>
      <c r="Y408" s="85">
        <v>0</v>
      </c>
      <c r="Z408" s="85">
        <v>0</v>
      </c>
      <c r="AA408" s="85">
        <v>0</v>
      </c>
      <c r="AB408" s="87">
        <f t="shared" si="20"/>
        <v>0</v>
      </c>
      <c r="AC408" s="92" t="s">
        <v>8768</v>
      </c>
    </row>
    <row r="409" spans="1:29" ht="16.2" customHeight="1" x14ac:dyDescent="0.35">
      <c r="A409" s="66">
        <v>408</v>
      </c>
      <c r="B409" s="62">
        <v>20413909</v>
      </c>
      <c r="C409" s="63" t="s">
        <v>462</v>
      </c>
      <c r="D409" s="63" t="s">
        <v>8748</v>
      </c>
      <c r="E409" s="63" t="s">
        <v>1778</v>
      </c>
      <c r="F409" s="63" t="s">
        <v>38</v>
      </c>
      <c r="G409" s="63" t="s">
        <v>1779</v>
      </c>
      <c r="H409" s="63" t="s">
        <v>31</v>
      </c>
      <c r="I409" s="64" t="s">
        <v>465</v>
      </c>
      <c r="J409" s="65" t="s">
        <v>526</v>
      </c>
      <c r="K409" s="63" t="s">
        <v>1780</v>
      </c>
      <c r="L409" s="63" t="s">
        <v>39</v>
      </c>
      <c r="M409" s="63" t="s">
        <v>40</v>
      </c>
      <c r="N409" s="63" t="s">
        <v>53</v>
      </c>
      <c r="O409" s="63" t="s">
        <v>43</v>
      </c>
      <c r="P409" s="63" t="s">
        <v>53</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2" t="s">
        <v>8768</v>
      </c>
    </row>
    <row r="410" spans="1:29" ht="16.2" hidden="1" customHeight="1" x14ac:dyDescent="0.35">
      <c r="A410" s="61">
        <v>409</v>
      </c>
      <c r="B410" s="67">
        <v>20413912</v>
      </c>
      <c r="C410" s="63" t="s">
        <v>462</v>
      </c>
      <c r="D410" s="63" t="s">
        <v>8748</v>
      </c>
      <c r="E410" s="63" t="s">
        <v>1781</v>
      </c>
      <c r="F410" s="63" t="s">
        <v>32</v>
      </c>
      <c r="G410" s="63" t="s">
        <v>1782</v>
      </c>
      <c r="H410" s="63" t="s">
        <v>42</v>
      </c>
      <c r="I410" s="64" t="s">
        <v>1783</v>
      </c>
      <c r="J410" s="65" t="s">
        <v>510</v>
      </c>
      <c r="K410" s="63" t="s">
        <v>1784</v>
      </c>
      <c r="L410" s="63" t="s">
        <v>33</v>
      </c>
      <c r="M410" s="63" t="s">
        <v>34</v>
      </c>
      <c r="N410" s="63" t="s">
        <v>46</v>
      </c>
      <c r="O410" s="63" t="s">
        <v>43</v>
      </c>
      <c r="P410" s="63" t="s">
        <v>46</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2" t="s">
        <v>8768</v>
      </c>
    </row>
    <row r="411" spans="1:29" ht="16.2" customHeight="1" x14ac:dyDescent="0.35">
      <c r="A411" s="61">
        <v>410</v>
      </c>
      <c r="B411" s="63">
        <v>20413915</v>
      </c>
      <c r="C411" s="63" t="s">
        <v>462</v>
      </c>
      <c r="D411" s="63" t="s">
        <v>8748</v>
      </c>
      <c r="E411" s="63" t="s">
        <v>1785</v>
      </c>
      <c r="F411" s="63" t="s">
        <v>38</v>
      </c>
      <c r="G411" s="63" t="s">
        <v>1786</v>
      </c>
      <c r="H411" s="63" t="s">
        <v>42</v>
      </c>
      <c r="I411" s="64" t="s">
        <v>1787</v>
      </c>
      <c r="J411" s="65" t="s">
        <v>655</v>
      </c>
      <c r="K411" s="63" t="s">
        <v>1788</v>
      </c>
      <c r="L411" s="63" t="s">
        <v>39</v>
      </c>
      <c r="M411" s="63" t="s">
        <v>40</v>
      </c>
      <c r="N411" s="63" t="s">
        <v>53</v>
      </c>
      <c r="O411" s="63" t="s">
        <v>43</v>
      </c>
      <c r="P411" s="63" t="s">
        <v>53</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2" t="s">
        <v>8774</v>
      </c>
    </row>
    <row r="412" spans="1:29" ht="16.2" hidden="1" customHeight="1" x14ac:dyDescent="0.35">
      <c r="A412" s="66">
        <v>411</v>
      </c>
      <c r="B412" s="63">
        <v>20413941</v>
      </c>
      <c r="C412" s="63" t="s">
        <v>462</v>
      </c>
      <c r="D412" s="63" t="s">
        <v>8748</v>
      </c>
      <c r="E412" s="63" t="s">
        <v>127</v>
      </c>
      <c r="F412" s="63" t="s">
        <v>38</v>
      </c>
      <c r="G412" s="63" t="s">
        <v>1789</v>
      </c>
      <c r="H412" s="63" t="s">
        <v>42</v>
      </c>
      <c r="I412" s="64" t="s">
        <v>1790</v>
      </c>
      <c r="J412" s="65" t="s">
        <v>1028</v>
      </c>
      <c r="K412" s="63" t="s">
        <v>1791</v>
      </c>
      <c r="L412" s="63" t="s">
        <v>33</v>
      </c>
      <c r="M412" s="63" t="s">
        <v>34</v>
      </c>
      <c r="N412" s="63" t="s">
        <v>35</v>
      </c>
      <c r="O412" s="63" t="s">
        <v>30</v>
      </c>
      <c r="P412" s="63" t="s">
        <v>8752</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2" t="s">
        <v>8768</v>
      </c>
    </row>
    <row r="413" spans="1:29" ht="16.2" customHeight="1" x14ac:dyDescent="0.35">
      <c r="A413" s="66">
        <v>412</v>
      </c>
      <c r="B413" s="63">
        <v>20413950</v>
      </c>
      <c r="C413" s="63" t="s">
        <v>462</v>
      </c>
      <c r="D413" s="63" t="s">
        <v>8748</v>
      </c>
      <c r="E413" s="63" t="s">
        <v>1792</v>
      </c>
      <c r="F413" s="63" t="s">
        <v>38</v>
      </c>
      <c r="G413" s="63" t="s">
        <v>1793</v>
      </c>
      <c r="H413" s="63" t="s">
        <v>42</v>
      </c>
      <c r="I413" s="64" t="s">
        <v>1608</v>
      </c>
      <c r="J413" s="65" t="s">
        <v>502</v>
      </c>
      <c r="K413" s="63" t="s">
        <v>1794</v>
      </c>
      <c r="L413" s="63" t="s">
        <v>39</v>
      </c>
      <c r="M413" s="63" t="s">
        <v>40</v>
      </c>
      <c r="N413" s="63" t="s">
        <v>53</v>
      </c>
      <c r="O413" s="63" t="s">
        <v>43</v>
      </c>
      <c r="P413" s="63" t="s">
        <v>53</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2" t="s">
        <v>8768</v>
      </c>
    </row>
    <row r="414" spans="1:29" ht="16.2" hidden="1" customHeight="1" x14ac:dyDescent="0.35">
      <c r="A414" s="61">
        <v>413</v>
      </c>
      <c r="B414" s="63">
        <v>20413968</v>
      </c>
      <c r="C414" s="63" t="s">
        <v>462</v>
      </c>
      <c r="D414" s="63" t="s">
        <v>8748</v>
      </c>
      <c r="E414" s="63" t="s">
        <v>1795</v>
      </c>
      <c r="F414" s="63" t="s">
        <v>38</v>
      </c>
      <c r="G414" s="63" t="s">
        <v>1796</v>
      </c>
      <c r="H414" s="63" t="s">
        <v>31</v>
      </c>
      <c r="I414" s="64" t="s">
        <v>1797</v>
      </c>
      <c r="J414" s="65" t="s">
        <v>502</v>
      </c>
      <c r="K414" s="63" t="s">
        <v>1798</v>
      </c>
      <c r="L414" s="63" t="s">
        <v>39</v>
      </c>
      <c r="M414" s="63" t="s">
        <v>40</v>
      </c>
      <c r="N414" s="63" t="s">
        <v>52</v>
      </c>
      <c r="O414" s="63" t="s">
        <v>43</v>
      </c>
      <c r="P414" s="63" t="s">
        <v>52</v>
      </c>
      <c r="Q414" s="84">
        <f t="shared" ca="1" si="18"/>
        <v>46120</v>
      </c>
      <c r="R414" s="68">
        <v>0</v>
      </c>
      <c r="S414" s="85">
        <v>0</v>
      </c>
      <c r="T414" s="85">
        <v>0</v>
      </c>
      <c r="U414" s="85">
        <v>0</v>
      </c>
      <c r="V414" s="86">
        <f t="shared" si="19"/>
        <v>0</v>
      </c>
      <c r="W414" s="85">
        <v>0</v>
      </c>
      <c r="X414" s="85">
        <v>0</v>
      </c>
      <c r="Y414" s="85" t="s">
        <v>8754</v>
      </c>
      <c r="Z414" s="85">
        <v>0</v>
      </c>
      <c r="AA414" s="85">
        <v>0</v>
      </c>
      <c r="AB414" s="87" t="str">
        <f t="shared" si="20"/>
        <v>면제</v>
      </c>
      <c r="AC414" s="92" t="s">
        <v>8768</v>
      </c>
    </row>
    <row r="415" spans="1:29" ht="16.2" hidden="1" customHeight="1" x14ac:dyDescent="0.35">
      <c r="A415" s="61">
        <v>414</v>
      </c>
      <c r="B415" s="63">
        <v>20413981</v>
      </c>
      <c r="C415" s="63" t="s">
        <v>462</v>
      </c>
      <c r="D415" s="63" t="s">
        <v>8748</v>
      </c>
      <c r="E415" s="63" t="s">
        <v>70</v>
      </c>
      <c r="F415" s="63" t="s">
        <v>38</v>
      </c>
      <c r="G415" s="63" t="s">
        <v>1799</v>
      </c>
      <c r="H415" s="63" t="s">
        <v>31</v>
      </c>
      <c r="I415" s="64" t="s">
        <v>1800</v>
      </c>
      <c r="J415" s="65" t="s">
        <v>1801</v>
      </c>
      <c r="K415" s="63" t="s">
        <v>1802</v>
      </c>
      <c r="L415" s="63" t="s">
        <v>45</v>
      </c>
      <c r="M415" s="63" t="s">
        <v>40</v>
      </c>
      <c r="N415" s="63" t="s">
        <v>48</v>
      </c>
      <c r="O415" s="63" t="s">
        <v>30</v>
      </c>
      <c r="P415" s="89" t="s">
        <v>8758</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2" t="s">
        <v>8768</v>
      </c>
    </row>
    <row r="416" spans="1:29" ht="16.2" hidden="1" customHeight="1" x14ac:dyDescent="0.35">
      <c r="A416" s="66">
        <v>415</v>
      </c>
      <c r="B416" s="63">
        <v>20413998</v>
      </c>
      <c r="C416" s="63" t="s">
        <v>462</v>
      </c>
      <c r="D416" s="63" t="s">
        <v>8748</v>
      </c>
      <c r="E416" s="63" t="s">
        <v>1803</v>
      </c>
      <c r="F416" s="63" t="s">
        <v>32</v>
      </c>
      <c r="G416" s="63" t="s">
        <v>1804</v>
      </c>
      <c r="H416" s="63" t="s">
        <v>42</v>
      </c>
      <c r="I416" s="64" t="s">
        <v>1805</v>
      </c>
      <c r="J416" s="65" t="s">
        <v>502</v>
      </c>
      <c r="K416" s="63" t="s">
        <v>1806</v>
      </c>
      <c r="L416" s="63" t="s">
        <v>39</v>
      </c>
      <c r="M416" s="63" t="s">
        <v>34</v>
      </c>
      <c r="N416" s="63" t="s">
        <v>35</v>
      </c>
      <c r="O416" s="63" t="s">
        <v>43</v>
      </c>
      <c r="P416" s="63" t="s">
        <v>8753</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2" t="s">
        <v>8768</v>
      </c>
    </row>
    <row r="417" spans="1:29" ht="16.2" hidden="1" customHeight="1" x14ac:dyDescent="0.35">
      <c r="A417" s="66">
        <v>416</v>
      </c>
      <c r="B417" s="63">
        <v>20414003</v>
      </c>
      <c r="C417" s="63" t="s">
        <v>462</v>
      </c>
      <c r="D417" s="63" t="s">
        <v>8748</v>
      </c>
      <c r="E417" s="63" t="s">
        <v>1807</v>
      </c>
      <c r="F417" s="63" t="s">
        <v>38</v>
      </c>
      <c r="G417" s="63" t="s">
        <v>1808</v>
      </c>
      <c r="H417" s="63" t="s">
        <v>31</v>
      </c>
      <c r="I417" s="64" t="s">
        <v>1809</v>
      </c>
      <c r="J417" s="65" t="s">
        <v>1810</v>
      </c>
      <c r="K417" s="63" t="s">
        <v>1811</v>
      </c>
      <c r="L417" s="63" t="s">
        <v>33</v>
      </c>
      <c r="M417" s="63" t="s">
        <v>40</v>
      </c>
      <c r="N417" s="63" t="s">
        <v>57</v>
      </c>
      <c r="O417" s="63" t="s">
        <v>43</v>
      </c>
      <c r="P417" s="63" t="s">
        <v>57</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2" t="s">
        <v>8768</v>
      </c>
    </row>
    <row r="418" spans="1:29" ht="16.2" hidden="1" customHeight="1" x14ac:dyDescent="0.35">
      <c r="A418" s="66">
        <v>417</v>
      </c>
      <c r="B418" s="63">
        <v>20414016</v>
      </c>
      <c r="C418" s="63" t="s">
        <v>462</v>
      </c>
      <c r="D418" s="63" t="s">
        <v>8748</v>
      </c>
      <c r="E418" s="63" t="s">
        <v>1812</v>
      </c>
      <c r="F418" s="63" t="s">
        <v>38</v>
      </c>
      <c r="G418" s="63" t="s">
        <v>1813</v>
      </c>
      <c r="H418" s="63" t="s">
        <v>42</v>
      </c>
      <c r="I418" s="64" t="s">
        <v>465</v>
      </c>
      <c r="J418" s="65" t="s">
        <v>465</v>
      </c>
      <c r="K418" s="63" t="s">
        <v>1814</v>
      </c>
      <c r="L418" s="63" t="s">
        <v>39</v>
      </c>
      <c r="M418" s="63" t="s">
        <v>34</v>
      </c>
      <c r="N418" s="63" t="s">
        <v>41</v>
      </c>
      <c r="O418" s="63" t="s">
        <v>36</v>
      </c>
      <c r="P418" s="63" t="s">
        <v>41</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2" t="s">
        <v>8768</v>
      </c>
    </row>
    <row r="419" spans="1:29" ht="16.2" hidden="1" customHeight="1" x14ac:dyDescent="0.35">
      <c r="A419" s="61">
        <v>418</v>
      </c>
      <c r="B419" s="63">
        <v>20414065</v>
      </c>
      <c r="C419" s="63" t="s">
        <v>462</v>
      </c>
      <c r="D419" s="63" t="s">
        <v>8748</v>
      </c>
      <c r="E419" s="63" t="s">
        <v>1815</v>
      </c>
      <c r="F419" s="63" t="s">
        <v>38</v>
      </c>
      <c r="G419" s="63" t="s">
        <v>1816</v>
      </c>
      <c r="H419" s="63" t="s">
        <v>42</v>
      </c>
      <c r="I419" s="64" t="s">
        <v>465</v>
      </c>
      <c r="J419" s="65" t="s">
        <v>465</v>
      </c>
      <c r="K419" s="63" t="s">
        <v>1817</v>
      </c>
      <c r="L419" s="63" t="s">
        <v>39</v>
      </c>
      <c r="M419" s="63" t="s">
        <v>34</v>
      </c>
      <c r="N419" s="63" t="s">
        <v>35</v>
      </c>
      <c r="O419" s="63" t="s">
        <v>36</v>
      </c>
      <c r="P419" s="63" t="s">
        <v>8752</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2" t="s">
        <v>8768</v>
      </c>
    </row>
    <row r="420" spans="1:29" ht="16.2" hidden="1" customHeight="1" x14ac:dyDescent="0.35">
      <c r="A420" s="66">
        <v>419</v>
      </c>
      <c r="B420" s="62">
        <v>20414118</v>
      </c>
      <c r="C420" s="63" t="s">
        <v>462</v>
      </c>
      <c r="D420" s="63" t="s">
        <v>8748</v>
      </c>
      <c r="E420" s="63" t="s">
        <v>208</v>
      </c>
      <c r="F420" s="63" t="s">
        <v>32</v>
      </c>
      <c r="G420" s="63" t="s">
        <v>1818</v>
      </c>
      <c r="H420" s="63" t="s">
        <v>31</v>
      </c>
      <c r="I420" s="64" t="s">
        <v>797</v>
      </c>
      <c r="J420" s="65" t="s">
        <v>465</v>
      </c>
      <c r="K420" s="63" t="s">
        <v>1819</v>
      </c>
      <c r="L420" s="63" t="s">
        <v>39</v>
      </c>
      <c r="M420" s="63" t="s">
        <v>34</v>
      </c>
      <c r="N420" s="63" t="s">
        <v>35</v>
      </c>
      <c r="O420" s="63" t="s">
        <v>43</v>
      </c>
      <c r="P420" s="63" t="s">
        <v>8751</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2" t="s">
        <v>8768</v>
      </c>
    </row>
    <row r="421" spans="1:29" ht="16.2" hidden="1" customHeight="1" x14ac:dyDescent="0.35">
      <c r="A421" s="66">
        <v>420</v>
      </c>
      <c r="B421" s="63">
        <v>20414122</v>
      </c>
      <c r="C421" s="63" t="s">
        <v>462</v>
      </c>
      <c r="D421" s="63" t="s">
        <v>8748</v>
      </c>
      <c r="E421" s="63" t="s">
        <v>260</v>
      </c>
      <c r="F421" s="63" t="s">
        <v>32</v>
      </c>
      <c r="G421" s="63" t="s">
        <v>1820</v>
      </c>
      <c r="H421" s="63" t="s">
        <v>31</v>
      </c>
      <c r="I421" s="64" t="s">
        <v>1821</v>
      </c>
      <c r="J421" s="65" t="s">
        <v>526</v>
      </c>
      <c r="K421" s="63" t="s">
        <v>1822</v>
      </c>
      <c r="L421" s="63" t="s">
        <v>39</v>
      </c>
      <c r="M421" s="63" t="s">
        <v>40</v>
      </c>
      <c r="N421" s="63" t="s">
        <v>35</v>
      </c>
      <c r="O421" s="63" t="s">
        <v>30</v>
      </c>
      <c r="P421" s="63" t="s">
        <v>8755</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2" t="s">
        <v>8768</v>
      </c>
    </row>
    <row r="422" spans="1:29" ht="16.2" hidden="1" customHeight="1" x14ac:dyDescent="0.35">
      <c r="A422" s="61">
        <v>421</v>
      </c>
      <c r="B422" s="67">
        <v>20414167</v>
      </c>
      <c r="C422" s="63" t="s">
        <v>462</v>
      </c>
      <c r="D422" s="63" t="s">
        <v>8748</v>
      </c>
      <c r="E422" s="63" t="s">
        <v>206</v>
      </c>
      <c r="F422" s="63" t="s">
        <v>38</v>
      </c>
      <c r="G422" s="63" t="s">
        <v>1823</v>
      </c>
      <c r="H422" s="63" t="s">
        <v>31</v>
      </c>
      <c r="I422" s="64" t="s">
        <v>1824</v>
      </c>
      <c r="J422" s="65" t="s">
        <v>1092</v>
      </c>
      <c r="K422" s="63" t="s">
        <v>1825</v>
      </c>
      <c r="L422" s="63" t="s">
        <v>33</v>
      </c>
      <c r="M422" s="63" t="s">
        <v>40</v>
      </c>
      <c r="N422" s="63" t="s">
        <v>46</v>
      </c>
      <c r="O422" s="63" t="s">
        <v>30</v>
      </c>
      <c r="P422" s="63" t="s">
        <v>46</v>
      </c>
      <c r="Q422" s="84">
        <f t="shared" ca="1" si="18"/>
        <v>46120</v>
      </c>
      <c r="R422" s="68">
        <v>0</v>
      </c>
      <c r="S422" s="85">
        <v>0</v>
      </c>
      <c r="T422" s="85">
        <v>0</v>
      </c>
      <c r="U422" s="85">
        <v>0</v>
      </c>
      <c r="V422" s="86">
        <f t="shared" si="19"/>
        <v>0</v>
      </c>
      <c r="W422" s="85">
        <v>0</v>
      </c>
      <c r="X422" s="85">
        <v>0</v>
      </c>
      <c r="Y422" s="85">
        <v>0</v>
      </c>
      <c r="Z422" s="85">
        <v>0</v>
      </c>
      <c r="AA422" s="85" t="s">
        <v>8754</v>
      </c>
      <c r="AB422" s="87" t="str">
        <f t="shared" si="20"/>
        <v>면제</v>
      </c>
      <c r="AC422" s="92" t="s">
        <v>8768</v>
      </c>
    </row>
    <row r="423" spans="1:29" ht="16.2" hidden="1" customHeight="1" x14ac:dyDescent="0.35">
      <c r="A423" s="61">
        <v>422</v>
      </c>
      <c r="B423" s="63">
        <v>20414175</v>
      </c>
      <c r="C423" s="63" t="s">
        <v>462</v>
      </c>
      <c r="D423" s="63" t="s">
        <v>8748</v>
      </c>
      <c r="E423" s="63" t="s">
        <v>166</v>
      </c>
      <c r="F423" s="63" t="s">
        <v>38</v>
      </c>
      <c r="G423" s="63" t="s">
        <v>1826</v>
      </c>
      <c r="H423" s="63" t="s">
        <v>31</v>
      </c>
      <c r="I423" s="64" t="s">
        <v>465</v>
      </c>
      <c r="J423" s="65" t="s">
        <v>465</v>
      </c>
      <c r="K423" s="63" t="s">
        <v>1827</v>
      </c>
      <c r="L423" s="63" t="s">
        <v>39</v>
      </c>
      <c r="M423" s="63" t="s">
        <v>34</v>
      </c>
      <c r="N423" s="63" t="s">
        <v>35</v>
      </c>
      <c r="O423" s="63" t="s">
        <v>36</v>
      </c>
      <c r="P423" s="63" t="s">
        <v>8752</v>
      </c>
      <c r="Q423" s="84">
        <f t="shared" ca="1" si="18"/>
        <v>46120</v>
      </c>
      <c r="R423" s="68">
        <v>0</v>
      </c>
      <c r="S423" s="85" t="s">
        <v>8754</v>
      </c>
      <c r="T423" s="85">
        <v>0</v>
      </c>
      <c r="U423" s="85">
        <v>0</v>
      </c>
      <c r="V423" s="86">
        <f t="shared" si="19"/>
        <v>2</v>
      </c>
      <c r="W423" s="85">
        <v>0</v>
      </c>
      <c r="X423" s="85">
        <v>0</v>
      </c>
      <c r="Y423" s="85">
        <v>0</v>
      </c>
      <c r="Z423" s="85">
        <v>0</v>
      </c>
      <c r="AA423" s="85">
        <v>0</v>
      </c>
      <c r="AB423" s="87">
        <f t="shared" si="20"/>
        <v>0</v>
      </c>
      <c r="AC423" s="92" t="s">
        <v>8768</v>
      </c>
    </row>
    <row r="424" spans="1:29" ht="16.2" customHeight="1" x14ac:dyDescent="0.35">
      <c r="A424" s="66">
        <v>423</v>
      </c>
      <c r="B424" s="62">
        <v>20414195</v>
      </c>
      <c r="C424" s="63" t="s">
        <v>462</v>
      </c>
      <c r="D424" s="63" t="s">
        <v>8748</v>
      </c>
      <c r="E424" s="63" t="s">
        <v>1828</v>
      </c>
      <c r="F424" s="63" t="s">
        <v>38</v>
      </c>
      <c r="G424" s="63" t="s">
        <v>1829</v>
      </c>
      <c r="H424" s="63" t="s">
        <v>42</v>
      </c>
      <c r="I424" s="64" t="s">
        <v>1830</v>
      </c>
      <c r="J424" s="65" t="s">
        <v>544</v>
      </c>
      <c r="K424" s="63" t="s">
        <v>1831</v>
      </c>
      <c r="L424" s="63" t="s">
        <v>39</v>
      </c>
      <c r="M424" s="63" t="s">
        <v>40</v>
      </c>
      <c r="N424" s="63" t="s">
        <v>53</v>
      </c>
      <c r="O424" s="63" t="s">
        <v>30</v>
      </c>
      <c r="P424" s="63" t="s">
        <v>53</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2" t="s">
        <v>8768</v>
      </c>
    </row>
    <row r="425" spans="1:29" ht="16.2" hidden="1" customHeight="1" x14ac:dyDescent="0.35">
      <c r="A425" s="66">
        <v>424</v>
      </c>
      <c r="B425" s="63">
        <v>20414215</v>
      </c>
      <c r="C425" s="63" t="s">
        <v>462</v>
      </c>
      <c r="D425" s="63" t="s">
        <v>8748</v>
      </c>
      <c r="E425" s="63" t="s">
        <v>356</v>
      </c>
      <c r="F425" s="63" t="s">
        <v>38</v>
      </c>
      <c r="G425" s="63" t="s">
        <v>746</v>
      </c>
      <c r="H425" s="63" t="s">
        <v>31</v>
      </c>
      <c r="I425" s="64" t="s">
        <v>706</v>
      </c>
      <c r="J425" s="65" t="s">
        <v>502</v>
      </c>
      <c r="K425" s="63" t="s">
        <v>1832</v>
      </c>
      <c r="L425" s="63" t="s">
        <v>39</v>
      </c>
      <c r="M425" s="63" t="s">
        <v>34</v>
      </c>
      <c r="N425" s="63" t="s">
        <v>35</v>
      </c>
      <c r="O425" s="63" t="s">
        <v>43</v>
      </c>
      <c r="P425" s="63" t="s">
        <v>8750</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2" t="s">
        <v>8768</v>
      </c>
    </row>
    <row r="426" spans="1:29" ht="16.2" hidden="1" customHeight="1" x14ac:dyDescent="0.35">
      <c r="A426" s="61">
        <v>425</v>
      </c>
      <c r="B426" s="63">
        <v>20414220</v>
      </c>
      <c r="C426" s="63" t="s">
        <v>462</v>
      </c>
      <c r="D426" s="63" t="s">
        <v>8748</v>
      </c>
      <c r="E426" s="63" t="s">
        <v>1833</v>
      </c>
      <c r="F426" s="63" t="s">
        <v>38</v>
      </c>
      <c r="G426" s="63" t="s">
        <v>1834</v>
      </c>
      <c r="H426" s="63" t="s">
        <v>42</v>
      </c>
      <c r="I426" s="64" t="s">
        <v>1835</v>
      </c>
      <c r="J426" s="65" t="s">
        <v>465</v>
      </c>
      <c r="K426" s="63" t="s">
        <v>1836</v>
      </c>
      <c r="L426" s="63" t="s">
        <v>39</v>
      </c>
      <c r="M426" s="63" t="s">
        <v>40</v>
      </c>
      <c r="N426" s="63" t="s">
        <v>48</v>
      </c>
      <c r="O426" s="63" t="s">
        <v>43</v>
      </c>
      <c r="P426" s="89" t="s">
        <v>8756</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2" t="s">
        <v>8768</v>
      </c>
    </row>
    <row r="427" spans="1:29" ht="16.2" hidden="1" customHeight="1" x14ac:dyDescent="0.35">
      <c r="A427" s="61">
        <v>426</v>
      </c>
      <c r="B427" s="63">
        <v>20414221</v>
      </c>
      <c r="C427" s="63" t="s">
        <v>462</v>
      </c>
      <c r="D427" s="63" t="s">
        <v>8748</v>
      </c>
      <c r="E427" s="63" t="s">
        <v>1837</v>
      </c>
      <c r="F427" s="63" t="s">
        <v>38</v>
      </c>
      <c r="G427" s="63" t="s">
        <v>1838</v>
      </c>
      <c r="H427" s="63" t="s">
        <v>31</v>
      </c>
      <c r="I427" s="64" t="s">
        <v>465</v>
      </c>
      <c r="J427" s="65" t="s">
        <v>465</v>
      </c>
      <c r="K427" s="63" t="s">
        <v>1839</v>
      </c>
      <c r="L427" s="63" t="s">
        <v>39</v>
      </c>
      <c r="M427" s="63" t="s">
        <v>34</v>
      </c>
      <c r="N427" s="63" t="s">
        <v>35</v>
      </c>
      <c r="O427" s="63" t="s">
        <v>43</v>
      </c>
      <c r="P427" s="63" t="s">
        <v>8753</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2" t="s">
        <v>8768</v>
      </c>
    </row>
    <row r="428" spans="1:29" ht="16.2" hidden="1" customHeight="1" x14ac:dyDescent="0.35">
      <c r="A428" s="66">
        <v>427</v>
      </c>
      <c r="B428" s="63">
        <v>20414225</v>
      </c>
      <c r="C428" s="63" t="s">
        <v>462</v>
      </c>
      <c r="D428" s="63" t="s">
        <v>8748</v>
      </c>
      <c r="E428" s="63" t="s">
        <v>262</v>
      </c>
      <c r="F428" s="63" t="s">
        <v>38</v>
      </c>
      <c r="G428" s="63" t="s">
        <v>1840</v>
      </c>
      <c r="H428" s="63" t="s">
        <v>31</v>
      </c>
      <c r="I428" s="64" t="s">
        <v>465</v>
      </c>
      <c r="J428" s="65" t="s">
        <v>465</v>
      </c>
      <c r="K428" s="63" t="s">
        <v>1841</v>
      </c>
      <c r="L428" s="63" t="s">
        <v>39</v>
      </c>
      <c r="M428" s="63" t="s">
        <v>34</v>
      </c>
      <c r="N428" s="63" t="s">
        <v>35</v>
      </c>
      <c r="O428" s="63" t="s">
        <v>36</v>
      </c>
      <c r="P428" s="63" t="s">
        <v>8755</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2" t="s">
        <v>8768</v>
      </c>
    </row>
    <row r="429" spans="1:29" ht="16.2" hidden="1" customHeight="1" x14ac:dyDescent="0.35">
      <c r="A429" s="66">
        <v>428</v>
      </c>
      <c r="B429" s="63">
        <v>20414289</v>
      </c>
      <c r="C429" s="63" t="s">
        <v>462</v>
      </c>
      <c r="D429" s="63" t="s">
        <v>8748</v>
      </c>
      <c r="E429" s="63" t="s">
        <v>1842</v>
      </c>
      <c r="F429" s="63" t="s">
        <v>38</v>
      </c>
      <c r="G429" s="63" t="s">
        <v>1843</v>
      </c>
      <c r="H429" s="63" t="s">
        <v>31</v>
      </c>
      <c r="I429" s="64" t="s">
        <v>465</v>
      </c>
      <c r="J429" s="65" t="s">
        <v>526</v>
      </c>
      <c r="K429" s="63" t="s">
        <v>1844</v>
      </c>
      <c r="L429" s="63" t="s">
        <v>33</v>
      </c>
      <c r="M429" s="63" t="s">
        <v>34</v>
      </c>
      <c r="N429" s="63" t="s">
        <v>35</v>
      </c>
      <c r="O429" s="63" t="s">
        <v>43</v>
      </c>
      <c r="P429" s="63" t="s">
        <v>8753</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2" t="s">
        <v>8768</v>
      </c>
    </row>
    <row r="430" spans="1:29" ht="16.2" hidden="1" customHeight="1" x14ac:dyDescent="0.35">
      <c r="A430" s="61">
        <v>429</v>
      </c>
      <c r="B430" s="63">
        <v>20414308</v>
      </c>
      <c r="C430" s="63" t="s">
        <v>462</v>
      </c>
      <c r="D430" s="63" t="s">
        <v>8748</v>
      </c>
      <c r="E430" s="63" t="s">
        <v>1845</v>
      </c>
      <c r="F430" s="63" t="s">
        <v>38</v>
      </c>
      <c r="G430" s="63" t="s">
        <v>1846</v>
      </c>
      <c r="H430" s="63" t="s">
        <v>42</v>
      </c>
      <c r="I430" s="64" t="s">
        <v>1679</v>
      </c>
      <c r="J430" s="65" t="s">
        <v>822</v>
      </c>
      <c r="K430" s="63" t="s">
        <v>1847</v>
      </c>
      <c r="L430" s="63" t="s">
        <v>33</v>
      </c>
      <c r="M430" s="63" t="s">
        <v>34</v>
      </c>
      <c r="N430" s="63" t="s">
        <v>35</v>
      </c>
      <c r="O430" s="63" t="s">
        <v>30</v>
      </c>
      <c r="P430" s="63" t="s">
        <v>8749</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2" t="s">
        <v>8768</v>
      </c>
    </row>
    <row r="431" spans="1:29" ht="16.2" hidden="1" customHeight="1" x14ac:dyDescent="0.35">
      <c r="A431" s="61">
        <v>430</v>
      </c>
      <c r="B431" s="63">
        <v>20414322</v>
      </c>
      <c r="C431" s="63" t="s">
        <v>462</v>
      </c>
      <c r="D431" s="63" t="s">
        <v>8748</v>
      </c>
      <c r="E431" s="63" t="s">
        <v>1848</v>
      </c>
      <c r="F431" s="63" t="s">
        <v>32</v>
      </c>
      <c r="G431" s="63" t="s">
        <v>1849</v>
      </c>
      <c r="H431" s="63" t="s">
        <v>31</v>
      </c>
      <c r="I431" s="64" t="s">
        <v>465</v>
      </c>
      <c r="J431" s="65" t="s">
        <v>465</v>
      </c>
      <c r="K431" s="63" t="s">
        <v>1850</v>
      </c>
      <c r="L431" s="63" t="s">
        <v>33</v>
      </c>
      <c r="M431" s="63" t="s">
        <v>34</v>
      </c>
      <c r="N431" s="63" t="s">
        <v>35</v>
      </c>
      <c r="O431" s="63" t="s">
        <v>36</v>
      </c>
      <c r="P431" s="63" t="s">
        <v>8749</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2" t="s">
        <v>8768</v>
      </c>
    </row>
    <row r="432" spans="1:29" ht="16.2" customHeight="1" x14ac:dyDescent="0.35">
      <c r="A432" s="66">
        <v>431</v>
      </c>
      <c r="B432" s="63">
        <v>20414325</v>
      </c>
      <c r="C432" s="63" t="s">
        <v>462</v>
      </c>
      <c r="D432" s="63" t="s">
        <v>8748</v>
      </c>
      <c r="E432" s="63" t="s">
        <v>1851</v>
      </c>
      <c r="F432" s="63" t="s">
        <v>38</v>
      </c>
      <c r="G432" s="63" t="s">
        <v>1852</v>
      </c>
      <c r="H432" s="63" t="s">
        <v>42</v>
      </c>
      <c r="I432" s="64" t="s">
        <v>465</v>
      </c>
      <c r="J432" s="65" t="s">
        <v>465</v>
      </c>
      <c r="K432" s="63" t="s">
        <v>1853</v>
      </c>
      <c r="L432" s="63" t="s">
        <v>39</v>
      </c>
      <c r="M432" s="63" t="s">
        <v>40</v>
      </c>
      <c r="N432" s="63" t="s">
        <v>53</v>
      </c>
      <c r="O432" s="63" t="s">
        <v>36</v>
      </c>
      <c r="P432" s="63" t="s">
        <v>53</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2" t="s">
        <v>8768</v>
      </c>
    </row>
    <row r="433" spans="1:29" ht="16.2" hidden="1" customHeight="1" x14ac:dyDescent="0.35">
      <c r="A433" s="66">
        <v>432</v>
      </c>
      <c r="B433" s="63">
        <v>20414343</v>
      </c>
      <c r="C433" s="63" t="s">
        <v>462</v>
      </c>
      <c r="D433" s="63" t="s">
        <v>8748</v>
      </c>
      <c r="E433" s="63" t="s">
        <v>1854</v>
      </c>
      <c r="F433" s="63" t="s">
        <v>32</v>
      </c>
      <c r="G433" s="63" t="s">
        <v>1855</v>
      </c>
      <c r="H433" s="63" t="s">
        <v>42</v>
      </c>
      <c r="I433" s="64" t="s">
        <v>465</v>
      </c>
      <c r="J433" s="65" t="s">
        <v>502</v>
      </c>
      <c r="K433" s="63" t="s">
        <v>1856</v>
      </c>
      <c r="L433" s="63" t="s">
        <v>39</v>
      </c>
      <c r="M433" s="63" t="s">
        <v>34</v>
      </c>
      <c r="N433" s="63" t="s">
        <v>35</v>
      </c>
      <c r="O433" s="63" t="s">
        <v>43</v>
      </c>
      <c r="P433" s="63" t="s">
        <v>8753</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2" t="s">
        <v>8768</v>
      </c>
    </row>
    <row r="434" spans="1:29" ht="16.2" hidden="1" customHeight="1" x14ac:dyDescent="0.35">
      <c r="A434" s="61">
        <v>433</v>
      </c>
      <c r="B434" s="63">
        <v>20414360</v>
      </c>
      <c r="C434" s="63" t="s">
        <v>462</v>
      </c>
      <c r="D434" s="63" t="s">
        <v>8748</v>
      </c>
      <c r="E434" s="63" t="s">
        <v>1857</v>
      </c>
      <c r="F434" s="63" t="s">
        <v>32</v>
      </c>
      <c r="G434" s="63" t="s">
        <v>1858</v>
      </c>
      <c r="H434" s="63" t="s">
        <v>31</v>
      </c>
      <c r="I434" s="64" t="s">
        <v>1859</v>
      </c>
      <c r="J434" s="65" t="s">
        <v>526</v>
      </c>
      <c r="K434" s="63" t="s">
        <v>1860</v>
      </c>
      <c r="L434" s="63" t="s">
        <v>45</v>
      </c>
      <c r="M434" s="63" t="s">
        <v>34</v>
      </c>
      <c r="N434" s="63" t="s">
        <v>35</v>
      </c>
      <c r="O434" s="63" t="s">
        <v>43</v>
      </c>
      <c r="P434" s="63" t="s">
        <v>8750</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2" t="s">
        <v>8768</v>
      </c>
    </row>
    <row r="435" spans="1:29" ht="16.2" hidden="1" customHeight="1" x14ac:dyDescent="0.35">
      <c r="A435" s="61">
        <v>434</v>
      </c>
      <c r="B435" s="63">
        <v>20414373</v>
      </c>
      <c r="C435" s="63" t="s">
        <v>462</v>
      </c>
      <c r="D435" s="63" t="s">
        <v>8748</v>
      </c>
      <c r="E435" s="63" t="s">
        <v>1861</v>
      </c>
      <c r="F435" s="63" t="s">
        <v>32</v>
      </c>
      <c r="G435" s="63" t="s">
        <v>1862</v>
      </c>
      <c r="H435" s="63" t="s">
        <v>31</v>
      </c>
      <c r="I435" s="64" t="s">
        <v>465</v>
      </c>
      <c r="J435" s="65" t="s">
        <v>465</v>
      </c>
      <c r="K435" s="63" t="s">
        <v>1863</v>
      </c>
      <c r="L435" s="63" t="s">
        <v>39</v>
      </c>
      <c r="M435" s="63" t="s">
        <v>34</v>
      </c>
      <c r="N435" s="63" t="s">
        <v>35</v>
      </c>
      <c r="O435" s="63" t="s">
        <v>36</v>
      </c>
      <c r="P435" s="63" t="s">
        <v>8755</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2" t="s">
        <v>8768</v>
      </c>
    </row>
    <row r="436" spans="1:29" ht="16.2" hidden="1" customHeight="1" x14ac:dyDescent="0.35">
      <c r="A436" s="66">
        <v>435</v>
      </c>
      <c r="B436" s="63">
        <v>20414380</v>
      </c>
      <c r="C436" s="63" t="s">
        <v>462</v>
      </c>
      <c r="D436" s="63" t="s">
        <v>8748</v>
      </c>
      <c r="E436" s="63" t="s">
        <v>1864</v>
      </c>
      <c r="F436" s="63" t="s">
        <v>38</v>
      </c>
      <c r="G436" s="63" t="s">
        <v>1865</v>
      </c>
      <c r="H436" s="63" t="s">
        <v>42</v>
      </c>
      <c r="I436" s="64" t="s">
        <v>465</v>
      </c>
      <c r="J436" s="65" t="s">
        <v>655</v>
      </c>
      <c r="K436" s="63" t="s">
        <v>1866</v>
      </c>
      <c r="L436" s="63" t="s">
        <v>33</v>
      </c>
      <c r="M436" s="63" t="s">
        <v>40</v>
      </c>
      <c r="N436" s="63" t="s">
        <v>41</v>
      </c>
      <c r="O436" s="63" t="s">
        <v>43</v>
      </c>
      <c r="P436" s="63" t="s">
        <v>41</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2" t="s">
        <v>8768</v>
      </c>
    </row>
    <row r="437" spans="1:29" ht="16.2" hidden="1" customHeight="1" x14ac:dyDescent="0.35">
      <c r="A437" s="66">
        <v>436</v>
      </c>
      <c r="B437" s="63">
        <v>20414386</v>
      </c>
      <c r="C437" s="63" t="s">
        <v>462</v>
      </c>
      <c r="D437" s="63" t="s">
        <v>8748</v>
      </c>
      <c r="E437" s="63" t="s">
        <v>1867</v>
      </c>
      <c r="F437" s="63" t="s">
        <v>38</v>
      </c>
      <c r="G437" s="63" t="s">
        <v>1868</v>
      </c>
      <c r="H437" s="63" t="s">
        <v>42</v>
      </c>
      <c r="I437" s="64" t="s">
        <v>1869</v>
      </c>
      <c r="J437" s="65" t="s">
        <v>502</v>
      </c>
      <c r="K437" s="63" t="s">
        <v>1870</v>
      </c>
      <c r="L437" s="63" t="s">
        <v>33</v>
      </c>
      <c r="M437" s="63" t="s">
        <v>34</v>
      </c>
      <c r="N437" s="63" t="s">
        <v>41</v>
      </c>
      <c r="O437" s="63" t="s">
        <v>30</v>
      </c>
      <c r="P437" s="63" t="s">
        <v>41</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2" t="s">
        <v>8768</v>
      </c>
    </row>
    <row r="438" spans="1:29" ht="16.2" hidden="1" customHeight="1" x14ac:dyDescent="0.35">
      <c r="A438" s="66">
        <v>437</v>
      </c>
      <c r="B438" s="63">
        <v>20414415</v>
      </c>
      <c r="C438" s="63" t="s">
        <v>462</v>
      </c>
      <c r="D438" s="63" t="s">
        <v>8748</v>
      </c>
      <c r="E438" s="63" t="s">
        <v>1871</v>
      </c>
      <c r="F438" s="63" t="s">
        <v>32</v>
      </c>
      <c r="G438" s="63" t="s">
        <v>1872</v>
      </c>
      <c r="H438" s="63" t="s">
        <v>31</v>
      </c>
      <c r="I438" s="64" t="s">
        <v>465</v>
      </c>
      <c r="J438" s="65" t="s">
        <v>465</v>
      </c>
      <c r="K438" s="63" t="s">
        <v>1873</v>
      </c>
      <c r="L438" s="63" t="s">
        <v>39</v>
      </c>
      <c r="M438" s="63" t="s">
        <v>40</v>
      </c>
      <c r="N438" s="63" t="s">
        <v>41</v>
      </c>
      <c r="O438" s="63" t="s">
        <v>36</v>
      </c>
      <c r="P438" s="63" t="s">
        <v>41</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2" t="s">
        <v>8768</v>
      </c>
    </row>
    <row r="439" spans="1:29" ht="16.2" hidden="1" customHeight="1" x14ac:dyDescent="0.35">
      <c r="A439" s="61">
        <v>438</v>
      </c>
      <c r="B439" s="63">
        <v>20414422</v>
      </c>
      <c r="C439" s="63" t="s">
        <v>462</v>
      </c>
      <c r="D439" s="63" t="s">
        <v>8748</v>
      </c>
      <c r="E439" s="63" t="s">
        <v>1874</v>
      </c>
      <c r="F439" s="63" t="s">
        <v>32</v>
      </c>
      <c r="G439" s="63" t="s">
        <v>1875</v>
      </c>
      <c r="H439" s="63" t="s">
        <v>31</v>
      </c>
      <c r="I439" s="64" t="s">
        <v>465</v>
      </c>
      <c r="J439" s="65" t="s">
        <v>465</v>
      </c>
      <c r="K439" s="63" t="s">
        <v>1876</v>
      </c>
      <c r="L439" s="63" t="s">
        <v>33</v>
      </c>
      <c r="M439" s="63" t="s">
        <v>34</v>
      </c>
      <c r="N439" s="63" t="s">
        <v>35</v>
      </c>
      <c r="O439" s="63" t="s">
        <v>36</v>
      </c>
      <c r="P439" s="63" t="s">
        <v>8753</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2" t="s">
        <v>8768</v>
      </c>
    </row>
    <row r="440" spans="1:29" ht="16.2" hidden="1" customHeight="1" x14ac:dyDescent="0.35">
      <c r="A440" s="66">
        <v>439</v>
      </c>
      <c r="B440" s="63">
        <v>20414449</v>
      </c>
      <c r="C440" s="63" t="s">
        <v>462</v>
      </c>
      <c r="D440" s="63" t="s">
        <v>8748</v>
      </c>
      <c r="E440" s="63" t="s">
        <v>1877</v>
      </c>
      <c r="F440" s="63" t="s">
        <v>38</v>
      </c>
      <c r="G440" s="63" t="s">
        <v>1878</v>
      </c>
      <c r="H440" s="63" t="s">
        <v>31</v>
      </c>
      <c r="I440" s="64" t="s">
        <v>465</v>
      </c>
      <c r="J440" s="65" t="s">
        <v>465</v>
      </c>
      <c r="K440" s="63" t="s">
        <v>1879</v>
      </c>
      <c r="L440" s="63" t="s">
        <v>39</v>
      </c>
      <c r="M440" s="63" t="s">
        <v>34</v>
      </c>
      <c r="N440" s="63" t="s">
        <v>35</v>
      </c>
      <c r="O440" s="63" t="s">
        <v>36</v>
      </c>
      <c r="P440" s="63" t="s">
        <v>8750</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2" t="s">
        <v>8768</v>
      </c>
    </row>
    <row r="441" spans="1:29" ht="16.2" hidden="1" customHeight="1" x14ac:dyDescent="0.35">
      <c r="A441" s="66">
        <v>440</v>
      </c>
      <c r="B441" s="63">
        <v>20414454</v>
      </c>
      <c r="C441" s="63" t="s">
        <v>462</v>
      </c>
      <c r="D441" s="63" t="s">
        <v>8748</v>
      </c>
      <c r="E441" s="63" t="s">
        <v>1880</v>
      </c>
      <c r="F441" s="63" t="s">
        <v>38</v>
      </c>
      <c r="G441" s="63" t="s">
        <v>1881</v>
      </c>
      <c r="H441" s="63" t="s">
        <v>42</v>
      </c>
      <c r="I441" s="64" t="s">
        <v>465</v>
      </c>
      <c r="J441" s="65" t="s">
        <v>465</v>
      </c>
      <c r="K441" s="63" t="s">
        <v>1882</v>
      </c>
      <c r="L441" s="63" t="s">
        <v>33</v>
      </c>
      <c r="M441" s="63" t="s">
        <v>34</v>
      </c>
      <c r="N441" s="63" t="s">
        <v>35</v>
      </c>
      <c r="O441" s="63" t="s">
        <v>36</v>
      </c>
      <c r="P441" s="63" t="s">
        <v>8749</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2" t="s">
        <v>8768</v>
      </c>
    </row>
    <row r="442" spans="1:29" ht="16.2" hidden="1" customHeight="1" x14ac:dyDescent="0.35">
      <c r="A442" s="61">
        <v>441</v>
      </c>
      <c r="B442" s="63">
        <v>20414462</v>
      </c>
      <c r="C442" s="63" t="s">
        <v>462</v>
      </c>
      <c r="D442" s="63" t="s">
        <v>8748</v>
      </c>
      <c r="E442" s="63" t="s">
        <v>258</v>
      </c>
      <c r="F442" s="63" t="s">
        <v>38</v>
      </c>
      <c r="G442" s="63" t="s">
        <v>1883</v>
      </c>
      <c r="H442" s="63" t="s">
        <v>42</v>
      </c>
      <c r="I442" s="64" t="s">
        <v>465</v>
      </c>
      <c r="J442" s="65" t="s">
        <v>465</v>
      </c>
      <c r="K442" s="63" t="s">
        <v>1884</v>
      </c>
      <c r="L442" s="63" t="s">
        <v>39</v>
      </c>
      <c r="M442" s="63" t="s">
        <v>40</v>
      </c>
      <c r="N442" s="63" t="s">
        <v>35</v>
      </c>
      <c r="O442" s="63" t="s">
        <v>36</v>
      </c>
      <c r="P442" s="63" t="s">
        <v>8749</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2" t="s">
        <v>8768</v>
      </c>
    </row>
    <row r="443" spans="1:29" ht="16.2" customHeight="1" x14ac:dyDescent="0.35">
      <c r="A443" s="61">
        <v>442</v>
      </c>
      <c r="B443" s="63">
        <v>20414475</v>
      </c>
      <c r="C443" s="63" t="s">
        <v>462</v>
      </c>
      <c r="D443" s="63" t="s">
        <v>8748</v>
      </c>
      <c r="E443" s="63" t="s">
        <v>203</v>
      </c>
      <c r="F443" s="63" t="s">
        <v>38</v>
      </c>
      <c r="G443" s="63" t="s">
        <v>1885</v>
      </c>
      <c r="H443" s="63" t="s">
        <v>42</v>
      </c>
      <c r="I443" s="64" t="s">
        <v>1886</v>
      </c>
      <c r="J443" s="65" t="s">
        <v>526</v>
      </c>
      <c r="K443" s="63" t="s">
        <v>204</v>
      </c>
      <c r="L443" s="63" t="s">
        <v>39</v>
      </c>
      <c r="M443" s="63" t="s">
        <v>40</v>
      </c>
      <c r="N443" s="63" t="s">
        <v>53</v>
      </c>
      <c r="O443" s="63" t="s">
        <v>43</v>
      </c>
      <c r="P443" s="63" t="s">
        <v>53</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2" t="s">
        <v>8768</v>
      </c>
    </row>
    <row r="444" spans="1:29" ht="16.2" hidden="1" customHeight="1" x14ac:dyDescent="0.35">
      <c r="A444" s="66">
        <v>443</v>
      </c>
      <c r="B444" s="63">
        <v>20414479</v>
      </c>
      <c r="C444" s="63" t="s">
        <v>462</v>
      </c>
      <c r="D444" s="63" t="s">
        <v>8748</v>
      </c>
      <c r="E444" s="63" t="s">
        <v>1887</v>
      </c>
      <c r="F444" s="63" t="s">
        <v>38</v>
      </c>
      <c r="G444" s="63" t="s">
        <v>1888</v>
      </c>
      <c r="H444" s="63" t="s">
        <v>31</v>
      </c>
      <c r="I444" s="64" t="s">
        <v>1889</v>
      </c>
      <c r="J444" s="65" t="s">
        <v>1463</v>
      </c>
      <c r="K444" s="63" t="s">
        <v>1890</v>
      </c>
      <c r="L444" s="63" t="s">
        <v>33</v>
      </c>
      <c r="M444" s="63" t="s">
        <v>34</v>
      </c>
      <c r="N444" s="63" t="s">
        <v>35</v>
      </c>
      <c r="O444" s="63" t="s">
        <v>30</v>
      </c>
      <c r="P444" s="63" t="s">
        <v>8750</v>
      </c>
      <c r="Q444" s="84">
        <f t="shared" ca="1" si="18"/>
        <v>46120</v>
      </c>
      <c r="R444" s="68">
        <v>0</v>
      </c>
      <c r="S444" s="85" t="s">
        <v>8754</v>
      </c>
      <c r="T444" s="85">
        <v>0</v>
      </c>
      <c r="U444" s="85">
        <v>0</v>
      </c>
      <c r="V444" s="86">
        <f t="shared" si="19"/>
        <v>2</v>
      </c>
      <c r="W444" s="85">
        <v>0</v>
      </c>
      <c r="X444" s="85">
        <v>0</v>
      </c>
      <c r="Y444" s="85">
        <v>0</v>
      </c>
      <c r="Z444" s="85">
        <v>0</v>
      </c>
      <c r="AA444" s="85">
        <v>0</v>
      </c>
      <c r="AB444" s="87">
        <f t="shared" si="20"/>
        <v>0</v>
      </c>
      <c r="AC444" s="92" t="s">
        <v>8768</v>
      </c>
    </row>
    <row r="445" spans="1:29" ht="16.2" hidden="1" customHeight="1" x14ac:dyDescent="0.35">
      <c r="A445" s="66">
        <v>444</v>
      </c>
      <c r="B445" s="63">
        <v>20414482</v>
      </c>
      <c r="C445" s="63" t="s">
        <v>462</v>
      </c>
      <c r="D445" s="63" t="s">
        <v>8748</v>
      </c>
      <c r="E445" s="63" t="s">
        <v>348</v>
      </c>
      <c r="F445" s="63" t="s">
        <v>38</v>
      </c>
      <c r="G445" s="63" t="s">
        <v>1891</v>
      </c>
      <c r="H445" s="63" t="s">
        <v>42</v>
      </c>
      <c r="I445" s="64" t="s">
        <v>465</v>
      </c>
      <c r="J445" s="65" t="s">
        <v>526</v>
      </c>
      <c r="K445" s="63" t="s">
        <v>1892</v>
      </c>
      <c r="L445" s="63" t="s">
        <v>39</v>
      </c>
      <c r="M445" s="63" t="s">
        <v>40</v>
      </c>
      <c r="N445" s="63" t="s">
        <v>48</v>
      </c>
      <c r="O445" s="63" t="s">
        <v>30</v>
      </c>
      <c r="P445" s="89" t="s">
        <v>8758</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2" t="s">
        <v>8768</v>
      </c>
    </row>
    <row r="446" spans="1:29" ht="16.2" hidden="1" customHeight="1" x14ac:dyDescent="0.35">
      <c r="A446" s="61">
        <v>445</v>
      </c>
      <c r="B446" s="63">
        <v>20414525</v>
      </c>
      <c r="C446" s="63" t="s">
        <v>462</v>
      </c>
      <c r="D446" s="63" t="s">
        <v>8748</v>
      </c>
      <c r="E446" s="63" t="s">
        <v>1893</v>
      </c>
      <c r="F446" s="63" t="s">
        <v>38</v>
      </c>
      <c r="G446" s="63" t="s">
        <v>1894</v>
      </c>
      <c r="H446" s="63" t="s">
        <v>42</v>
      </c>
      <c r="I446" s="64" t="s">
        <v>465</v>
      </c>
      <c r="J446" s="65" t="s">
        <v>465</v>
      </c>
      <c r="K446" s="63" t="s">
        <v>1895</v>
      </c>
      <c r="L446" s="63" t="s">
        <v>39</v>
      </c>
      <c r="M446" s="63" t="s">
        <v>40</v>
      </c>
      <c r="N446" s="63" t="s">
        <v>52</v>
      </c>
      <c r="O446" s="63" t="s">
        <v>43</v>
      </c>
      <c r="P446" s="63" t="s">
        <v>52</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2" t="s">
        <v>8768</v>
      </c>
    </row>
    <row r="447" spans="1:29" ht="16.2" hidden="1" customHeight="1" x14ac:dyDescent="0.35">
      <c r="A447" s="61">
        <v>446</v>
      </c>
      <c r="B447" s="62">
        <v>20414526</v>
      </c>
      <c r="C447" s="63" t="s">
        <v>462</v>
      </c>
      <c r="D447" s="63" t="s">
        <v>8748</v>
      </c>
      <c r="E447" s="63" t="s">
        <v>1896</v>
      </c>
      <c r="F447" s="63" t="s">
        <v>38</v>
      </c>
      <c r="G447" s="63" t="s">
        <v>1897</v>
      </c>
      <c r="H447" s="63" t="s">
        <v>42</v>
      </c>
      <c r="I447" s="64" t="s">
        <v>1898</v>
      </c>
      <c r="J447" s="65" t="s">
        <v>544</v>
      </c>
      <c r="K447" s="63" t="s">
        <v>1899</v>
      </c>
      <c r="L447" s="63" t="s">
        <v>33</v>
      </c>
      <c r="M447" s="63" t="s">
        <v>40</v>
      </c>
      <c r="N447" s="63" t="s">
        <v>35</v>
      </c>
      <c r="O447" s="63" t="s">
        <v>43</v>
      </c>
      <c r="P447" s="63" t="s">
        <v>8753</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2" t="s">
        <v>8768</v>
      </c>
    </row>
    <row r="448" spans="1:29" ht="16.2" hidden="1" customHeight="1" x14ac:dyDescent="0.35">
      <c r="A448" s="66">
        <v>447</v>
      </c>
      <c r="B448" s="67">
        <v>20414538</v>
      </c>
      <c r="C448" s="63" t="s">
        <v>462</v>
      </c>
      <c r="D448" s="63" t="s">
        <v>8748</v>
      </c>
      <c r="E448" s="63" t="s">
        <v>1900</v>
      </c>
      <c r="F448" s="63" t="s">
        <v>32</v>
      </c>
      <c r="G448" s="63" t="s">
        <v>1901</v>
      </c>
      <c r="H448" s="63" t="s">
        <v>31</v>
      </c>
      <c r="I448" s="64" t="s">
        <v>1902</v>
      </c>
      <c r="J448" s="65" t="s">
        <v>510</v>
      </c>
      <c r="K448" s="63" t="s">
        <v>1903</v>
      </c>
      <c r="L448" s="63" t="s">
        <v>33</v>
      </c>
      <c r="M448" s="63" t="s">
        <v>34</v>
      </c>
      <c r="N448" s="63" t="s">
        <v>46</v>
      </c>
      <c r="O448" s="63" t="s">
        <v>43</v>
      </c>
      <c r="P448" s="63" t="s">
        <v>46</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2" t="s">
        <v>8768</v>
      </c>
    </row>
    <row r="449" spans="1:29" ht="16.2" hidden="1" customHeight="1" x14ac:dyDescent="0.35">
      <c r="A449" s="66">
        <v>448</v>
      </c>
      <c r="B449" s="63">
        <v>20414576</v>
      </c>
      <c r="C449" s="63" t="s">
        <v>462</v>
      </c>
      <c r="D449" s="63" t="s">
        <v>8748</v>
      </c>
      <c r="E449" s="63" t="s">
        <v>1904</v>
      </c>
      <c r="F449" s="63" t="s">
        <v>38</v>
      </c>
      <c r="G449" s="63" t="s">
        <v>1905</v>
      </c>
      <c r="H449" s="63" t="s">
        <v>31</v>
      </c>
      <c r="I449" s="64" t="s">
        <v>1906</v>
      </c>
      <c r="J449" s="65" t="s">
        <v>502</v>
      </c>
      <c r="K449" s="63" t="s">
        <v>1907</v>
      </c>
      <c r="L449" s="63" t="s">
        <v>33</v>
      </c>
      <c r="M449" s="63" t="s">
        <v>34</v>
      </c>
      <c r="N449" s="63" t="s">
        <v>35</v>
      </c>
      <c r="O449" s="63" t="s">
        <v>43</v>
      </c>
      <c r="P449" s="63" t="s">
        <v>8750</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2" t="s">
        <v>8768</v>
      </c>
    </row>
    <row r="450" spans="1:29" ht="16.2" hidden="1" customHeight="1" x14ac:dyDescent="0.35">
      <c r="A450" s="61">
        <v>449</v>
      </c>
      <c r="B450" s="63">
        <v>20414591</v>
      </c>
      <c r="C450" s="63" t="s">
        <v>462</v>
      </c>
      <c r="D450" s="63" t="s">
        <v>8748</v>
      </c>
      <c r="E450" s="63" t="s">
        <v>1908</v>
      </c>
      <c r="F450" s="63" t="s">
        <v>38</v>
      </c>
      <c r="G450" s="63" t="s">
        <v>1909</v>
      </c>
      <c r="H450" s="63" t="s">
        <v>42</v>
      </c>
      <c r="I450" s="64" t="s">
        <v>465</v>
      </c>
      <c r="J450" s="65" t="s">
        <v>465</v>
      </c>
      <c r="K450" s="63" t="s">
        <v>1910</v>
      </c>
      <c r="L450" s="63" t="s">
        <v>39</v>
      </c>
      <c r="M450" s="63" t="s">
        <v>40</v>
      </c>
      <c r="N450" s="63" t="s">
        <v>35</v>
      </c>
      <c r="O450" s="63" t="s">
        <v>36</v>
      </c>
      <c r="P450" s="63" t="s">
        <v>8749</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2" t="s">
        <v>8768</v>
      </c>
    </row>
    <row r="451" spans="1:29" ht="16.2" hidden="1" customHeight="1" x14ac:dyDescent="0.35">
      <c r="A451" s="61">
        <v>450</v>
      </c>
      <c r="B451" s="63">
        <v>20414618</v>
      </c>
      <c r="C451" s="63" t="s">
        <v>462</v>
      </c>
      <c r="D451" s="63" t="s">
        <v>8748</v>
      </c>
      <c r="E451" s="63" t="s">
        <v>234</v>
      </c>
      <c r="F451" s="63" t="s">
        <v>38</v>
      </c>
      <c r="G451" s="63" t="s">
        <v>1911</v>
      </c>
      <c r="H451" s="63" t="s">
        <v>31</v>
      </c>
      <c r="I451" s="64" t="s">
        <v>1912</v>
      </c>
      <c r="J451" s="65" t="s">
        <v>544</v>
      </c>
      <c r="K451" s="63" t="s">
        <v>1913</v>
      </c>
      <c r="L451" s="63" t="s">
        <v>39</v>
      </c>
      <c r="M451" s="63" t="s">
        <v>34</v>
      </c>
      <c r="N451" s="63" t="s">
        <v>35</v>
      </c>
      <c r="O451" s="63" t="s">
        <v>43</v>
      </c>
      <c r="P451" s="63" t="s">
        <v>8752</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2" t="s">
        <v>8768</v>
      </c>
    </row>
    <row r="452" spans="1:29" ht="16.2" hidden="1" customHeight="1" x14ac:dyDescent="0.35">
      <c r="A452" s="66">
        <v>451</v>
      </c>
      <c r="B452" s="67">
        <v>20414625</v>
      </c>
      <c r="C452" s="63" t="s">
        <v>462</v>
      </c>
      <c r="D452" s="63" t="s">
        <v>8748</v>
      </c>
      <c r="E452" s="63" t="s">
        <v>1914</v>
      </c>
      <c r="F452" s="63" t="s">
        <v>38</v>
      </c>
      <c r="G452" s="63" t="s">
        <v>1915</v>
      </c>
      <c r="H452" s="63" t="s">
        <v>42</v>
      </c>
      <c r="I452" s="64" t="s">
        <v>465</v>
      </c>
      <c r="J452" s="65" t="s">
        <v>465</v>
      </c>
      <c r="K452" s="63" t="s">
        <v>1916</v>
      </c>
      <c r="L452" s="63" t="s">
        <v>33</v>
      </c>
      <c r="M452" s="63" t="s">
        <v>40</v>
      </c>
      <c r="N452" s="63" t="s">
        <v>46</v>
      </c>
      <c r="O452" s="63" t="s">
        <v>36</v>
      </c>
      <c r="P452" s="63" t="s">
        <v>46</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2" t="s">
        <v>8768</v>
      </c>
    </row>
    <row r="453" spans="1:29" ht="16.2" hidden="1" customHeight="1" x14ac:dyDescent="0.35">
      <c r="A453" s="66">
        <v>452</v>
      </c>
      <c r="B453" s="63">
        <v>20414636</v>
      </c>
      <c r="C453" s="63" t="s">
        <v>462</v>
      </c>
      <c r="D453" s="63" t="s">
        <v>8748</v>
      </c>
      <c r="E453" s="63" t="s">
        <v>212</v>
      </c>
      <c r="F453" s="63" t="s">
        <v>38</v>
      </c>
      <c r="G453" s="63" t="s">
        <v>1917</v>
      </c>
      <c r="H453" s="63" t="s">
        <v>42</v>
      </c>
      <c r="I453" s="64" t="s">
        <v>1918</v>
      </c>
      <c r="J453" s="65" t="s">
        <v>502</v>
      </c>
      <c r="K453" s="63" t="s">
        <v>1919</v>
      </c>
      <c r="L453" s="63" t="s">
        <v>39</v>
      </c>
      <c r="M453" s="63" t="s">
        <v>34</v>
      </c>
      <c r="N453" s="63" t="s">
        <v>35</v>
      </c>
      <c r="O453" s="63" t="s">
        <v>43</v>
      </c>
      <c r="P453" s="63" t="s">
        <v>8751</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2" t="s">
        <v>8768</v>
      </c>
    </row>
    <row r="454" spans="1:29" ht="16.2" hidden="1" customHeight="1" x14ac:dyDescent="0.35">
      <c r="A454" s="61">
        <v>453</v>
      </c>
      <c r="B454" s="63">
        <v>20414653</v>
      </c>
      <c r="C454" s="63" t="s">
        <v>462</v>
      </c>
      <c r="D454" s="63" t="s">
        <v>8748</v>
      </c>
      <c r="E454" s="63" t="s">
        <v>1920</v>
      </c>
      <c r="F454" s="63" t="s">
        <v>32</v>
      </c>
      <c r="G454" s="63" t="s">
        <v>1597</v>
      </c>
      <c r="H454" s="63" t="s">
        <v>31</v>
      </c>
      <c r="I454" s="64" t="s">
        <v>465</v>
      </c>
      <c r="J454" s="65" t="s">
        <v>465</v>
      </c>
      <c r="K454" s="63" t="s">
        <v>1921</v>
      </c>
      <c r="L454" s="63" t="s">
        <v>33</v>
      </c>
      <c r="M454" s="63" t="s">
        <v>34</v>
      </c>
      <c r="N454" s="63" t="s">
        <v>35</v>
      </c>
      <c r="O454" s="63" t="s">
        <v>36</v>
      </c>
      <c r="P454" s="63" t="s">
        <v>8755</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2" t="s">
        <v>8768</v>
      </c>
    </row>
    <row r="455" spans="1:29" ht="16.2" hidden="1" customHeight="1" x14ac:dyDescent="0.35">
      <c r="A455" s="61">
        <v>454</v>
      </c>
      <c r="B455" s="63">
        <v>20414659</v>
      </c>
      <c r="C455" s="63" t="s">
        <v>462</v>
      </c>
      <c r="D455" s="63" t="s">
        <v>8748</v>
      </c>
      <c r="E455" s="63" t="s">
        <v>401</v>
      </c>
      <c r="F455" s="63" t="s">
        <v>38</v>
      </c>
      <c r="G455" s="63" t="s">
        <v>1922</v>
      </c>
      <c r="H455" s="63" t="s">
        <v>31</v>
      </c>
      <c r="I455" s="64" t="s">
        <v>1073</v>
      </c>
      <c r="J455" s="65" t="s">
        <v>526</v>
      </c>
      <c r="K455" s="63" t="s">
        <v>1923</v>
      </c>
      <c r="L455" s="63" t="s">
        <v>39</v>
      </c>
      <c r="M455" s="63" t="s">
        <v>34</v>
      </c>
      <c r="N455" s="63" t="s">
        <v>35</v>
      </c>
      <c r="O455" s="63" t="s">
        <v>43</v>
      </c>
      <c r="P455" s="63" t="s">
        <v>8749</v>
      </c>
      <c r="Q455" s="84">
        <f t="shared" ca="1" si="21"/>
        <v>46120</v>
      </c>
      <c r="R455" s="68">
        <v>0</v>
      </c>
      <c r="S455" s="85" t="s">
        <v>8754</v>
      </c>
      <c r="T455" s="85">
        <v>0</v>
      </c>
      <c r="U455" s="85">
        <v>0</v>
      </c>
      <c r="V455" s="86">
        <f t="shared" si="22"/>
        <v>2</v>
      </c>
      <c r="W455" s="85">
        <v>0</v>
      </c>
      <c r="X455" s="85">
        <v>0</v>
      </c>
      <c r="Y455" s="85">
        <v>0</v>
      </c>
      <c r="Z455" s="85">
        <v>0</v>
      </c>
      <c r="AA455" s="85">
        <v>0</v>
      </c>
      <c r="AB455" s="87">
        <f t="shared" si="23"/>
        <v>0</v>
      </c>
      <c r="AC455" s="92" t="s">
        <v>8768</v>
      </c>
    </row>
    <row r="456" spans="1:29" ht="16.2" hidden="1" customHeight="1" x14ac:dyDescent="0.35">
      <c r="A456" s="66">
        <v>455</v>
      </c>
      <c r="B456" s="63">
        <v>20414669</v>
      </c>
      <c r="C456" s="63" t="s">
        <v>462</v>
      </c>
      <c r="D456" s="63" t="s">
        <v>8748</v>
      </c>
      <c r="E456" s="63" t="s">
        <v>1924</v>
      </c>
      <c r="F456" s="63" t="s">
        <v>38</v>
      </c>
      <c r="G456" s="63" t="s">
        <v>1925</v>
      </c>
      <c r="H456" s="63" t="s">
        <v>42</v>
      </c>
      <c r="I456" s="64" t="s">
        <v>465</v>
      </c>
      <c r="J456" s="65" t="s">
        <v>465</v>
      </c>
      <c r="K456" s="63" t="s">
        <v>1926</v>
      </c>
      <c r="L456" s="63" t="s">
        <v>33</v>
      </c>
      <c r="M456" s="63" t="s">
        <v>34</v>
      </c>
      <c r="N456" s="63" t="s">
        <v>35</v>
      </c>
      <c r="O456" s="63" t="s">
        <v>36</v>
      </c>
      <c r="P456" s="63" t="s">
        <v>8750</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2" t="s">
        <v>8768</v>
      </c>
    </row>
    <row r="457" spans="1:29" ht="16.2" hidden="1" customHeight="1" x14ac:dyDescent="0.35">
      <c r="A457" s="66">
        <v>456</v>
      </c>
      <c r="B457" s="63">
        <v>20414682</v>
      </c>
      <c r="C457" s="63" t="s">
        <v>462</v>
      </c>
      <c r="D457" s="63" t="s">
        <v>8748</v>
      </c>
      <c r="E457" s="63" t="s">
        <v>243</v>
      </c>
      <c r="F457" s="63" t="s">
        <v>38</v>
      </c>
      <c r="G457" s="63" t="s">
        <v>1927</v>
      </c>
      <c r="H457" s="63" t="s">
        <v>42</v>
      </c>
      <c r="I457" s="64" t="s">
        <v>1928</v>
      </c>
      <c r="J457" s="65" t="s">
        <v>502</v>
      </c>
      <c r="K457" s="63" t="s">
        <v>1929</v>
      </c>
      <c r="L457" s="63" t="s">
        <v>33</v>
      </c>
      <c r="M457" s="63" t="s">
        <v>34</v>
      </c>
      <c r="N457" s="63" t="s">
        <v>35</v>
      </c>
      <c r="O457" s="63" t="s">
        <v>43</v>
      </c>
      <c r="P457" s="63" t="s">
        <v>8755</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2" t="s">
        <v>8768</v>
      </c>
    </row>
    <row r="458" spans="1:29" ht="16.2" hidden="1" customHeight="1" x14ac:dyDescent="0.35">
      <c r="A458" s="61">
        <v>457</v>
      </c>
      <c r="B458" s="63">
        <v>20414703</v>
      </c>
      <c r="C458" s="63" t="s">
        <v>462</v>
      </c>
      <c r="D458" s="63" t="s">
        <v>8748</v>
      </c>
      <c r="E458" s="63" t="s">
        <v>1930</v>
      </c>
      <c r="F458" s="63" t="s">
        <v>38</v>
      </c>
      <c r="G458" s="63" t="s">
        <v>1931</v>
      </c>
      <c r="H458" s="63" t="s">
        <v>31</v>
      </c>
      <c r="I458" s="64" t="s">
        <v>1932</v>
      </c>
      <c r="J458" s="65" t="s">
        <v>1092</v>
      </c>
      <c r="K458" s="63" t="s">
        <v>1933</v>
      </c>
      <c r="L458" s="63" t="s">
        <v>39</v>
      </c>
      <c r="M458" s="63" t="s">
        <v>34</v>
      </c>
      <c r="N458" s="63" t="s">
        <v>57</v>
      </c>
      <c r="O458" s="63" t="s">
        <v>43</v>
      </c>
      <c r="P458" s="63" t="s">
        <v>57</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2" t="s">
        <v>8768</v>
      </c>
    </row>
    <row r="459" spans="1:29" ht="16.2" hidden="1" customHeight="1" x14ac:dyDescent="0.35">
      <c r="A459" s="61">
        <v>458</v>
      </c>
      <c r="B459" s="63">
        <v>20414728</v>
      </c>
      <c r="C459" s="63" t="s">
        <v>462</v>
      </c>
      <c r="D459" s="63" t="s">
        <v>8748</v>
      </c>
      <c r="E459" s="63" t="s">
        <v>1934</v>
      </c>
      <c r="F459" s="63" t="s">
        <v>32</v>
      </c>
      <c r="G459" s="63" t="s">
        <v>1935</v>
      </c>
      <c r="H459" s="63" t="s">
        <v>42</v>
      </c>
      <c r="I459" s="64" t="s">
        <v>1936</v>
      </c>
      <c r="J459" s="65" t="s">
        <v>1463</v>
      </c>
      <c r="K459" s="63" t="s">
        <v>1937</v>
      </c>
      <c r="L459" s="63" t="s">
        <v>45</v>
      </c>
      <c r="M459" s="63" t="s">
        <v>40</v>
      </c>
      <c r="N459" s="63" t="s">
        <v>57</v>
      </c>
      <c r="O459" s="63" t="s">
        <v>30</v>
      </c>
      <c r="P459" s="63" t="s">
        <v>57</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2" t="s">
        <v>8768</v>
      </c>
    </row>
    <row r="460" spans="1:29" ht="16.2" hidden="1" customHeight="1" x14ac:dyDescent="0.35">
      <c r="A460" s="66">
        <v>459</v>
      </c>
      <c r="B460" s="63">
        <v>20414749</v>
      </c>
      <c r="C460" s="63" t="s">
        <v>462</v>
      </c>
      <c r="D460" s="63" t="s">
        <v>8748</v>
      </c>
      <c r="E460" s="63" t="s">
        <v>1938</v>
      </c>
      <c r="F460" s="63" t="s">
        <v>38</v>
      </c>
      <c r="G460" s="63" t="s">
        <v>1939</v>
      </c>
      <c r="H460" s="63" t="s">
        <v>42</v>
      </c>
      <c r="I460" s="64" t="s">
        <v>465</v>
      </c>
      <c r="J460" s="65" t="s">
        <v>465</v>
      </c>
      <c r="K460" s="63" t="s">
        <v>1940</v>
      </c>
      <c r="L460" s="63" t="s">
        <v>33</v>
      </c>
      <c r="M460" s="63" t="s">
        <v>34</v>
      </c>
      <c r="N460" s="63" t="s">
        <v>35</v>
      </c>
      <c r="O460" s="63" t="s">
        <v>36</v>
      </c>
      <c r="P460" s="63" t="s">
        <v>8749</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2" t="s">
        <v>8768</v>
      </c>
    </row>
    <row r="461" spans="1:29" ht="16.2" hidden="1" customHeight="1" x14ac:dyDescent="0.35">
      <c r="A461" s="66">
        <v>460</v>
      </c>
      <c r="B461" s="63">
        <v>20414752</v>
      </c>
      <c r="C461" s="63" t="s">
        <v>462</v>
      </c>
      <c r="D461" s="63" t="s">
        <v>8748</v>
      </c>
      <c r="E461" s="63" t="s">
        <v>1941</v>
      </c>
      <c r="F461" s="63" t="s">
        <v>38</v>
      </c>
      <c r="G461" s="63" t="s">
        <v>1942</v>
      </c>
      <c r="H461" s="63" t="s">
        <v>42</v>
      </c>
      <c r="I461" s="64" t="s">
        <v>879</v>
      </c>
      <c r="J461" s="65" t="s">
        <v>526</v>
      </c>
      <c r="K461" s="63" t="s">
        <v>1943</v>
      </c>
      <c r="L461" s="63" t="s">
        <v>39</v>
      </c>
      <c r="M461" s="63" t="s">
        <v>40</v>
      </c>
      <c r="N461" s="63" t="s">
        <v>48</v>
      </c>
      <c r="O461" s="63" t="s">
        <v>43</v>
      </c>
      <c r="P461" s="89" t="s">
        <v>8756</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2" t="s">
        <v>8768</v>
      </c>
    </row>
    <row r="462" spans="1:29" ht="16.2" hidden="1" customHeight="1" x14ac:dyDescent="0.35">
      <c r="A462" s="61">
        <v>461</v>
      </c>
      <c r="B462" s="63">
        <v>20414795</v>
      </c>
      <c r="C462" s="63" t="s">
        <v>462</v>
      </c>
      <c r="D462" s="63" t="s">
        <v>8748</v>
      </c>
      <c r="E462" s="63" t="s">
        <v>1944</v>
      </c>
      <c r="F462" s="63" t="s">
        <v>38</v>
      </c>
      <c r="G462" s="63" t="s">
        <v>1945</v>
      </c>
      <c r="H462" s="63" t="s">
        <v>42</v>
      </c>
      <c r="I462" s="64" t="s">
        <v>1946</v>
      </c>
      <c r="J462" s="65" t="s">
        <v>1947</v>
      </c>
      <c r="K462" s="63" t="s">
        <v>1948</v>
      </c>
      <c r="L462" s="63" t="s">
        <v>39</v>
      </c>
      <c r="M462" s="63" t="s">
        <v>34</v>
      </c>
      <c r="N462" s="63" t="s">
        <v>35</v>
      </c>
      <c r="O462" s="63" t="s">
        <v>30</v>
      </c>
      <c r="P462" s="63" t="s">
        <v>8753</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2" t="s">
        <v>8768</v>
      </c>
    </row>
    <row r="463" spans="1:29" ht="16.2" hidden="1" customHeight="1" x14ac:dyDescent="0.35">
      <c r="A463" s="61">
        <v>462</v>
      </c>
      <c r="B463" s="62">
        <v>20414823</v>
      </c>
      <c r="C463" s="63" t="s">
        <v>462</v>
      </c>
      <c r="D463" s="63" t="s">
        <v>8748</v>
      </c>
      <c r="E463" s="63" t="s">
        <v>1949</v>
      </c>
      <c r="F463" s="63" t="s">
        <v>38</v>
      </c>
      <c r="G463" s="63" t="s">
        <v>1950</v>
      </c>
      <c r="H463" s="63" t="s">
        <v>42</v>
      </c>
      <c r="I463" s="64" t="s">
        <v>465</v>
      </c>
      <c r="J463" s="65" t="s">
        <v>465</v>
      </c>
      <c r="K463" s="63" t="s">
        <v>1951</v>
      </c>
      <c r="L463" s="63" t="s">
        <v>39</v>
      </c>
      <c r="M463" s="63" t="s">
        <v>34</v>
      </c>
      <c r="N463" s="63" t="s">
        <v>35</v>
      </c>
      <c r="O463" s="63" t="s">
        <v>36</v>
      </c>
      <c r="P463" s="63" t="s">
        <v>8751</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2" t="s">
        <v>8768</v>
      </c>
    </row>
    <row r="464" spans="1:29" ht="16.2" hidden="1" customHeight="1" x14ac:dyDescent="0.35">
      <c r="A464" s="66">
        <v>463</v>
      </c>
      <c r="B464" s="63">
        <v>20414828</v>
      </c>
      <c r="C464" s="63" t="s">
        <v>462</v>
      </c>
      <c r="D464" s="63" t="s">
        <v>8748</v>
      </c>
      <c r="E464" s="63" t="s">
        <v>1952</v>
      </c>
      <c r="F464" s="63" t="s">
        <v>38</v>
      </c>
      <c r="G464" s="63" t="s">
        <v>1953</v>
      </c>
      <c r="H464" s="63" t="s">
        <v>42</v>
      </c>
      <c r="I464" s="64" t="s">
        <v>465</v>
      </c>
      <c r="J464" s="65" t="s">
        <v>526</v>
      </c>
      <c r="K464" s="63" t="s">
        <v>1954</v>
      </c>
      <c r="L464" s="63" t="s">
        <v>39</v>
      </c>
      <c r="M464" s="63" t="s">
        <v>40</v>
      </c>
      <c r="N464" s="63" t="s">
        <v>52</v>
      </c>
      <c r="O464" s="63" t="s">
        <v>43</v>
      </c>
      <c r="P464" s="63" t="s">
        <v>52</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2" t="s">
        <v>8768</v>
      </c>
    </row>
    <row r="465" spans="1:29" ht="16.2" hidden="1" customHeight="1" x14ac:dyDescent="0.35">
      <c r="A465" s="66">
        <v>464</v>
      </c>
      <c r="B465" s="67">
        <v>20414836</v>
      </c>
      <c r="C465" s="63" t="s">
        <v>462</v>
      </c>
      <c r="D465" s="63" t="s">
        <v>8748</v>
      </c>
      <c r="E465" s="63" t="s">
        <v>230</v>
      </c>
      <c r="F465" s="63" t="s">
        <v>32</v>
      </c>
      <c r="G465" s="63" t="s">
        <v>1955</v>
      </c>
      <c r="H465" s="63" t="s">
        <v>42</v>
      </c>
      <c r="I465" s="64" t="s">
        <v>1712</v>
      </c>
      <c r="J465" s="65" t="s">
        <v>465</v>
      </c>
      <c r="K465" s="63" t="s">
        <v>1956</v>
      </c>
      <c r="L465" s="63" t="s">
        <v>39</v>
      </c>
      <c r="M465" s="63" t="s">
        <v>40</v>
      </c>
      <c r="N465" s="63" t="s">
        <v>46</v>
      </c>
      <c r="O465" s="63" t="s">
        <v>43</v>
      </c>
      <c r="P465" s="63" t="s">
        <v>46</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2" t="s">
        <v>8768</v>
      </c>
    </row>
    <row r="466" spans="1:29" ht="16.2" hidden="1" customHeight="1" x14ac:dyDescent="0.35">
      <c r="A466" s="61">
        <v>465</v>
      </c>
      <c r="B466" s="63">
        <v>20414837</v>
      </c>
      <c r="C466" s="63" t="s">
        <v>462</v>
      </c>
      <c r="D466" s="63" t="s">
        <v>8748</v>
      </c>
      <c r="E466" s="63" t="s">
        <v>1957</v>
      </c>
      <c r="F466" s="63" t="s">
        <v>38</v>
      </c>
      <c r="G466" s="63" t="s">
        <v>1958</v>
      </c>
      <c r="H466" s="63" t="s">
        <v>31</v>
      </c>
      <c r="I466" s="64" t="s">
        <v>465</v>
      </c>
      <c r="J466" s="65" t="s">
        <v>465</v>
      </c>
      <c r="K466" s="63" t="s">
        <v>1959</v>
      </c>
      <c r="L466" s="63" t="s">
        <v>39</v>
      </c>
      <c r="M466" s="63" t="s">
        <v>34</v>
      </c>
      <c r="N466" s="63" t="s">
        <v>35</v>
      </c>
      <c r="O466" s="63" t="s">
        <v>36</v>
      </c>
      <c r="P466" s="63" t="s">
        <v>8757</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2" t="s">
        <v>8768</v>
      </c>
    </row>
    <row r="467" spans="1:29" ht="16.2" hidden="1" customHeight="1" x14ac:dyDescent="0.35">
      <c r="A467" s="61">
        <v>466</v>
      </c>
      <c r="B467" s="62">
        <v>20414863</v>
      </c>
      <c r="C467" s="63" t="s">
        <v>462</v>
      </c>
      <c r="D467" s="63" t="s">
        <v>8748</v>
      </c>
      <c r="E467" s="63" t="s">
        <v>1960</v>
      </c>
      <c r="F467" s="63" t="s">
        <v>32</v>
      </c>
      <c r="G467" s="63" t="s">
        <v>1961</v>
      </c>
      <c r="H467" s="63" t="s">
        <v>31</v>
      </c>
      <c r="I467" s="64" t="s">
        <v>465</v>
      </c>
      <c r="J467" s="65" t="s">
        <v>526</v>
      </c>
      <c r="K467" s="63" t="s">
        <v>1962</v>
      </c>
      <c r="L467" s="63" t="s">
        <v>45</v>
      </c>
      <c r="M467" s="63" t="s">
        <v>40</v>
      </c>
      <c r="N467" s="63" t="s">
        <v>48</v>
      </c>
      <c r="O467" s="63" t="s">
        <v>43</v>
      </c>
      <c r="P467" s="89" t="s">
        <v>8756</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2" t="s">
        <v>8768</v>
      </c>
    </row>
    <row r="468" spans="1:29" ht="16.2" hidden="1" customHeight="1" x14ac:dyDescent="0.35">
      <c r="A468" s="66">
        <v>467</v>
      </c>
      <c r="B468" s="63">
        <v>20414869</v>
      </c>
      <c r="C468" s="63" t="s">
        <v>462</v>
      </c>
      <c r="D468" s="63" t="s">
        <v>8748</v>
      </c>
      <c r="E468" s="63" t="s">
        <v>1963</v>
      </c>
      <c r="F468" s="63" t="s">
        <v>38</v>
      </c>
      <c r="G468" s="63" t="s">
        <v>1964</v>
      </c>
      <c r="H468" s="63" t="s">
        <v>42</v>
      </c>
      <c r="I468" s="64" t="s">
        <v>465</v>
      </c>
      <c r="J468" s="65" t="s">
        <v>465</v>
      </c>
      <c r="K468" s="63" t="s">
        <v>1965</v>
      </c>
      <c r="L468" s="63" t="s">
        <v>39</v>
      </c>
      <c r="M468" s="63" t="s">
        <v>34</v>
      </c>
      <c r="N468" s="63" t="s">
        <v>35</v>
      </c>
      <c r="O468" s="63" t="s">
        <v>36</v>
      </c>
      <c r="P468" s="63" t="s">
        <v>8750</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2" t="s">
        <v>8768</v>
      </c>
    </row>
    <row r="469" spans="1:29" ht="16.2" hidden="1" customHeight="1" x14ac:dyDescent="0.35">
      <c r="A469" s="66">
        <v>468</v>
      </c>
      <c r="B469" s="62">
        <v>20414883</v>
      </c>
      <c r="C469" s="63" t="s">
        <v>462</v>
      </c>
      <c r="D469" s="63" t="s">
        <v>8748</v>
      </c>
      <c r="E469" s="63" t="s">
        <v>1966</v>
      </c>
      <c r="F469" s="63" t="s">
        <v>38</v>
      </c>
      <c r="G469" s="63" t="s">
        <v>1967</v>
      </c>
      <c r="H469" s="63" t="s">
        <v>31</v>
      </c>
      <c r="I469" s="64" t="s">
        <v>1968</v>
      </c>
      <c r="J469" s="65" t="s">
        <v>655</v>
      </c>
      <c r="K469" s="63" t="s">
        <v>1969</v>
      </c>
      <c r="L469" s="63" t="s">
        <v>39</v>
      </c>
      <c r="M469" s="63" t="s">
        <v>34</v>
      </c>
      <c r="N469" s="63" t="s">
        <v>35</v>
      </c>
      <c r="O469" s="63" t="s">
        <v>43</v>
      </c>
      <c r="P469" s="63" t="s">
        <v>8751</v>
      </c>
      <c r="Q469" s="84">
        <f t="shared" ca="1" si="21"/>
        <v>46120</v>
      </c>
      <c r="R469" s="68">
        <v>0</v>
      </c>
      <c r="S469" s="85" t="s">
        <v>8754</v>
      </c>
      <c r="T469" s="85">
        <v>0</v>
      </c>
      <c r="U469" s="85">
        <v>0</v>
      </c>
      <c r="V469" s="86">
        <f t="shared" si="22"/>
        <v>2</v>
      </c>
      <c r="W469" s="85">
        <v>0</v>
      </c>
      <c r="X469" s="85">
        <v>0</v>
      </c>
      <c r="Y469" s="85">
        <v>0</v>
      </c>
      <c r="Z469" s="85">
        <v>0</v>
      </c>
      <c r="AA469" s="85">
        <v>0</v>
      </c>
      <c r="AB469" s="87">
        <f t="shared" si="23"/>
        <v>0</v>
      </c>
      <c r="AC469" s="92" t="s">
        <v>8774</v>
      </c>
    </row>
    <row r="470" spans="1:29" ht="16.2" hidden="1" customHeight="1" x14ac:dyDescent="0.35">
      <c r="A470" s="61">
        <v>469</v>
      </c>
      <c r="B470" s="63">
        <v>20414887</v>
      </c>
      <c r="C470" s="63" t="s">
        <v>462</v>
      </c>
      <c r="D470" s="63" t="s">
        <v>8748</v>
      </c>
      <c r="E470" s="63" t="s">
        <v>1970</v>
      </c>
      <c r="F470" s="63" t="s">
        <v>38</v>
      </c>
      <c r="G470" s="63" t="s">
        <v>1971</v>
      </c>
      <c r="H470" s="63" t="s">
        <v>42</v>
      </c>
      <c r="I470" s="64" t="s">
        <v>465</v>
      </c>
      <c r="J470" s="65" t="s">
        <v>465</v>
      </c>
      <c r="K470" s="63" t="s">
        <v>1972</v>
      </c>
      <c r="L470" s="63" t="s">
        <v>45</v>
      </c>
      <c r="M470" s="63" t="s">
        <v>34</v>
      </c>
      <c r="N470" s="63" t="s">
        <v>35</v>
      </c>
      <c r="O470" s="63" t="s">
        <v>36</v>
      </c>
      <c r="P470" s="63" t="s">
        <v>8750</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2" t="s">
        <v>8768</v>
      </c>
    </row>
    <row r="471" spans="1:29" ht="16.2" hidden="1" customHeight="1" x14ac:dyDescent="0.35">
      <c r="A471" s="61">
        <v>470</v>
      </c>
      <c r="B471" s="63">
        <v>20414899</v>
      </c>
      <c r="C471" s="63" t="s">
        <v>462</v>
      </c>
      <c r="D471" s="63" t="s">
        <v>8748</v>
      </c>
      <c r="E471" s="63" t="s">
        <v>414</v>
      </c>
      <c r="F471" s="63" t="s">
        <v>38</v>
      </c>
      <c r="G471" s="63" t="s">
        <v>1973</v>
      </c>
      <c r="H471" s="63" t="s">
        <v>42</v>
      </c>
      <c r="I471" s="64" t="s">
        <v>1974</v>
      </c>
      <c r="J471" s="65" t="s">
        <v>469</v>
      </c>
      <c r="K471" s="63" t="s">
        <v>1975</v>
      </c>
      <c r="L471" s="63" t="s">
        <v>33</v>
      </c>
      <c r="M471" s="63" t="s">
        <v>34</v>
      </c>
      <c r="N471" s="63" t="s">
        <v>35</v>
      </c>
      <c r="O471" s="63" t="s">
        <v>43</v>
      </c>
      <c r="P471" s="63" t="s">
        <v>8757</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2" t="s">
        <v>8769</v>
      </c>
    </row>
    <row r="472" spans="1:29" ht="16.2" hidden="1" customHeight="1" x14ac:dyDescent="0.35">
      <c r="A472" s="66">
        <v>471</v>
      </c>
      <c r="B472" s="63">
        <v>20414930</v>
      </c>
      <c r="C472" s="63" t="s">
        <v>462</v>
      </c>
      <c r="D472" s="63" t="s">
        <v>8748</v>
      </c>
      <c r="E472" s="63" t="s">
        <v>1976</v>
      </c>
      <c r="F472" s="63" t="s">
        <v>38</v>
      </c>
      <c r="G472" s="63" t="s">
        <v>1977</v>
      </c>
      <c r="H472" s="63" t="s">
        <v>42</v>
      </c>
      <c r="I472" s="64" t="s">
        <v>783</v>
      </c>
      <c r="J472" s="65" t="s">
        <v>544</v>
      </c>
      <c r="K472" s="63" t="s">
        <v>1978</v>
      </c>
      <c r="L472" s="63" t="s">
        <v>39</v>
      </c>
      <c r="M472" s="63" t="s">
        <v>40</v>
      </c>
      <c r="N472" s="63" t="s">
        <v>52</v>
      </c>
      <c r="O472" s="63" t="s">
        <v>43</v>
      </c>
      <c r="P472" s="63" t="s">
        <v>52</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2" t="s">
        <v>8768</v>
      </c>
    </row>
    <row r="473" spans="1:29" ht="16.2" hidden="1" customHeight="1" x14ac:dyDescent="0.35">
      <c r="A473" s="66">
        <v>472</v>
      </c>
      <c r="B473" s="62">
        <v>20414935</v>
      </c>
      <c r="C473" s="63" t="s">
        <v>462</v>
      </c>
      <c r="D473" s="63" t="s">
        <v>8748</v>
      </c>
      <c r="E473" s="63" t="s">
        <v>1979</v>
      </c>
      <c r="F473" s="63" t="s">
        <v>38</v>
      </c>
      <c r="G473" s="63" t="s">
        <v>833</v>
      </c>
      <c r="H473" s="63" t="s">
        <v>31</v>
      </c>
      <c r="I473" s="64" t="s">
        <v>582</v>
      </c>
      <c r="J473" s="65" t="s">
        <v>526</v>
      </c>
      <c r="K473" s="63" t="s">
        <v>1980</v>
      </c>
      <c r="L473" s="63" t="s">
        <v>33</v>
      </c>
      <c r="M473" s="63" t="s">
        <v>40</v>
      </c>
      <c r="N473" s="63" t="s">
        <v>35</v>
      </c>
      <c r="O473" s="63" t="s">
        <v>30</v>
      </c>
      <c r="P473" s="63" t="s">
        <v>8751</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2" t="s">
        <v>8768</v>
      </c>
    </row>
    <row r="474" spans="1:29" ht="16.2" hidden="1" customHeight="1" x14ac:dyDescent="0.35">
      <c r="A474" s="61">
        <v>473</v>
      </c>
      <c r="B474" s="63">
        <v>20414949</v>
      </c>
      <c r="C474" s="63" t="s">
        <v>462</v>
      </c>
      <c r="D474" s="63" t="s">
        <v>8748</v>
      </c>
      <c r="E474" s="63" t="s">
        <v>1981</v>
      </c>
      <c r="F474" s="63" t="s">
        <v>38</v>
      </c>
      <c r="G474" s="63" t="s">
        <v>1982</v>
      </c>
      <c r="H474" s="63" t="s">
        <v>31</v>
      </c>
      <c r="I474" s="64" t="s">
        <v>465</v>
      </c>
      <c r="J474" s="65" t="s">
        <v>465</v>
      </c>
      <c r="K474" s="63" t="s">
        <v>1983</v>
      </c>
      <c r="L474" s="63" t="s">
        <v>39</v>
      </c>
      <c r="M474" s="63" t="s">
        <v>34</v>
      </c>
      <c r="N474" s="63" t="s">
        <v>35</v>
      </c>
      <c r="O474" s="63" t="s">
        <v>43</v>
      </c>
      <c r="P474" s="63" t="s">
        <v>8753</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2" t="s">
        <v>8768</v>
      </c>
    </row>
    <row r="475" spans="1:29" ht="16.2" customHeight="1" x14ac:dyDescent="0.35">
      <c r="A475" s="61">
        <v>474</v>
      </c>
      <c r="B475" s="63">
        <v>20414973</v>
      </c>
      <c r="C475" s="63" t="s">
        <v>462</v>
      </c>
      <c r="D475" s="63" t="s">
        <v>8748</v>
      </c>
      <c r="E475" s="63" t="s">
        <v>1984</v>
      </c>
      <c r="F475" s="63" t="s">
        <v>38</v>
      </c>
      <c r="G475" s="63" t="s">
        <v>1985</v>
      </c>
      <c r="H475" s="63" t="s">
        <v>31</v>
      </c>
      <c r="I475" s="64" t="s">
        <v>1986</v>
      </c>
      <c r="J475" s="65" t="s">
        <v>465</v>
      </c>
      <c r="K475" s="63" t="s">
        <v>1987</v>
      </c>
      <c r="L475" s="63" t="s">
        <v>39</v>
      </c>
      <c r="M475" s="63" t="s">
        <v>40</v>
      </c>
      <c r="N475" s="63" t="s">
        <v>53</v>
      </c>
      <c r="O475" s="63" t="s">
        <v>43</v>
      </c>
      <c r="P475" s="63" t="s">
        <v>53</v>
      </c>
      <c r="Q475" s="84">
        <f t="shared" ca="1" si="21"/>
        <v>46120</v>
      </c>
      <c r="R475" s="68">
        <v>0</v>
      </c>
      <c r="S475" s="85" t="s">
        <v>8754</v>
      </c>
      <c r="T475" s="85">
        <v>0</v>
      </c>
      <c r="U475" s="85">
        <v>0</v>
      </c>
      <c r="V475" s="86">
        <f t="shared" si="22"/>
        <v>2</v>
      </c>
      <c r="W475" s="85">
        <v>0</v>
      </c>
      <c r="X475" s="85">
        <v>0</v>
      </c>
      <c r="Y475" s="85">
        <v>0</v>
      </c>
      <c r="Z475" s="85">
        <v>0</v>
      </c>
      <c r="AA475" s="85">
        <v>0</v>
      </c>
      <c r="AB475" s="87">
        <f t="shared" si="23"/>
        <v>0</v>
      </c>
      <c r="AC475" s="92" t="s">
        <v>8768</v>
      </c>
    </row>
    <row r="476" spans="1:29" ht="16.2" hidden="1" customHeight="1" x14ac:dyDescent="0.35">
      <c r="A476" s="66">
        <v>475</v>
      </c>
      <c r="B476" s="63">
        <v>20414978</v>
      </c>
      <c r="C476" s="63" t="s">
        <v>462</v>
      </c>
      <c r="D476" s="63" t="s">
        <v>8748</v>
      </c>
      <c r="E476" s="63" t="s">
        <v>1988</v>
      </c>
      <c r="F476" s="63" t="s">
        <v>38</v>
      </c>
      <c r="G476" s="63" t="s">
        <v>1989</v>
      </c>
      <c r="H476" s="63" t="s">
        <v>31</v>
      </c>
      <c r="I476" s="64" t="s">
        <v>1990</v>
      </c>
      <c r="J476" s="65" t="s">
        <v>465</v>
      </c>
      <c r="K476" s="63" t="s">
        <v>1991</v>
      </c>
      <c r="L476" s="63" t="s">
        <v>39</v>
      </c>
      <c r="M476" s="63" t="s">
        <v>40</v>
      </c>
      <c r="N476" s="63" t="s">
        <v>52</v>
      </c>
      <c r="O476" s="63" t="s">
        <v>43</v>
      </c>
      <c r="P476" s="63" t="s">
        <v>52</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2" t="s">
        <v>8768</v>
      </c>
    </row>
    <row r="477" spans="1:29" ht="16.2" hidden="1" customHeight="1" x14ac:dyDescent="0.35">
      <c r="A477" s="66">
        <v>476</v>
      </c>
      <c r="B477" s="63">
        <v>20415000</v>
      </c>
      <c r="C477" s="63" t="s">
        <v>462</v>
      </c>
      <c r="D477" s="63" t="s">
        <v>8748</v>
      </c>
      <c r="E477" s="63" t="s">
        <v>1992</v>
      </c>
      <c r="F477" s="63" t="s">
        <v>38</v>
      </c>
      <c r="G477" s="63" t="s">
        <v>1993</v>
      </c>
      <c r="H477" s="63" t="s">
        <v>31</v>
      </c>
      <c r="I477" s="64" t="s">
        <v>465</v>
      </c>
      <c r="J477" s="65" t="s">
        <v>502</v>
      </c>
      <c r="K477" s="63" t="s">
        <v>1994</v>
      </c>
      <c r="L477" s="63" t="s">
        <v>39</v>
      </c>
      <c r="M477" s="63" t="s">
        <v>34</v>
      </c>
      <c r="N477" s="63" t="s">
        <v>35</v>
      </c>
      <c r="O477" s="63" t="s">
        <v>43</v>
      </c>
      <c r="P477" s="63" t="s">
        <v>8751</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2" t="s">
        <v>8768</v>
      </c>
    </row>
    <row r="478" spans="1:29" ht="16.2" hidden="1" customHeight="1" x14ac:dyDescent="0.35">
      <c r="A478" s="61">
        <v>477</v>
      </c>
      <c r="B478" s="63">
        <v>20415012</v>
      </c>
      <c r="C478" s="63" t="s">
        <v>462</v>
      </c>
      <c r="D478" s="63" t="s">
        <v>8748</v>
      </c>
      <c r="E478" s="63" t="s">
        <v>360</v>
      </c>
      <c r="F478" s="63" t="s">
        <v>38</v>
      </c>
      <c r="G478" s="63" t="s">
        <v>1995</v>
      </c>
      <c r="H478" s="63" t="s">
        <v>42</v>
      </c>
      <c r="I478" s="64" t="s">
        <v>465</v>
      </c>
      <c r="J478" s="65" t="s">
        <v>465</v>
      </c>
      <c r="K478" s="63" t="s">
        <v>1996</v>
      </c>
      <c r="L478" s="63" t="s">
        <v>33</v>
      </c>
      <c r="M478" s="63" t="s">
        <v>34</v>
      </c>
      <c r="N478" s="63" t="s">
        <v>35</v>
      </c>
      <c r="O478" s="63" t="s">
        <v>36</v>
      </c>
      <c r="P478" s="63" t="s">
        <v>8752</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2" t="s">
        <v>8768</v>
      </c>
    </row>
    <row r="479" spans="1:29" ht="16.2" hidden="1" customHeight="1" x14ac:dyDescent="0.35">
      <c r="A479" s="61">
        <v>478</v>
      </c>
      <c r="B479" s="63">
        <v>20415033</v>
      </c>
      <c r="C479" s="63" t="s">
        <v>462</v>
      </c>
      <c r="D479" s="63" t="s">
        <v>8748</v>
      </c>
      <c r="E479" s="63" t="s">
        <v>445</v>
      </c>
      <c r="F479" s="63" t="s">
        <v>38</v>
      </c>
      <c r="G479" s="63" t="s">
        <v>1997</v>
      </c>
      <c r="H479" s="63" t="s">
        <v>31</v>
      </c>
      <c r="I479" s="64" t="s">
        <v>1998</v>
      </c>
      <c r="J479" s="65" t="s">
        <v>465</v>
      </c>
      <c r="K479" s="63" t="s">
        <v>1999</v>
      </c>
      <c r="L479" s="63" t="s">
        <v>39</v>
      </c>
      <c r="M479" s="63" t="s">
        <v>34</v>
      </c>
      <c r="N479" s="63" t="s">
        <v>35</v>
      </c>
      <c r="O479" s="63" t="s">
        <v>43</v>
      </c>
      <c r="P479" s="63" t="s">
        <v>8749</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2" t="s">
        <v>8768</v>
      </c>
    </row>
    <row r="480" spans="1:29" ht="16.2" hidden="1" customHeight="1" x14ac:dyDescent="0.35">
      <c r="A480" s="66">
        <v>479</v>
      </c>
      <c r="B480" s="63">
        <v>20415075</v>
      </c>
      <c r="C480" s="63" t="s">
        <v>462</v>
      </c>
      <c r="D480" s="63" t="s">
        <v>8748</v>
      </c>
      <c r="E480" s="63" t="s">
        <v>160</v>
      </c>
      <c r="F480" s="63" t="s">
        <v>38</v>
      </c>
      <c r="G480" s="63" t="s">
        <v>2000</v>
      </c>
      <c r="H480" s="63" t="s">
        <v>31</v>
      </c>
      <c r="I480" s="64" t="s">
        <v>465</v>
      </c>
      <c r="J480" s="65" t="s">
        <v>465</v>
      </c>
      <c r="K480" s="63" t="s">
        <v>2001</v>
      </c>
      <c r="L480" s="63" t="s">
        <v>33</v>
      </c>
      <c r="M480" s="63" t="s">
        <v>34</v>
      </c>
      <c r="N480" s="63" t="s">
        <v>35</v>
      </c>
      <c r="O480" s="63" t="s">
        <v>36</v>
      </c>
      <c r="P480" s="63" t="s">
        <v>8749</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2" t="s">
        <v>8768</v>
      </c>
    </row>
    <row r="481" spans="1:29" ht="16.2" hidden="1" customHeight="1" x14ac:dyDescent="0.35">
      <c r="A481" s="66">
        <v>480</v>
      </c>
      <c r="B481" s="62">
        <v>20415092</v>
      </c>
      <c r="C481" s="63" t="s">
        <v>462</v>
      </c>
      <c r="D481" s="63" t="s">
        <v>8748</v>
      </c>
      <c r="E481" s="63" t="s">
        <v>2002</v>
      </c>
      <c r="F481" s="63" t="s">
        <v>38</v>
      </c>
      <c r="G481" s="63" t="s">
        <v>2003</v>
      </c>
      <c r="H481" s="63" t="s">
        <v>31</v>
      </c>
      <c r="I481" s="64" t="s">
        <v>465</v>
      </c>
      <c r="J481" s="65" t="s">
        <v>465</v>
      </c>
      <c r="K481" s="63" t="s">
        <v>2004</v>
      </c>
      <c r="L481" s="63" t="s">
        <v>45</v>
      </c>
      <c r="M481" s="63" t="s">
        <v>34</v>
      </c>
      <c r="N481" s="63" t="s">
        <v>48</v>
      </c>
      <c r="O481" s="63" t="s">
        <v>36</v>
      </c>
      <c r="P481" s="89" t="s">
        <v>8758</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2" t="s">
        <v>8768</v>
      </c>
    </row>
    <row r="482" spans="1:29" ht="16.2" hidden="1" customHeight="1" x14ac:dyDescent="0.35">
      <c r="A482" s="61">
        <v>481</v>
      </c>
      <c r="B482" s="63">
        <v>20415099</v>
      </c>
      <c r="C482" s="63" t="s">
        <v>462</v>
      </c>
      <c r="D482" s="63" t="s">
        <v>8748</v>
      </c>
      <c r="E482" s="63" t="s">
        <v>2005</v>
      </c>
      <c r="F482" s="63" t="s">
        <v>32</v>
      </c>
      <c r="G482" s="63" t="s">
        <v>2006</v>
      </c>
      <c r="H482" s="63" t="s">
        <v>31</v>
      </c>
      <c r="I482" s="64" t="s">
        <v>582</v>
      </c>
      <c r="J482" s="65" t="s">
        <v>544</v>
      </c>
      <c r="K482" s="63" t="s">
        <v>2007</v>
      </c>
      <c r="L482" s="63" t="s">
        <v>33</v>
      </c>
      <c r="M482" s="63" t="s">
        <v>34</v>
      </c>
      <c r="N482" s="63" t="s">
        <v>48</v>
      </c>
      <c r="O482" s="63" t="s">
        <v>43</v>
      </c>
      <c r="P482" s="89" t="s">
        <v>8756</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2" t="s">
        <v>8768</v>
      </c>
    </row>
    <row r="483" spans="1:29" ht="16.2" hidden="1" customHeight="1" x14ac:dyDescent="0.35">
      <c r="A483" s="61">
        <v>482</v>
      </c>
      <c r="B483" s="62">
        <v>20415120</v>
      </c>
      <c r="C483" s="63" t="s">
        <v>462</v>
      </c>
      <c r="D483" s="63" t="s">
        <v>8748</v>
      </c>
      <c r="E483" s="63" t="s">
        <v>2008</v>
      </c>
      <c r="F483" s="63" t="s">
        <v>38</v>
      </c>
      <c r="G483" s="63" t="s">
        <v>2009</v>
      </c>
      <c r="H483" s="63" t="s">
        <v>42</v>
      </c>
      <c r="I483" s="64" t="s">
        <v>465</v>
      </c>
      <c r="J483" s="65" t="s">
        <v>465</v>
      </c>
      <c r="K483" s="63" t="s">
        <v>2010</v>
      </c>
      <c r="L483" s="63" t="s">
        <v>45</v>
      </c>
      <c r="M483" s="63" t="s">
        <v>34</v>
      </c>
      <c r="N483" s="63" t="s">
        <v>35</v>
      </c>
      <c r="O483" s="63" t="s">
        <v>30</v>
      </c>
      <c r="P483" s="63" t="s">
        <v>8751</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2" t="s">
        <v>8768</v>
      </c>
    </row>
    <row r="484" spans="1:29" ht="16.2" hidden="1" customHeight="1" x14ac:dyDescent="0.35">
      <c r="A484" s="66">
        <v>483</v>
      </c>
      <c r="B484" s="63">
        <v>20415168</v>
      </c>
      <c r="C484" s="63" t="s">
        <v>462</v>
      </c>
      <c r="D484" s="63" t="s">
        <v>8748</v>
      </c>
      <c r="E484" s="63" t="s">
        <v>2011</v>
      </c>
      <c r="F484" s="63" t="s">
        <v>38</v>
      </c>
      <c r="G484" s="63" t="s">
        <v>2012</v>
      </c>
      <c r="H484" s="63" t="s">
        <v>31</v>
      </c>
      <c r="I484" s="64" t="s">
        <v>2013</v>
      </c>
      <c r="J484" s="65" t="s">
        <v>465</v>
      </c>
      <c r="K484" s="63" t="s">
        <v>2014</v>
      </c>
      <c r="L484" s="63" t="s">
        <v>33</v>
      </c>
      <c r="M484" s="63" t="s">
        <v>34</v>
      </c>
      <c r="N484" s="63" t="s">
        <v>35</v>
      </c>
      <c r="O484" s="63" t="s">
        <v>30</v>
      </c>
      <c r="P484" s="63" t="s">
        <v>8755</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2" t="s">
        <v>8768</v>
      </c>
    </row>
    <row r="485" spans="1:29" ht="16.2" hidden="1" customHeight="1" x14ac:dyDescent="0.35">
      <c r="A485" s="66">
        <v>484</v>
      </c>
      <c r="B485" s="63">
        <v>20415185</v>
      </c>
      <c r="C485" s="63" t="s">
        <v>462</v>
      </c>
      <c r="D485" s="63" t="s">
        <v>8748</v>
      </c>
      <c r="E485" s="63" t="s">
        <v>2015</v>
      </c>
      <c r="F485" s="63" t="s">
        <v>32</v>
      </c>
      <c r="G485" s="63" t="s">
        <v>2016</v>
      </c>
      <c r="H485" s="63" t="s">
        <v>42</v>
      </c>
      <c r="I485" s="64" t="s">
        <v>465</v>
      </c>
      <c r="J485" s="65" t="s">
        <v>465</v>
      </c>
      <c r="K485" s="63" t="s">
        <v>2017</v>
      </c>
      <c r="L485" s="63" t="s">
        <v>39</v>
      </c>
      <c r="M485" s="63" t="s">
        <v>40</v>
      </c>
      <c r="N485" s="63" t="s">
        <v>48</v>
      </c>
      <c r="O485" s="63" t="s">
        <v>36</v>
      </c>
      <c r="P485" s="89" t="s">
        <v>8756</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2" t="s">
        <v>8768</v>
      </c>
    </row>
    <row r="486" spans="1:29" ht="16.2" hidden="1" customHeight="1" x14ac:dyDescent="0.35">
      <c r="A486" s="61">
        <v>485</v>
      </c>
      <c r="B486" s="63">
        <v>20415195</v>
      </c>
      <c r="C486" s="63" t="s">
        <v>462</v>
      </c>
      <c r="D486" s="63" t="s">
        <v>8748</v>
      </c>
      <c r="E486" s="63" t="s">
        <v>2018</v>
      </c>
      <c r="F486" s="63" t="s">
        <v>38</v>
      </c>
      <c r="G486" s="63" t="s">
        <v>2019</v>
      </c>
      <c r="H486" s="63" t="s">
        <v>31</v>
      </c>
      <c r="I486" s="64" t="s">
        <v>2020</v>
      </c>
      <c r="J486" s="65" t="s">
        <v>502</v>
      </c>
      <c r="K486" s="63" t="s">
        <v>2021</v>
      </c>
      <c r="L486" s="63" t="s">
        <v>39</v>
      </c>
      <c r="M486" s="63" t="s">
        <v>40</v>
      </c>
      <c r="N486" s="63" t="s">
        <v>52</v>
      </c>
      <c r="O486" s="63" t="s">
        <v>43</v>
      </c>
      <c r="P486" s="63" t="s">
        <v>52</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2" t="s">
        <v>8768</v>
      </c>
    </row>
    <row r="487" spans="1:29" ht="16.2" hidden="1" customHeight="1" x14ac:dyDescent="0.35">
      <c r="A487" s="61">
        <v>486</v>
      </c>
      <c r="B487" s="63">
        <v>20415213</v>
      </c>
      <c r="C487" s="63" t="s">
        <v>462</v>
      </c>
      <c r="D487" s="63" t="s">
        <v>8748</v>
      </c>
      <c r="E487" s="63" t="s">
        <v>2022</v>
      </c>
      <c r="F487" s="63" t="s">
        <v>32</v>
      </c>
      <c r="G487" s="63" t="s">
        <v>2023</v>
      </c>
      <c r="H487" s="63" t="s">
        <v>42</v>
      </c>
      <c r="I487" s="64" t="s">
        <v>465</v>
      </c>
      <c r="J487" s="65" t="s">
        <v>465</v>
      </c>
      <c r="K487" s="63" t="s">
        <v>2024</v>
      </c>
      <c r="L487" s="63" t="s">
        <v>45</v>
      </c>
      <c r="M487" s="63" t="s">
        <v>40</v>
      </c>
      <c r="N487" s="63" t="s">
        <v>35</v>
      </c>
      <c r="O487" s="63" t="s">
        <v>36</v>
      </c>
      <c r="P487" s="63" t="s">
        <v>8752</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2" t="s">
        <v>8768</v>
      </c>
    </row>
    <row r="488" spans="1:29" ht="16.2" hidden="1" customHeight="1" x14ac:dyDescent="0.35">
      <c r="A488" s="66">
        <v>487</v>
      </c>
      <c r="B488" s="63">
        <v>20415230</v>
      </c>
      <c r="C488" s="63" t="s">
        <v>462</v>
      </c>
      <c r="D488" s="63" t="s">
        <v>8748</v>
      </c>
      <c r="E488" s="63" t="s">
        <v>2025</v>
      </c>
      <c r="F488" s="63" t="s">
        <v>38</v>
      </c>
      <c r="G488" s="63" t="s">
        <v>2026</v>
      </c>
      <c r="H488" s="63" t="s">
        <v>31</v>
      </c>
      <c r="I488" s="64" t="s">
        <v>834</v>
      </c>
      <c r="J488" s="65" t="s">
        <v>689</v>
      </c>
      <c r="K488" s="63" t="s">
        <v>2027</v>
      </c>
      <c r="L488" s="63" t="s">
        <v>39</v>
      </c>
      <c r="M488" s="63" t="s">
        <v>40</v>
      </c>
      <c r="N488" s="63" t="s">
        <v>41</v>
      </c>
      <c r="O488" s="63" t="s">
        <v>43</v>
      </c>
      <c r="P488" s="63" t="s">
        <v>41</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2" t="s">
        <v>8768</v>
      </c>
    </row>
    <row r="489" spans="1:29" ht="16.2" hidden="1" customHeight="1" x14ac:dyDescent="0.35">
      <c r="A489" s="66">
        <v>488</v>
      </c>
      <c r="B489" s="63">
        <v>20415239</v>
      </c>
      <c r="C489" s="63" t="s">
        <v>462</v>
      </c>
      <c r="D489" s="63" t="s">
        <v>8748</v>
      </c>
      <c r="E489" s="63" t="s">
        <v>2028</v>
      </c>
      <c r="F489" s="63" t="s">
        <v>38</v>
      </c>
      <c r="G489" s="63" t="s">
        <v>2029</v>
      </c>
      <c r="H489" s="63" t="s">
        <v>42</v>
      </c>
      <c r="I489" s="64" t="s">
        <v>465</v>
      </c>
      <c r="J489" s="65" t="s">
        <v>465</v>
      </c>
      <c r="K489" s="63" t="s">
        <v>2030</v>
      </c>
      <c r="L489" s="63" t="s">
        <v>33</v>
      </c>
      <c r="M489" s="63" t="s">
        <v>40</v>
      </c>
      <c r="N489" s="63" t="s">
        <v>48</v>
      </c>
      <c r="O489" s="63" t="s">
        <v>36</v>
      </c>
      <c r="P489" s="89" t="s">
        <v>8756</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2" t="s">
        <v>8768</v>
      </c>
    </row>
    <row r="490" spans="1:29" ht="16.2" hidden="1" customHeight="1" x14ac:dyDescent="0.35">
      <c r="A490" s="61">
        <v>489</v>
      </c>
      <c r="B490" s="63">
        <v>20415240</v>
      </c>
      <c r="C490" s="63" t="s">
        <v>462</v>
      </c>
      <c r="D490" s="63" t="s">
        <v>8748</v>
      </c>
      <c r="E490" s="63" t="s">
        <v>2031</v>
      </c>
      <c r="F490" s="63" t="s">
        <v>38</v>
      </c>
      <c r="G490" s="63" t="s">
        <v>2032</v>
      </c>
      <c r="H490" s="63" t="s">
        <v>31</v>
      </c>
      <c r="I490" s="64" t="s">
        <v>2033</v>
      </c>
      <c r="J490" s="65" t="s">
        <v>465</v>
      </c>
      <c r="K490" s="63" t="s">
        <v>2034</v>
      </c>
      <c r="L490" s="63" t="s">
        <v>39</v>
      </c>
      <c r="M490" s="63" t="s">
        <v>40</v>
      </c>
      <c r="N490" s="63" t="s">
        <v>35</v>
      </c>
      <c r="O490" s="63" t="s">
        <v>43</v>
      </c>
      <c r="P490" s="63" t="s">
        <v>8752</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2" t="s">
        <v>8768</v>
      </c>
    </row>
    <row r="491" spans="1:29" ht="16.2" hidden="1" customHeight="1" x14ac:dyDescent="0.35">
      <c r="A491" s="61">
        <v>490</v>
      </c>
      <c r="B491" s="63">
        <v>20415258</v>
      </c>
      <c r="C491" s="63" t="s">
        <v>462</v>
      </c>
      <c r="D491" s="63" t="s">
        <v>8748</v>
      </c>
      <c r="E491" s="63" t="s">
        <v>2035</v>
      </c>
      <c r="F491" s="63" t="s">
        <v>38</v>
      </c>
      <c r="G491" s="63" t="s">
        <v>2036</v>
      </c>
      <c r="H491" s="63" t="s">
        <v>42</v>
      </c>
      <c r="I491" s="64" t="s">
        <v>465</v>
      </c>
      <c r="J491" s="65" t="s">
        <v>465</v>
      </c>
      <c r="K491" s="63" t="s">
        <v>2037</v>
      </c>
      <c r="L491" s="63" t="s">
        <v>33</v>
      </c>
      <c r="M491" s="63" t="s">
        <v>34</v>
      </c>
      <c r="N491" s="63" t="s">
        <v>35</v>
      </c>
      <c r="O491" s="63" t="s">
        <v>36</v>
      </c>
      <c r="P491" s="63" t="s">
        <v>8753</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2" t="s">
        <v>8768</v>
      </c>
    </row>
    <row r="492" spans="1:29" ht="16.2" hidden="1" customHeight="1" x14ac:dyDescent="0.35">
      <c r="A492" s="66">
        <v>491</v>
      </c>
      <c r="B492" s="63">
        <v>20415268</v>
      </c>
      <c r="C492" s="63" t="s">
        <v>462</v>
      </c>
      <c r="D492" s="63" t="s">
        <v>8748</v>
      </c>
      <c r="E492" s="63" t="s">
        <v>2038</v>
      </c>
      <c r="F492" s="63" t="s">
        <v>32</v>
      </c>
      <c r="G492" s="63" t="s">
        <v>2039</v>
      </c>
      <c r="H492" s="63" t="s">
        <v>31</v>
      </c>
      <c r="I492" s="64" t="s">
        <v>2040</v>
      </c>
      <c r="J492" s="65" t="s">
        <v>689</v>
      </c>
      <c r="K492" s="63" t="s">
        <v>2041</v>
      </c>
      <c r="L492" s="63" t="s">
        <v>147</v>
      </c>
      <c r="M492" s="63" t="s">
        <v>40</v>
      </c>
      <c r="N492" s="63" t="s">
        <v>35</v>
      </c>
      <c r="O492" s="63" t="s">
        <v>30</v>
      </c>
      <c r="P492" s="63" t="s">
        <v>8751</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2" t="s">
        <v>8768</v>
      </c>
    </row>
    <row r="493" spans="1:29" ht="16.2" hidden="1" customHeight="1" x14ac:dyDescent="0.35">
      <c r="A493" s="66">
        <v>492</v>
      </c>
      <c r="B493" s="63">
        <v>20415294</v>
      </c>
      <c r="C493" s="63" t="s">
        <v>462</v>
      </c>
      <c r="D493" s="63" t="s">
        <v>8748</v>
      </c>
      <c r="E493" s="63" t="s">
        <v>2042</v>
      </c>
      <c r="F493" s="63" t="s">
        <v>32</v>
      </c>
      <c r="G493" s="63" t="s">
        <v>2043</v>
      </c>
      <c r="H493" s="63" t="s">
        <v>31</v>
      </c>
      <c r="I493" s="64" t="s">
        <v>2044</v>
      </c>
      <c r="J493" s="65" t="s">
        <v>1092</v>
      </c>
      <c r="K493" s="63" t="s">
        <v>2045</v>
      </c>
      <c r="L493" s="63" t="s">
        <v>45</v>
      </c>
      <c r="M493" s="63" t="s">
        <v>40</v>
      </c>
      <c r="N493" s="63" t="s">
        <v>41</v>
      </c>
      <c r="O493" s="63" t="s">
        <v>30</v>
      </c>
      <c r="P493" s="63" t="s">
        <v>41</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2" t="s">
        <v>8768</v>
      </c>
    </row>
    <row r="494" spans="1:29" ht="16.2" hidden="1" customHeight="1" x14ac:dyDescent="0.35">
      <c r="A494" s="61">
        <v>493</v>
      </c>
      <c r="B494" s="63">
        <v>20415297</v>
      </c>
      <c r="C494" s="63" t="s">
        <v>462</v>
      </c>
      <c r="D494" s="63" t="s">
        <v>8748</v>
      </c>
      <c r="E494" s="63" t="s">
        <v>2046</v>
      </c>
      <c r="F494" s="63" t="s">
        <v>38</v>
      </c>
      <c r="G494" s="63" t="s">
        <v>2047</v>
      </c>
      <c r="H494" s="63" t="s">
        <v>42</v>
      </c>
      <c r="I494" s="64" t="s">
        <v>465</v>
      </c>
      <c r="J494" s="65" t="s">
        <v>465</v>
      </c>
      <c r="K494" s="63" t="s">
        <v>2048</v>
      </c>
      <c r="L494" s="63" t="s">
        <v>45</v>
      </c>
      <c r="M494" s="63" t="s">
        <v>34</v>
      </c>
      <c r="N494" s="63" t="s">
        <v>35</v>
      </c>
      <c r="O494" s="63" t="s">
        <v>36</v>
      </c>
      <c r="P494" s="63" t="s">
        <v>8751</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2" t="s">
        <v>8768</v>
      </c>
    </row>
    <row r="495" spans="1:29" ht="16.2" hidden="1" customHeight="1" x14ac:dyDescent="0.35">
      <c r="A495" s="61">
        <v>494</v>
      </c>
      <c r="B495" s="62">
        <v>20415305</v>
      </c>
      <c r="C495" s="63" t="s">
        <v>462</v>
      </c>
      <c r="D495" s="63" t="s">
        <v>8748</v>
      </c>
      <c r="E495" s="63" t="s">
        <v>2049</v>
      </c>
      <c r="F495" s="63" t="s">
        <v>38</v>
      </c>
      <c r="G495" s="63" t="s">
        <v>2050</v>
      </c>
      <c r="H495" s="63" t="s">
        <v>42</v>
      </c>
      <c r="I495" s="64" t="s">
        <v>465</v>
      </c>
      <c r="J495" s="65" t="s">
        <v>465</v>
      </c>
      <c r="K495" s="63" t="s">
        <v>2051</v>
      </c>
      <c r="L495" s="63" t="s">
        <v>39</v>
      </c>
      <c r="M495" s="63" t="s">
        <v>34</v>
      </c>
      <c r="N495" s="63" t="s">
        <v>35</v>
      </c>
      <c r="O495" s="63" t="s">
        <v>36</v>
      </c>
      <c r="P495" s="63" t="s">
        <v>8751</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2" t="s">
        <v>8768</v>
      </c>
    </row>
    <row r="496" spans="1:29" ht="16.2" hidden="1" customHeight="1" x14ac:dyDescent="0.35">
      <c r="A496" s="66">
        <v>495</v>
      </c>
      <c r="B496" s="63">
        <v>20415306</v>
      </c>
      <c r="C496" s="63" t="s">
        <v>462</v>
      </c>
      <c r="D496" s="63" t="s">
        <v>8748</v>
      </c>
      <c r="E496" s="63" t="s">
        <v>2052</v>
      </c>
      <c r="F496" s="63" t="s">
        <v>38</v>
      </c>
      <c r="G496" s="63" t="s">
        <v>2053</v>
      </c>
      <c r="H496" s="63" t="s">
        <v>31</v>
      </c>
      <c r="I496" s="64" t="s">
        <v>465</v>
      </c>
      <c r="J496" s="65" t="s">
        <v>465</v>
      </c>
      <c r="K496" s="63" t="s">
        <v>2054</v>
      </c>
      <c r="L496" s="63" t="s">
        <v>33</v>
      </c>
      <c r="M496" s="63" t="s">
        <v>34</v>
      </c>
      <c r="N496" s="63" t="s">
        <v>35</v>
      </c>
      <c r="O496" s="63" t="s">
        <v>36</v>
      </c>
      <c r="P496" s="63" t="s">
        <v>8750</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2" t="s">
        <v>8768</v>
      </c>
    </row>
    <row r="497" spans="1:29" ht="16.2" hidden="1" customHeight="1" x14ac:dyDescent="0.35">
      <c r="A497" s="66">
        <v>496</v>
      </c>
      <c r="B497" s="63">
        <v>20415324</v>
      </c>
      <c r="C497" s="63" t="s">
        <v>462</v>
      </c>
      <c r="D497" s="63" t="s">
        <v>8748</v>
      </c>
      <c r="E497" s="63" t="s">
        <v>2055</v>
      </c>
      <c r="F497" s="63" t="s">
        <v>38</v>
      </c>
      <c r="G497" s="63" t="s">
        <v>2056</v>
      </c>
      <c r="H497" s="63" t="s">
        <v>31</v>
      </c>
      <c r="I497" s="64" t="s">
        <v>465</v>
      </c>
      <c r="J497" s="65" t="s">
        <v>465</v>
      </c>
      <c r="K497" s="63" t="s">
        <v>2057</v>
      </c>
      <c r="L497" s="63" t="s">
        <v>39</v>
      </c>
      <c r="M497" s="63" t="s">
        <v>34</v>
      </c>
      <c r="N497" s="63" t="s">
        <v>35</v>
      </c>
      <c r="O497" s="63" t="s">
        <v>36</v>
      </c>
      <c r="P497" s="63" t="s">
        <v>8757</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2" t="s">
        <v>8768</v>
      </c>
    </row>
    <row r="498" spans="1:29" ht="16.2" hidden="1" customHeight="1" x14ac:dyDescent="0.35">
      <c r="A498" s="61">
        <v>497</v>
      </c>
      <c r="B498" s="63">
        <v>20415363</v>
      </c>
      <c r="C498" s="63" t="s">
        <v>462</v>
      </c>
      <c r="D498" s="63" t="s">
        <v>8748</v>
      </c>
      <c r="E498" s="63" t="s">
        <v>2058</v>
      </c>
      <c r="F498" s="63" t="s">
        <v>32</v>
      </c>
      <c r="G498" s="63" t="s">
        <v>2059</v>
      </c>
      <c r="H498" s="63" t="s">
        <v>31</v>
      </c>
      <c r="I498" s="64" t="s">
        <v>465</v>
      </c>
      <c r="J498" s="65" t="s">
        <v>465</v>
      </c>
      <c r="K498" s="63" t="s">
        <v>2060</v>
      </c>
      <c r="L498" s="63" t="s">
        <v>33</v>
      </c>
      <c r="M498" s="63" t="s">
        <v>34</v>
      </c>
      <c r="N498" s="63" t="s">
        <v>35</v>
      </c>
      <c r="O498" s="63" t="s">
        <v>36</v>
      </c>
      <c r="P498" s="63" t="s">
        <v>8751</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2" t="s">
        <v>8768</v>
      </c>
    </row>
    <row r="499" spans="1:29" ht="16.2" hidden="1" customHeight="1" x14ac:dyDescent="0.35">
      <c r="A499" s="61">
        <v>498</v>
      </c>
      <c r="B499" s="63">
        <v>20415376</v>
      </c>
      <c r="C499" s="63" t="s">
        <v>462</v>
      </c>
      <c r="D499" s="63" t="s">
        <v>8748</v>
      </c>
      <c r="E499" s="63" t="s">
        <v>2061</v>
      </c>
      <c r="F499" s="63" t="s">
        <v>38</v>
      </c>
      <c r="G499" s="63" t="s">
        <v>2062</v>
      </c>
      <c r="H499" s="63" t="s">
        <v>31</v>
      </c>
      <c r="I499" s="64" t="s">
        <v>582</v>
      </c>
      <c r="J499" s="65" t="s">
        <v>526</v>
      </c>
      <c r="K499" s="63" t="s">
        <v>2063</v>
      </c>
      <c r="L499" s="63" t="s">
        <v>39</v>
      </c>
      <c r="M499" s="63" t="s">
        <v>40</v>
      </c>
      <c r="N499" s="63" t="s">
        <v>48</v>
      </c>
      <c r="O499" s="63" t="s">
        <v>43</v>
      </c>
      <c r="P499" s="89" t="s">
        <v>8756</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2" t="s">
        <v>8768</v>
      </c>
    </row>
    <row r="500" spans="1:29" ht="16.2" hidden="1" customHeight="1" x14ac:dyDescent="0.35">
      <c r="A500" s="66">
        <v>499</v>
      </c>
      <c r="B500" s="63">
        <v>20415403</v>
      </c>
      <c r="C500" s="63" t="s">
        <v>462</v>
      </c>
      <c r="D500" s="63" t="s">
        <v>8748</v>
      </c>
      <c r="E500" s="63" t="s">
        <v>2064</v>
      </c>
      <c r="F500" s="63" t="s">
        <v>38</v>
      </c>
      <c r="G500" s="63" t="s">
        <v>2065</v>
      </c>
      <c r="H500" s="63" t="s">
        <v>31</v>
      </c>
      <c r="I500" s="64" t="s">
        <v>465</v>
      </c>
      <c r="J500" s="65" t="s">
        <v>465</v>
      </c>
      <c r="K500" s="63" t="s">
        <v>2066</v>
      </c>
      <c r="L500" s="63" t="s">
        <v>45</v>
      </c>
      <c r="M500" s="63" t="s">
        <v>34</v>
      </c>
      <c r="N500" s="63" t="s">
        <v>35</v>
      </c>
      <c r="O500" s="63" t="s">
        <v>36</v>
      </c>
      <c r="P500" s="63" t="s">
        <v>8752</v>
      </c>
      <c r="Q500" s="84">
        <f t="shared" ca="1" si="21"/>
        <v>46120</v>
      </c>
      <c r="R500" s="68">
        <v>0</v>
      </c>
      <c r="S500" s="85" t="s">
        <v>8754</v>
      </c>
      <c r="T500" s="85">
        <v>0</v>
      </c>
      <c r="U500" s="85">
        <v>0</v>
      </c>
      <c r="V500" s="86">
        <f t="shared" si="22"/>
        <v>2</v>
      </c>
      <c r="W500" s="85">
        <v>0</v>
      </c>
      <c r="X500" s="85">
        <v>0</v>
      </c>
      <c r="Y500" s="85">
        <v>0</v>
      </c>
      <c r="Z500" s="85">
        <v>0</v>
      </c>
      <c r="AA500" s="85">
        <v>0</v>
      </c>
      <c r="AB500" s="87">
        <f t="shared" si="23"/>
        <v>0</v>
      </c>
      <c r="AC500" s="92" t="s">
        <v>8768</v>
      </c>
    </row>
    <row r="501" spans="1:29" ht="16.2" hidden="1" customHeight="1" x14ac:dyDescent="0.35">
      <c r="A501" s="66">
        <v>500</v>
      </c>
      <c r="B501" s="63">
        <v>20415420</v>
      </c>
      <c r="C501" s="63" t="s">
        <v>462</v>
      </c>
      <c r="D501" s="63" t="s">
        <v>8748</v>
      </c>
      <c r="E501" s="63" t="s">
        <v>2067</v>
      </c>
      <c r="F501" s="63" t="s">
        <v>32</v>
      </c>
      <c r="G501" s="63" t="s">
        <v>2068</v>
      </c>
      <c r="H501" s="63" t="s">
        <v>31</v>
      </c>
      <c r="I501" s="64" t="s">
        <v>2069</v>
      </c>
      <c r="J501" s="65" t="s">
        <v>526</v>
      </c>
      <c r="K501" s="63" t="s">
        <v>2070</v>
      </c>
      <c r="L501" s="63" t="s">
        <v>33</v>
      </c>
      <c r="M501" s="63" t="s">
        <v>34</v>
      </c>
      <c r="N501" s="63" t="s">
        <v>35</v>
      </c>
      <c r="O501" s="63" t="s">
        <v>43</v>
      </c>
      <c r="P501" s="63" t="s">
        <v>8751</v>
      </c>
      <c r="Q501" s="84">
        <f t="shared" ca="1" si="21"/>
        <v>46120</v>
      </c>
      <c r="R501" s="68" t="s">
        <v>8747</v>
      </c>
      <c r="S501" s="85">
        <v>0</v>
      </c>
      <c r="T501" s="85">
        <v>0</v>
      </c>
      <c r="U501" s="85">
        <v>0</v>
      </c>
      <c r="V501" s="86">
        <f t="shared" si="22"/>
        <v>0</v>
      </c>
      <c r="W501" s="85">
        <v>0</v>
      </c>
      <c r="X501" s="85">
        <v>0</v>
      </c>
      <c r="Y501" s="85">
        <v>0</v>
      </c>
      <c r="Z501" s="85">
        <v>0</v>
      </c>
      <c r="AA501" s="85">
        <v>0</v>
      </c>
      <c r="AB501" s="87" t="str">
        <f t="shared" si="23"/>
        <v>요건탈락</v>
      </c>
      <c r="AC501" s="92" t="s">
        <v>8768</v>
      </c>
    </row>
    <row r="502" spans="1:29" ht="16.2" hidden="1" customHeight="1" x14ac:dyDescent="0.35">
      <c r="A502" s="61">
        <v>501</v>
      </c>
      <c r="B502" s="63">
        <v>20415429</v>
      </c>
      <c r="C502" s="63" t="s">
        <v>462</v>
      </c>
      <c r="D502" s="63" t="s">
        <v>8748</v>
      </c>
      <c r="E502" s="63" t="s">
        <v>2071</v>
      </c>
      <c r="F502" s="63" t="s">
        <v>38</v>
      </c>
      <c r="G502" s="63" t="s">
        <v>2072</v>
      </c>
      <c r="H502" s="63" t="s">
        <v>42</v>
      </c>
      <c r="I502" s="64" t="s">
        <v>465</v>
      </c>
      <c r="J502" s="65" t="s">
        <v>465</v>
      </c>
      <c r="K502" s="63" t="s">
        <v>2073</v>
      </c>
      <c r="L502" s="63" t="s">
        <v>33</v>
      </c>
      <c r="M502" s="63" t="s">
        <v>40</v>
      </c>
      <c r="N502" s="63" t="s">
        <v>57</v>
      </c>
      <c r="O502" s="63" t="s">
        <v>36</v>
      </c>
      <c r="P502" s="63" t="s">
        <v>57</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2" t="s">
        <v>8768</v>
      </c>
    </row>
    <row r="503" spans="1:29" ht="16.2" hidden="1" customHeight="1" x14ac:dyDescent="0.35">
      <c r="A503" s="61">
        <v>502</v>
      </c>
      <c r="B503" s="63">
        <v>20415451</v>
      </c>
      <c r="C503" s="63" t="s">
        <v>462</v>
      </c>
      <c r="D503" s="63" t="s">
        <v>8748</v>
      </c>
      <c r="E503" s="63" t="s">
        <v>420</v>
      </c>
      <c r="F503" s="63" t="s">
        <v>38</v>
      </c>
      <c r="G503" s="63" t="s">
        <v>2074</v>
      </c>
      <c r="H503" s="63" t="s">
        <v>42</v>
      </c>
      <c r="I503" s="64" t="s">
        <v>957</v>
      </c>
      <c r="J503" s="65" t="s">
        <v>465</v>
      </c>
      <c r="K503" s="63" t="s">
        <v>2075</v>
      </c>
      <c r="L503" s="63" t="s">
        <v>45</v>
      </c>
      <c r="M503" s="63" t="s">
        <v>34</v>
      </c>
      <c r="N503" s="63" t="s">
        <v>35</v>
      </c>
      <c r="O503" s="63" t="s">
        <v>30</v>
      </c>
      <c r="P503" s="63" t="s">
        <v>8750</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2" t="s">
        <v>8768</v>
      </c>
    </row>
    <row r="504" spans="1:29" ht="16.2" hidden="1" customHeight="1" x14ac:dyDescent="0.35">
      <c r="A504" s="66">
        <v>503</v>
      </c>
      <c r="B504" s="63">
        <v>20415469</v>
      </c>
      <c r="C504" s="63" t="s">
        <v>462</v>
      </c>
      <c r="D504" s="63" t="s">
        <v>8748</v>
      </c>
      <c r="E504" s="63" t="s">
        <v>2076</v>
      </c>
      <c r="F504" s="63" t="s">
        <v>32</v>
      </c>
      <c r="G504" s="63" t="s">
        <v>2077</v>
      </c>
      <c r="H504" s="63" t="s">
        <v>31</v>
      </c>
      <c r="I504" s="64" t="s">
        <v>465</v>
      </c>
      <c r="J504" s="65" t="s">
        <v>465</v>
      </c>
      <c r="K504" s="63" t="s">
        <v>2078</v>
      </c>
      <c r="L504" s="63" t="s">
        <v>39</v>
      </c>
      <c r="M504" s="63" t="s">
        <v>40</v>
      </c>
      <c r="N504" s="63" t="s">
        <v>48</v>
      </c>
      <c r="O504" s="63" t="s">
        <v>36</v>
      </c>
      <c r="P504" s="89" t="s">
        <v>8756</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2" t="s">
        <v>8768</v>
      </c>
    </row>
    <row r="505" spans="1:29" ht="16.2" customHeight="1" x14ac:dyDescent="0.35">
      <c r="A505" s="66">
        <v>504</v>
      </c>
      <c r="B505" s="63">
        <v>20415473</v>
      </c>
      <c r="C505" s="63" t="s">
        <v>462</v>
      </c>
      <c r="D505" s="63" t="s">
        <v>8748</v>
      </c>
      <c r="E505" s="63" t="s">
        <v>2079</v>
      </c>
      <c r="F505" s="63" t="s">
        <v>38</v>
      </c>
      <c r="G505" s="63" t="s">
        <v>2080</v>
      </c>
      <c r="H505" s="63" t="s">
        <v>31</v>
      </c>
      <c r="I505" s="64" t="s">
        <v>2081</v>
      </c>
      <c r="J505" s="65" t="s">
        <v>544</v>
      </c>
      <c r="K505" s="63" t="s">
        <v>2082</v>
      </c>
      <c r="L505" s="63" t="s">
        <v>39</v>
      </c>
      <c r="M505" s="63" t="s">
        <v>40</v>
      </c>
      <c r="N505" s="63" t="s">
        <v>53</v>
      </c>
      <c r="O505" s="63" t="s">
        <v>30</v>
      </c>
      <c r="P505" s="63" t="s">
        <v>53</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2" t="s">
        <v>8768</v>
      </c>
    </row>
    <row r="506" spans="1:29" ht="16.2" hidden="1" customHeight="1" x14ac:dyDescent="0.35">
      <c r="A506" s="61">
        <v>505</v>
      </c>
      <c r="B506" s="63">
        <v>20415487</v>
      </c>
      <c r="C506" s="63" t="s">
        <v>462</v>
      </c>
      <c r="D506" s="63" t="s">
        <v>8748</v>
      </c>
      <c r="E506" s="63" t="s">
        <v>81</v>
      </c>
      <c r="F506" s="63" t="s">
        <v>38</v>
      </c>
      <c r="G506" s="63" t="s">
        <v>2083</v>
      </c>
      <c r="H506" s="63" t="s">
        <v>42</v>
      </c>
      <c r="I506" s="64" t="s">
        <v>2084</v>
      </c>
      <c r="J506" s="65" t="s">
        <v>822</v>
      </c>
      <c r="K506" s="63" t="s">
        <v>2085</v>
      </c>
      <c r="L506" s="63" t="s">
        <v>39</v>
      </c>
      <c r="M506" s="63" t="s">
        <v>34</v>
      </c>
      <c r="N506" s="63" t="s">
        <v>35</v>
      </c>
      <c r="O506" s="63" t="s">
        <v>30</v>
      </c>
      <c r="P506" s="63" t="s">
        <v>8755</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2" t="s">
        <v>8768</v>
      </c>
    </row>
    <row r="507" spans="1:29" ht="16.2" hidden="1" customHeight="1" x14ac:dyDescent="0.35">
      <c r="A507" s="61">
        <v>506</v>
      </c>
      <c r="B507" s="67">
        <v>20415499</v>
      </c>
      <c r="C507" s="63" t="s">
        <v>462</v>
      </c>
      <c r="D507" s="63" t="s">
        <v>8748</v>
      </c>
      <c r="E507" s="63" t="s">
        <v>310</v>
      </c>
      <c r="F507" s="63" t="s">
        <v>38</v>
      </c>
      <c r="G507" s="63" t="s">
        <v>2086</v>
      </c>
      <c r="H507" s="63" t="s">
        <v>31</v>
      </c>
      <c r="I507" s="64" t="s">
        <v>2087</v>
      </c>
      <c r="J507" s="65" t="s">
        <v>526</v>
      </c>
      <c r="K507" s="63" t="s">
        <v>2088</v>
      </c>
      <c r="L507" s="63" t="s">
        <v>45</v>
      </c>
      <c r="M507" s="63" t="s">
        <v>40</v>
      </c>
      <c r="N507" s="63" t="s">
        <v>46</v>
      </c>
      <c r="O507" s="63" t="s">
        <v>43</v>
      </c>
      <c r="P507" s="63" t="s">
        <v>46</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2" t="s">
        <v>8768</v>
      </c>
    </row>
    <row r="508" spans="1:29" ht="16.2" hidden="1" customHeight="1" x14ac:dyDescent="0.35">
      <c r="A508" s="66">
        <v>507</v>
      </c>
      <c r="B508" s="63">
        <v>20415506</v>
      </c>
      <c r="C508" s="63" t="s">
        <v>462</v>
      </c>
      <c r="D508" s="63" t="s">
        <v>8748</v>
      </c>
      <c r="E508" s="63" t="s">
        <v>2089</v>
      </c>
      <c r="F508" s="63" t="s">
        <v>32</v>
      </c>
      <c r="G508" s="63" t="s">
        <v>2090</v>
      </c>
      <c r="H508" s="63" t="s">
        <v>42</v>
      </c>
      <c r="I508" s="64" t="s">
        <v>2091</v>
      </c>
      <c r="J508" s="65" t="s">
        <v>544</v>
      </c>
      <c r="K508" s="63" t="s">
        <v>2092</v>
      </c>
      <c r="L508" s="63" t="s">
        <v>39</v>
      </c>
      <c r="M508" s="63" t="s">
        <v>40</v>
      </c>
      <c r="N508" s="63" t="s">
        <v>35</v>
      </c>
      <c r="O508" s="63" t="s">
        <v>30</v>
      </c>
      <c r="P508" s="63" t="s">
        <v>8750</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2" t="s">
        <v>8768</v>
      </c>
    </row>
    <row r="509" spans="1:29" ht="16.2" hidden="1" customHeight="1" x14ac:dyDescent="0.35">
      <c r="A509" s="66">
        <v>508</v>
      </c>
      <c r="B509" s="63">
        <v>20415508</v>
      </c>
      <c r="C509" s="63" t="s">
        <v>462</v>
      </c>
      <c r="D509" s="63" t="s">
        <v>8748</v>
      </c>
      <c r="E509" s="63" t="s">
        <v>2093</v>
      </c>
      <c r="F509" s="63" t="s">
        <v>32</v>
      </c>
      <c r="G509" s="63" t="s">
        <v>2094</v>
      </c>
      <c r="H509" s="63" t="s">
        <v>31</v>
      </c>
      <c r="I509" s="64" t="s">
        <v>465</v>
      </c>
      <c r="J509" s="65" t="s">
        <v>465</v>
      </c>
      <c r="K509" s="63" t="s">
        <v>2095</v>
      </c>
      <c r="L509" s="63" t="s">
        <v>39</v>
      </c>
      <c r="M509" s="63" t="s">
        <v>34</v>
      </c>
      <c r="N509" s="63" t="s">
        <v>35</v>
      </c>
      <c r="O509" s="63" t="s">
        <v>36</v>
      </c>
      <c r="P509" s="63" t="s">
        <v>8751</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2" t="s">
        <v>8768</v>
      </c>
    </row>
    <row r="510" spans="1:29" ht="16.2" hidden="1" customHeight="1" x14ac:dyDescent="0.35">
      <c r="A510" s="61">
        <v>509</v>
      </c>
      <c r="B510" s="63">
        <v>20415530</v>
      </c>
      <c r="C510" s="63" t="s">
        <v>462</v>
      </c>
      <c r="D510" s="63" t="s">
        <v>8748</v>
      </c>
      <c r="E510" s="63" t="s">
        <v>2096</v>
      </c>
      <c r="F510" s="63" t="s">
        <v>32</v>
      </c>
      <c r="G510" s="63" t="s">
        <v>2097</v>
      </c>
      <c r="H510" s="63" t="s">
        <v>31</v>
      </c>
      <c r="I510" s="64" t="s">
        <v>465</v>
      </c>
      <c r="J510" s="65" t="s">
        <v>465</v>
      </c>
      <c r="K510" s="63" t="s">
        <v>2098</v>
      </c>
      <c r="L510" s="63" t="s">
        <v>39</v>
      </c>
      <c r="M510" s="63" t="s">
        <v>34</v>
      </c>
      <c r="N510" s="63" t="s">
        <v>35</v>
      </c>
      <c r="O510" s="63" t="s">
        <v>36</v>
      </c>
      <c r="P510" s="63" t="s">
        <v>8753</v>
      </c>
      <c r="Q510" s="84">
        <f t="shared" ca="1" si="21"/>
        <v>46120</v>
      </c>
      <c r="R510" s="68">
        <v>0</v>
      </c>
      <c r="S510" s="85" t="s">
        <v>8754</v>
      </c>
      <c r="T510" s="85">
        <v>0</v>
      </c>
      <c r="U510" s="85">
        <v>0</v>
      </c>
      <c r="V510" s="86">
        <f t="shared" si="22"/>
        <v>2</v>
      </c>
      <c r="W510" s="85">
        <v>0</v>
      </c>
      <c r="X510" s="85">
        <v>0</v>
      </c>
      <c r="Y510" s="85">
        <v>0</v>
      </c>
      <c r="Z510" s="85">
        <v>0</v>
      </c>
      <c r="AA510" s="85">
        <v>0</v>
      </c>
      <c r="AB510" s="87">
        <f t="shared" si="23"/>
        <v>0</v>
      </c>
      <c r="AC510" s="92" t="s">
        <v>8768</v>
      </c>
    </row>
    <row r="511" spans="1:29" ht="16.2" hidden="1" customHeight="1" x14ac:dyDescent="0.35">
      <c r="A511" s="61">
        <v>510</v>
      </c>
      <c r="B511" s="63">
        <v>20415539</v>
      </c>
      <c r="C511" s="63" t="s">
        <v>462</v>
      </c>
      <c r="D511" s="63" t="s">
        <v>8748</v>
      </c>
      <c r="E511" s="63" t="s">
        <v>2099</v>
      </c>
      <c r="F511" s="63" t="s">
        <v>32</v>
      </c>
      <c r="G511" s="63" t="s">
        <v>2100</v>
      </c>
      <c r="H511" s="63" t="s">
        <v>42</v>
      </c>
      <c r="I511" s="64" t="s">
        <v>2101</v>
      </c>
      <c r="J511" s="65" t="s">
        <v>526</v>
      </c>
      <c r="K511" s="63" t="s">
        <v>2102</v>
      </c>
      <c r="L511" s="63" t="s">
        <v>39</v>
      </c>
      <c r="M511" s="63" t="s">
        <v>34</v>
      </c>
      <c r="N511" s="63" t="s">
        <v>35</v>
      </c>
      <c r="O511" s="63" t="s">
        <v>30</v>
      </c>
      <c r="P511" s="63" t="s">
        <v>8752</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2" t="s">
        <v>8768</v>
      </c>
    </row>
    <row r="512" spans="1:29" ht="16.2" customHeight="1" x14ac:dyDescent="0.35">
      <c r="A512" s="66">
        <v>511</v>
      </c>
      <c r="B512" s="63">
        <v>20415547</v>
      </c>
      <c r="C512" s="63" t="s">
        <v>462</v>
      </c>
      <c r="D512" s="63" t="s">
        <v>8748</v>
      </c>
      <c r="E512" s="63" t="s">
        <v>2103</v>
      </c>
      <c r="F512" s="63" t="s">
        <v>32</v>
      </c>
      <c r="G512" s="63" t="s">
        <v>2104</v>
      </c>
      <c r="H512" s="63" t="s">
        <v>31</v>
      </c>
      <c r="I512" s="64" t="s">
        <v>465</v>
      </c>
      <c r="J512" s="65" t="s">
        <v>465</v>
      </c>
      <c r="K512" s="63" t="s">
        <v>2105</v>
      </c>
      <c r="L512" s="63" t="s">
        <v>45</v>
      </c>
      <c r="M512" s="63" t="s">
        <v>40</v>
      </c>
      <c r="N512" s="63" t="s">
        <v>53</v>
      </c>
      <c r="O512" s="63" t="s">
        <v>36</v>
      </c>
      <c r="P512" s="63" t="s">
        <v>53</v>
      </c>
      <c r="Q512" s="84">
        <f t="shared" ca="1" si="21"/>
        <v>46120</v>
      </c>
      <c r="R512" s="68">
        <v>0</v>
      </c>
      <c r="S512" s="85" t="s">
        <v>8754</v>
      </c>
      <c r="T512" s="85">
        <v>0</v>
      </c>
      <c r="U512" s="85">
        <v>0</v>
      </c>
      <c r="V512" s="86">
        <f t="shared" si="22"/>
        <v>2</v>
      </c>
      <c r="W512" s="85">
        <v>0</v>
      </c>
      <c r="X512" s="85">
        <v>0</v>
      </c>
      <c r="Y512" s="85">
        <v>0</v>
      </c>
      <c r="Z512" s="85">
        <v>0</v>
      </c>
      <c r="AA512" s="85">
        <v>0</v>
      </c>
      <c r="AB512" s="87">
        <f t="shared" si="23"/>
        <v>0</v>
      </c>
      <c r="AC512" s="92" t="s">
        <v>8768</v>
      </c>
    </row>
    <row r="513" spans="1:29" ht="16.2" hidden="1" customHeight="1" x14ac:dyDescent="0.35">
      <c r="A513" s="66">
        <v>512</v>
      </c>
      <c r="B513" s="63">
        <v>20415572</v>
      </c>
      <c r="C513" s="63" t="s">
        <v>462</v>
      </c>
      <c r="D513" s="63" t="s">
        <v>8748</v>
      </c>
      <c r="E513" s="63" t="s">
        <v>2106</v>
      </c>
      <c r="F513" s="63" t="s">
        <v>32</v>
      </c>
      <c r="G513" s="63" t="s">
        <v>2107</v>
      </c>
      <c r="H513" s="63" t="s">
        <v>42</v>
      </c>
      <c r="I513" s="64" t="s">
        <v>465</v>
      </c>
      <c r="J513" s="65" t="s">
        <v>465</v>
      </c>
      <c r="K513" s="63" t="s">
        <v>2108</v>
      </c>
      <c r="L513" s="63" t="s">
        <v>39</v>
      </c>
      <c r="M513" s="63" t="s">
        <v>40</v>
      </c>
      <c r="N513" s="63" t="s">
        <v>48</v>
      </c>
      <c r="O513" s="63" t="s">
        <v>36</v>
      </c>
      <c r="P513" s="89" t="s">
        <v>8758</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2" t="s">
        <v>8768</v>
      </c>
    </row>
    <row r="514" spans="1:29" ht="16.2" hidden="1" customHeight="1" x14ac:dyDescent="0.35">
      <c r="A514" s="61">
        <v>513</v>
      </c>
      <c r="B514" s="62">
        <v>20415573</v>
      </c>
      <c r="C514" s="63" t="s">
        <v>462</v>
      </c>
      <c r="D514" s="63" t="s">
        <v>8748</v>
      </c>
      <c r="E514" s="63" t="s">
        <v>2109</v>
      </c>
      <c r="F514" s="63" t="s">
        <v>38</v>
      </c>
      <c r="G514" s="63" t="s">
        <v>2110</v>
      </c>
      <c r="H514" s="63" t="s">
        <v>42</v>
      </c>
      <c r="I514" s="64" t="s">
        <v>465</v>
      </c>
      <c r="J514" s="65" t="s">
        <v>465</v>
      </c>
      <c r="K514" s="63" t="s">
        <v>2111</v>
      </c>
      <c r="L514" s="63" t="s">
        <v>39</v>
      </c>
      <c r="M514" s="63" t="s">
        <v>34</v>
      </c>
      <c r="N514" s="63" t="s">
        <v>35</v>
      </c>
      <c r="O514" s="63" t="s">
        <v>43</v>
      </c>
      <c r="P514" s="63" t="s">
        <v>8753</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2" t="s">
        <v>8768</v>
      </c>
    </row>
    <row r="515" spans="1:29" ht="16.2" hidden="1" customHeight="1" x14ac:dyDescent="0.35">
      <c r="A515" s="61">
        <v>514</v>
      </c>
      <c r="B515" s="63">
        <v>20415588</v>
      </c>
      <c r="C515" s="63" t="s">
        <v>462</v>
      </c>
      <c r="D515" s="63" t="s">
        <v>8748</v>
      </c>
      <c r="E515" s="63" t="s">
        <v>2112</v>
      </c>
      <c r="F515" s="63" t="s">
        <v>38</v>
      </c>
      <c r="G515" s="63" t="s">
        <v>2113</v>
      </c>
      <c r="H515" s="63" t="s">
        <v>42</v>
      </c>
      <c r="I515" s="64" t="s">
        <v>465</v>
      </c>
      <c r="J515" s="65" t="s">
        <v>465</v>
      </c>
      <c r="K515" s="63" t="s">
        <v>2114</v>
      </c>
      <c r="L515" s="63" t="s">
        <v>39</v>
      </c>
      <c r="M515" s="63" t="s">
        <v>40</v>
      </c>
      <c r="N515" s="63" t="s">
        <v>48</v>
      </c>
      <c r="O515" s="63" t="s">
        <v>43</v>
      </c>
      <c r="P515" s="89" t="s">
        <v>8756</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2" t="s">
        <v>8768</v>
      </c>
    </row>
    <row r="516" spans="1:29" ht="16.2" hidden="1" customHeight="1" x14ac:dyDescent="0.35">
      <c r="A516" s="66">
        <v>515</v>
      </c>
      <c r="B516" s="63">
        <v>20415607</v>
      </c>
      <c r="C516" s="63" t="s">
        <v>462</v>
      </c>
      <c r="D516" s="63" t="s">
        <v>8748</v>
      </c>
      <c r="E516" s="63" t="s">
        <v>2115</v>
      </c>
      <c r="F516" s="63" t="s">
        <v>38</v>
      </c>
      <c r="G516" s="63" t="s">
        <v>2116</v>
      </c>
      <c r="H516" s="63" t="s">
        <v>31</v>
      </c>
      <c r="I516" s="64" t="s">
        <v>2117</v>
      </c>
      <c r="J516" s="65" t="s">
        <v>1463</v>
      </c>
      <c r="K516" s="63" t="s">
        <v>2118</v>
      </c>
      <c r="L516" s="63" t="s">
        <v>39</v>
      </c>
      <c r="M516" s="63" t="s">
        <v>40</v>
      </c>
      <c r="N516" s="63" t="s">
        <v>48</v>
      </c>
      <c r="O516" s="63" t="s">
        <v>30</v>
      </c>
      <c r="P516" s="89" t="s">
        <v>8758</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2" t="s">
        <v>8768</v>
      </c>
    </row>
    <row r="517" spans="1:29" ht="16.2" hidden="1" customHeight="1" x14ac:dyDescent="0.35">
      <c r="A517" s="66">
        <v>516</v>
      </c>
      <c r="B517" s="63">
        <v>20415616</v>
      </c>
      <c r="C517" s="63" t="s">
        <v>462</v>
      </c>
      <c r="D517" s="63" t="s">
        <v>8748</v>
      </c>
      <c r="E517" s="63" t="s">
        <v>2115</v>
      </c>
      <c r="F517" s="63" t="s">
        <v>38</v>
      </c>
      <c r="G517" s="63" t="s">
        <v>2119</v>
      </c>
      <c r="H517" s="63" t="s">
        <v>31</v>
      </c>
      <c r="I517" s="64" t="s">
        <v>2120</v>
      </c>
      <c r="J517" s="65" t="s">
        <v>469</v>
      </c>
      <c r="K517" s="63" t="s">
        <v>2121</v>
      </c>
      <c r="L517" s="63" t="s">
        <v>33</v>
      </c>
      <c r="M517" s="63" t="s">
        <v>34</v>
      </c>
      <c r="N517" s="63" t="s">
        <v>35</v>
      </c>
      <c r="O517" s="63" t="s">
        <v>43</v>
      </c>
      <c r="P517" s="63" t="s">
        <v>8753</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2" t="s">
        <v>8768</v>
      </c>
    </row>
    <row r="518" spans="1:29" ht="16.2" hidden="1" customHeight="1" x14ac:dyDescent="0.35">
      <c r="A518" s="66">
        <v>517</v>
      </c>
      <c r="B518" s="63">
        <v>20415635</v>
      </c>
      <c r="C518" s="63" t="s">
        <v>462</v>
      </c>
      <c r="D518" s="63" t="s">
        <v>8748</v>
      </c>
      <c r="E518" s="63" t="s">
        <v>2122</v>
      </c>
      <c r="F518" s="63" t="s">
        <v>32</v>
      </c>
      <c r="G518" s="63" t="s">
        <v>2123</v>
      </c>
      <c r="H518" s="63" t="s">
        <v>31</v>
      </c>
      <c r="I518" s="64" t="s">
        <v>465</v>
      </c>
      <c r="J518" s="65" t="s">
        <v>526</v>
      </c>
      <c r="K518" s="63" t="s">
        <v>2124</v>
      </c>
      <c r="L518" s="63" t="s">
        <v>39</v>
      </c>
      <c r="M518" s="63" t="s">
        <v>40</v>
      </c>
      <c r="N518" s="63" t="s">
        <v>41</v>
      </c>
      <c r="O518" s="63" t="s">
        <v>43</v>
      </c>
      <c r="P518" s="63" t="s">
        <v>41</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2" t="s">
        <v>8768</v>
      </c>
    </row>
    <row r="519" spans="1:29" ht="16.2" hidden="1" customHeight="1" x14ac:dyDescent="0.35">
      <c r="A519" s="61">
        <v>518</v>
      </c>
      <c r="B519" s="63">
        <v>20415684</v>
      </c>
      <c r="C519" s="63" t="s">
        <v>462</v>
      </c>
      <c r="D519" s="63" t="s">
        <v>8748</v>
      </c>
      <c r="E519" s="63" t="s">
        <v>2125</v>
      </c>
      <c r="F519" s="63" t="s">
        <v>38</v>
      </c>
      <c r="G519" s="63" t="s">
        <v>2126</v>
      </c>
      <c r="H519" s="63" t="s">
        <v>31</v>
      </c>
      <c r="I519" s="64" t="s">
        <v>2127</v>
      </c>
      <c r="J519" s="65" t="s">
        <v>526</v>
      </c>
      <c r="K519" s="63" t="s">
        <v>2128</v>
      </c>
      <c r="L519" s="63" t="s">
        <v>33</v>
      </c>
      <c r="M519" s="63" t="s">
        <v>40</v>
      </c>
      <c r="N519" s="63" t="s">
        <v>35</v>
      </c>
      <c r="O519" s="63" t="s">
        <v>30</v>
      </c>
      <c r="P519" s="63" t="s">
        <v>8750</v>
      </c>
      <c r="Q519" s="84">
        <f t="shared" ca="1" si="24"/>
        <v>46120</v>
      </c>
      <c r="R519" s="68">
        <v>0</v>
      </c>
      <c r="S519" s="85">
        <v>0</v>
      </c>
      <c r="T519" s="85">
        <v>0</v>
      </c>
      <c r="U519" s="85">
        <v>0</v>
      </c>
      <c r="V519" s="86">
        <f t="shared" si="25"/>
        <v>0</v>
      </c>
      <c r="W519" s="85">
        <v>0</v>
      </c>
      <c r="X519" s="85">
        <v>0</v>
      </c>
      <c r="Y519" s="85">
        <v>0</v>
      </c>
      <c r="Z519" s="85" t="s">
        <v>8754</v>
      </c>
      <c r="AA519" s="85">
        <v>0</v>
      </c>
      <c r="AB519" s="87" t="str">
        <f t="shared" si="26"/>
        <v>면제</v>
      </c>
      <c r="AC519" s="92" t="s">
        <v>8768</v>
      </c>
    </row>
    <row r="520" spans="1:29" ht="16.2" hidden="1" customHeight="1" x14ac:dyDescent="0.35">
      <c r="A520" s="66">
        <v>519</v>
      </c>
      <c r="B520" s="62">
        <v>20415686</v>
      </c>
      <c r="C520" s="63" t="s">
        <v>462</v>
      </c>
      <c r="D520" s="63" t="s">
        <v>8748</v>
      </c>
      <c r="E520" s="63" t="s">
        <v>2129</v>
      </c>
      <c r="F520" s="63" t="s">
        <v>38</v>
      </c>
      <c r="G520" s="63" t="s">
        <v>2130</v>
      </c>
      <c r="H520" s="63" t="s">
        <v>31</v>
      </c>
      <c r="I520" s="64" t="s">
        <v>2131</v>
      </c>
      <c r="J520" s="65" t="s">
        <v>544</v>
      </c>
      <c r="K520" s="63" t="s">
        <v>2132</v>
      </c>
      <c r="L520" s="63" t="s">
        <v>39</v>
      </c>
      <c r="M520" s="63" t="s">
        <v>40</v>
      </c>
      <c r="N520" s="63" t="s">
        <v>48</v>
      </c>
      <c r="O520" s="63" t="s">
        <v>43</v>
      </c>
      <c r="P520" s="89" t="s">
        <v>8758</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2" t="s">
        <v>8768</v>
      </c>
    </row>
    <row r="521" spans="1:29" ht="16.2" hidden="1" customHeight="1" x14ac:dyDescent="0.35">
      <c r="A521" s="66">
        <v>520</v>
      </c>
      <c r="B521" s="62">
        <v>20415697</v>
      </c>
      <c r="C521" s="63" t="s">
        <v>462</v>
      </c>
      <c r="D521" s="63" t="s">
        <v>8748</v>
      </c>
      <c r="E521" s="63" t="s">
        <v>2133</v>
      </c>
      <c r="F521" s="63" t="s">
        <v>38</v>
      </c>
      <c r="G521" s="63" t="s">
        <v>2134</v>
      </c>
      <c r="H521" s="63" t="s">
        <v>42</v>
      </c>
      <c r="I521" s="64" t="s">
        <v>465</v>
      </c>
      <c r="J521" s="65" t="s">
        <v>465</v>
      </c>
      <c r="K521" s="63" t="s">
        <v>2135</v>
      </c>
      <c r="L521" s="63" t="s">
        <v>39</v>
      </c>
      <c r="M521" s="63" t="s">
        <v>34</v>
      </c>
      <c r="N521" s="63" t="s">
        <v>35</v>
      </c>
      <c r="O521" s="63" t="s">
        <v>36</v>
      </c>
      <c r="P521" s="63" t="s">
        <v>8750</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2" t="s">
        <v>8768</v>
      </c>
    </row>
    <row r="522" spans="1:29" ht="16.2" hidden="1" customHeight="1" x14ac:dyDescent="0.35">
      <c r="A522" s="61">
        <v>521</v>
      </c>
      <c r="B522" s="63">
        <v>20415742</v>
      </c>
      <c r="C522" s="63" t="s">
        <v>462</v>
      </c>
      <c r="D522" s="63" t="s">
        <v>8748</v>
      </c>
      <c r="E522" s="63" t="s">
        <v>2136</v>
      </c>
      <c r="F522" s="63" t="s">
        <v>32</v>
      </c>
      <c r="G522" s="63" t="s">
        <v>2137</v>
      </c>
      <c r="H522" s="63" t="s">
        <v>31</v>
      </c>
      <c r="I522" s="64" t="s">
        <v>1886</v>
      </c>
      <c r="J522" s="65" t="s">
        <v>465</v>
      </c>
      <c r="K522" s="63" t="s">
        <v>2138</v>
      </c>
      <c r="L522" s="63" t="s">
        <v>45</v>
      </c>
      <c r="M522" s="63" t="s">
        <v>34</v>
      </c>
      <c r="N522" s="63" t="s">
        <v>35</v>
      </c>
      <c r="O522" s="63" t="s">
        <v>43</v>
      </c>
      <c r="P522" s="63" t="s">
        <v>8752</v>
      </c>
      <c r="Q522" s="84">
        <f t="shared" ca="1" si="24"/>
        <v>46120</v>
      </c>
      <c r="R522" s="68">
        <v>0</v>
      </c>
      <c r="S522" s="85" t="s">
        <v>8754</v>
      </c>
      <c r="T522" s="85">
        <v>0</v>
      </c>
      <c r="U522" s="85">
        <v>0</v>
      </c>
      <c r="V522" s="86">
        <f t="shared" si="25"/>
        <v>2</v>
      </c>
      <c r="W522" s="85">
        <v>0</v>
      </c>
      <c r="X522" s="85">
        <v>0</v>
      </c>
      <c r="Y522" s="85">
        <v>0</v>
      </c>
      <c r="Z522" s="85">
        <v>0</v>
      </c>
      <c r="AA522" s="85">
        <v>0</v>
      </c>
      <c r="AB522" s="87">
        <f t="shared" si="26"/>
        <v>0</v>
      </c>
      <c r="AC522" s="92" t="s">
        <v>8768</v>
      </c>
    </row>
    <row r="523" spans="1:29" ht="16.2" hidden="1" customHeight="1" x14ac:dyDescent="0.35">
      <c r="A523" s="61">
        <v>522</v>
      </c>
      <c r="B523" s="63">
        <v>20415795</v>
      </c>
      <c r="C523" s="63" t="s">
        <v>462</v>
      </c>
      <c r="D523" s="63" t="s">
        <v>8748</v>
      </c>
      <c r="E523" s="63" t="s">
        <v>332</v>
      </c>
      <c r="F523" s="63" t="s">
        <v>38</v>
      </c>
      <c r="G523" s="63" t="s">
        <v>2139</v>
      </c>
      <c r="H523" s="63" t="s">
        <v>42</v>
      </c>
      <c r="I523" s="64" t="s">
        <v>465</v>
      </c>
      <c r="J523" s="65" t="s">
        <v>465</v>
      </c>
      <c r="K523" s="63" t="s">
        <v>2140</v>
      </c>
      <c r="L523" s="63" t="s">
        <v>39</v>
      </c>
      <c r="M523" s="63" t="s">
        <v>40</v>
      </c>
      <c r="N523" s="63" t="s">
        <v>57</v>
      </c>
      <c r="O523" s="63" t="s">
        <v>36</v>
      </c>
      <c r="P523" s="63" t="s">
        <v>57</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2" t="s">
        <v>8768</v>
      </c>
    </row>
    <row r="524" spans="1:29" ht="16.2" customHeight="1" x14ac:dyDescent="0.35">
      <c r="A524" s="66">
        <v>523</v>
      </c>
      <c r="B524" s="63">
        <v>20415805</v>
      </c>
      <c r="C524" s="63" t="s">
        <v>462</v>
      </c>
      <c r="D524" s="63" t="s">
        <v>8748</v>
      </c>
      <c r="E524" s="63" t="s">
        <v>2141</v>
      </c>
      <c r="F524" s="63" t="s">
        <v>38</v>
      </c>
      <c r="G524" s="63" t="s">
        <v>2142</v>
      </c>
      <c r="H524" s="63" t="s">
        <v>42</v>
      </c>
      <c r="I524" s="64" t="s">
        <v>2143</v>
      </c>
      <c r="J524" s="65" t="s">
        <v>502</v>
      </c>
      <c r="K524" s="63" t="s">
        <v>2144</v>
      </c>
      <c r="L524" s="63" t="s">
        <v>39</v>
      </c>
      <c r="M524" s="63" t="s">
        <v>40</v>
      </c>
      <c r="N524" s="63" t="s">
        <v>53</v>
      </c>
      <c r="O524" s="63" t="s">
        <v>43</v>
      </c>
      <c r="P524" s="63" t="s">
        <v>53</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2" t="s">
        <v>8768</v>
      </c>
    </row>
    <row r="525" spans="1:29" ht="16.2" hidden="1" customHeight="1" x14ac:dyDescent="0.35">
      <c r="A525" s="66">
        <v>524</v>
      </c>
      <c r="B525" s="63">
        <v>20415816</v>
      </c>
      <c r="C525" s="63" t="s">
        <v>462</v>
      </c>
      <c r="D525" s="63" t="s">
        <v>8748</v>
      </c>
      <c r="E525" s="63" t="s">
        <v>2145</v>
      </c>
      <c r="F525" s="63" t="s">
        <v>32</v>
      </c>
      <c r="G525" s="63" t="s">
        <v>2146</v>
      </c>
      <c r="H525" s="63" t="s">
        <v>31</v>
      </c>
      <c r="I525" s="64" t="s">
        <v>465</v>
      </c>
      <c r="J525" s="65" t="s">
        <v>465</v>
      </c>
      <c r="K525" s="63" t="s">
        <v>2147</v>
      </c>
      <c r="L525" s="63" t="s">
        <v>39</v>
      </c>
      <c r="M525" s="63" t="s">
        <v>34</v>
      </c>
      <c r="N525" s="63" t="s">
        <v>35</v>
      </c>
      <c r="O525" s="63" t="s">
        <v>36</v>
      </c>
      <c r="P525" s="63" t="s">
        <v>8755</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2" t="s">
        <v>8768</v>
      </c>
    </row>
    <row r="526" spans="1:29" ht="16.2" hidden="1" customHeight="1" x14ac:dyDescent="0.35">
      <c r="A526" s="61">
        <v>525</v>
      </c>
      <c r="B526" s="63">
        <v>20415817</v>
      </c>
      <c r="C526" s="63" t="s">
        <v>462</v>
      </c>
      <c r="D526" s="63" t="s">
        <v>8748</v>
      </c>
      <c r="E526" s="63" t="s">
        <v>2148</v>
      </c>
      <c r="F526" s="63" t="s">
        <v>38</v>
      </c>
      <c r="G526" s="63" t="s">
        <v>2149</v>
      </c>
      <c r="H526" s="63" t="s">
        <v>42</v>
      </c>
      <c r="I526" s="64" t="s">
        <v>2150</v>
      </c>
      <c r="J526" s="65" t="s">
        <v>469</v>
      </c>
      <c r="K526" s="63" t="s">
        <v>2151</v>
      </c>
      <c r="L526" s="63" t="s">
        <v>33</v>
      </c>
      <c r="M526" s="63" t="s">
        <v>34</v>
      </c>
      <c r="N526" s="63" t="s">
        <v>35</v>
      </c>
      <c r="O526" s="63" t="s">
        <v>43</v>
      </c>
      <c r="P526" s="63" t="s">
        <v>8751</v>
      </c>
      <c r="Q526" s="84">
        <f t="shared" ca="1" si="24"/>
        <v>46120</v>
      </c>
      <c r="R526" s="68">
        <v>0</v>
      </c>
      <c r="S526" s="85">
        <v>0</v>
      </c>
      <c r="T526" s="85">
        <v>0</v>
      </c>
      <c r="U526" s="85">
        <v>0</v>
      </c>
      <c r="V526" s="86">
        <f t="shared" si="25"/>
        <v>0</v>
      </c>
      <c r="W526" s="85">
        <v>0</v>
      </c>
      <c r="X526" s="85">
        <v>0</v>
      </c>
      <c r="Y526" s="85">
        <v>0</v>
      </c>
      <c r="Z526" s="85" t="s">
        <v>8754</v>
      </c>
      <c r="AA526" s="85">
        <v>0</v>
      </c>
      <c r="AB526" s="87" t="str">
        <f t="shared" si="26"/>
        <v>면제</v>
      </c>
      <c r="AC526" s="92" t="s">
        <v>8768</v>
      </c>
    </row>
    <row r="527" spans="1:29" ht="16.2" hidden="1" customHeight="1" x14ac:dyDescent="0.35">
      <c r="A527" s="61">
        <v>526</v>
      </c>
      <c r="B527" s="63">
        <v>20415825</v>
      </c>
      <c r="C527" s="63" t="s">
        <v>462</v>
      </c>
      <c r="D527" s="63" t="s">
        <v>8748</v>
      </c>
      <c r="E527" s="63" t="s">
        <v>2152</v>
      </c>
      <c r="F527" s="63" t="s">
        <v>32</v>
      </c>
      <c r="G527" s="63" t="s">
        <v>2153</v>
      </c>
      <c r="H527" s="63" t="s">
        <v>42</v>
      </c>
      <c r="I527" s="64" t="s">
        <v>465</v>
      </c>
      <c r="J527" s="65" t="s">
        <v>465</v>
      </c>
      <c r="K527" s="63" t="s">
        <v>2154</v>
      </c>
      <c r="L527" s="63" t="s">
        <v>39</v>
      </c>
      <c r="M527" s="63" t="s">
        <v>34</v>
      </c>
      <c r="N527" s="63" t="s">
        <v>35</v>
      </c>
      <c r="O527" s="63" t="s">
        <v>36</v>
      </c>
      <c r="P527" s="63" t="s">
        <v>8751</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2" t="s">
        <v>8768</v>
      </c>
    </row>
    <row r="528" spans="1:29" ht="16.2" hidden="1" customHeight="1" x14ac:dyDescent="0.35">
      <c r="A528" s="66">
        <v>527</v>
      </c>
      <c r="B528" s="63">
        <v>20415834</v>
      </c>
      <c r="C528" s="63" t="s">
        <v>462</v>
      </c>
      <c r="D528" s="63" t="s">
        <v>8748</v>
      </c>
      <c r="E528" s="63" t="s">
        <v>2155</v>
      </c>
      <c r="F528" s="63" t="s">
        <v>38</v>
      </c>
      <c r="G528" s="63" t="s">
        <v>2156</v>
      </c>
      <c r="H528" s="63" t="s">
        <v>31</v>
      </c>
      <c r="I528" s="64" t="s">
        <v>465</v>
      </c>
      <c r="J528" s="65" t="s">
        <v>465</v>
      </c>
      <c r="K528" s="63" t="s">
        <v>2157</v>
      </c>
      <c r="L528" s="63" t="s">
        <v>39</v>
      </c>
      <c r="M528" s="63" t="s">
        <v>40</v>
      </c>
      <c r="N528" s="63" t="s">
        <v>41</v>
      </c>
      <c r="O528" s="63" t="s">
        <v>36</v>
      </c>
      <c r="P528" s="63" t="s">
        <v>41</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2" t="s">
        <v>8768</v>
      </c>
    </row>
    <row r="529" spans="1:29" ht="16.2" hidden="1" customHeight="1" x14ac:dyDescent="0.35">
      <c r="A529" s="66">
        <v>528</v>
      </c>
      <c r="B529" s="67">
        <v>20415838</v>
      </c>
      <c r="C529" s="63" t="s">
        <v>462</v>
      </c>
      <c r="D529" s="63" t="s">
        <v>8748</v>
      </c>
      <c r="E529" s="63" t="s">
        <v>2158</v>
      </c>
      <c r="F529" s="63" t="s">
        <v>38</v>
      </c>
      <c r="G529" s="63" t="s">
        <v>2159</v>
      </c>
      <c r="H529" s="63" t="s">
        <v>42</v>
      </c>
      <c r="I529" s="64" t="s">
        <v>465</v>
      </c>
      <c r="J529" s="65" t="s">
        <v>465</v>
      </c>
      <c r="K529" s="63" t="s">
        <v>2160</v>
      </c>
      <c r="L529" s="63" t="s">
        <v>45</v>
      </c>
      <c r="M529" s="63" t="s">
        <v>34</v>
      </c>
      <c r="N529" s="63" t="s">
        <v>46</v>
      </c>
      <c r="O529" s="63" t="s">
        <v>36</v>
      </c>
      <c r="P529" s="63" t="s">
        <v>46</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2" t="s">
        <v>8768</v>
      </c>
    </row>
    <row r="530" spans="1:29" ht="16.2" hidden="1" customHeight="1" x14ac:dyDescent="0.35">
      <c r="A530" s="61">
        <v>529</v>
      </c>
      <c r="B530" s="63">
        <v>20415839</v>
      </c>
      <c r="C530" s="63" t="s">
        <v>462</v>
      </c>
      <c r="D530" s="63" t="s">
        <v>8748</v>
      </c>
      <c r="E530" s="63" t="s">
        <v>101</v>
      </c>
      <c r="F530" s="63" t="s">
        <v>38</v>
      </c>
      <c r="G530" s="63" t="s">
        <v>2161</v>
      </c>
      <c r="H530" s="63" t="s">
        <v>31</v>
      </c>
      <c r="I530" s="64" t="s">
        <v>465</v>
      </c>
      <c r="J530" s="65" t="s">
        <v>465</v>
      </c>
      <c r="K530" s="63" t="s">
        <v>2162</v>
      </c>
      <c r="L530" s="63" t="s">
        <v>45</v>
      </c>
      <c r="M530" s="63" t="s">
        <v>34</v>
      </c>
      <c r="N530" s="63" t="s">
        <v>35</v>
      </c>
      <c r="O530" s="63" t="s">
        <v>36</v>
      </c>
      <c r="P530" s="63" t="s">
        <v>8755</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2" t="s">
        <v>8768</v>
      </c>
    </row>
    <row r="531" spans="1:29" ht="16.2" hidden="1" customHeight="1" x14ac:dyDescent="0.35">
      <c r="A531" s="61">
        <v>530</v>
      </c>
      <c r="B531" s="63">
        <v>20415849</v>
      </c>
      <c r="C531" s="63" t="s">
        <v>462</v>
      </c>
      <c r="D531" s="63" t="s">
        <v>8748</v>
      </c>
      <c r="E531" s="63" t="s">
        <v>2163</v>
      </c>
      <c r="F531" s="63" t="s">
        <v>38</v>
      </c>
      <c r="G531" s="63" t="s">
        <v>2164</v>
      </c>
      <c r="H531" s="63" t="s">
        <v>42</v>
      </c>
      <c r="I531" s="64" t="s">
        <v>2165</v>
      </c>
      <c r="J531" s="65" t="s">
        <v>1463</v>
      </c>
      <c r="K531" s="63" t="s">
        <v>2166</v>
      </c>
      <c r="L531" s="63" t="s">
        <v>39</v>
      </c>
      <c r="M531" s="63" t="s">
        <v>40</v>
      </c>
      <c r="N531" s="63" t="s">
        <v>48</v>
      </c>
      <c r="O531" s="63" t="s">
        <v>30</v>
      </c>
      <c r="P531" s="89" t="s">
        <v>8758</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2" t="s">
        <v>8768</v>
      </c>
    </row>
    <row r="532" spans="1:29" ht="16.2" hidden="1" customHeight="1" x14ac:dyDescent="0.35">
      <c r="A532" s="66">
        <v>531</v>
      </c>
      <c r="B532" s="62">
        <v>20415851</v>
      </c>
      <c r="C532" s="63" t="s">
        <v>462</v>
      </c>
      <c r="D532" s="63" t="s">
        <v>8748</v>
      </c>
      <c r="E532" s="63" t="s">
        <v>392</v>
      </c>
      <c r="F532" s="63" t="s">
        <v>32</v>
      </c>
      <c r="G532" s="63" t="s">
        <v>712</v>
      </c>
      <c r="H532" s="63" t="s">
        <v>31</v>
      </c>
      <c r="I532" s="64" t="s">
        <v>957</v>
      </c>
      <c r="J532" s="65" t="s">
        <v>526</v>
      </c>
      <c r="K532" s="63" t="s">
        <v>2167</v>
      </c>
      <c r="L532" s="63" t="s">
        <v>33</v>
      </c>
      <c r="M532" s="63" t="s">
        <v>40</v>
      </c>
      <c r="N532" s="63" t="s">
        <v>48</v>
      </c>
      <c r="O532" s="63" t="s">
        <v>43</v>
      </c>
      <c r="P532" s="89" t="s">
        <v>8756</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2" t="s">
        <v>8768</v>
      </c>
    </row>
    <row r="533" spans="1:29" ht="16.2" hidden="1" customHeight="1" x14ac:dyDescent="0.35">
      <c r="A533" s="66">
        <v>532</v>
      </c>
      <c r="B533" s="63">
        <v>20415870</v>
      </c>
      <c r="C533" s="63" t="s">
        <v>462</v>
      </c>
      <c r="D533" s="63" t="s">
        <v>8748</v>
      </c>
      <c r="E533" s="63" t="s">
        <v>2168</v>
      </c>
      <c r="F533" s="63" t="s">
        <v>38</v>
      </c>
      <c r="G533" s="63" t="s">
        <v>2169</v>
      </c>
      <c r="H533" s="63" t="s">
        <v>42</v>
      </c>
      <c r="I533" s="64" t="s">
        <v>2170</v>
      </c>
      <c r="J533" s="65" t="s">
        <v>510</v>
      </c>
      <c r="K533" s="63" t="s">
        <v>2171</v>
      </c>
      <c r="L533" s="63" t="s">
        <v>33</v>
      </c>
      <c r="M533" s="63" t="s">
        <v>34</v>
      </c>
      <c r="N533" s="63" t="s">
        <v>35</v>
      </c>
      <c r="O533" s="63" t="s">
        <v>30</v>
      </c>
      <c r="P533" s="63" t="s">
        <v>8749</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2" t="s">
        <v>8768</v>
      </c>
    </row>
    <row r="534" spans="1:29" ht="16.2" hidden="1" customHeight="1" x14ac:dyDescent="0.35">
      <c r="A534" s="61">
        <v>533</v>
      </c>
      <c r="B534" s="63">
        <v>20415885</v>
      </c>
      <c r="C534" s="63" t="s">
        <v>462</v>
      </c>
      <c r="D534" s="63" t="s">
        <v>8748</v>
      </c>
      <c r="E534" s="63" t="s">
        <v>2172</v>
      </c>
      <c r="F534" s="63" t="s">
        <v>38</v>
      </c>
      <c r="G534" s="63" t="s">
        <v>2173</v>
      </c>
      <c r="H534" s="63" t="s">
        <v>42</v>
      </c>
      <c r="I534" s="64" t="s">
        <v>465</v>
      </c>
      <c r="J534" s="65" t="s">
        <v>465</v>
      </c>
      <c r="K534" s="63" t="s">
        <v>2174</v>
      </c>
      <c r="L534" s="63" t="s">
        <v>39</v>
      </c>
      <c r="M534" s="63" t="s">
        <v>40</v>
      </c>
      <c r="N534" s="63" t="s">
        <v>48</v>
      </c>
      <c r="O534" s="63" t="s">
        <v>36</v>
      </c>
      <c r="P534" s="89" t="s">
        <v>8758</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2" t="s">
        <v>8768</v>
      </c>
    </row>
    <row r="535" spans="1:29" ht="16.2" hidden="1" customHeight="1" x14ac:dyDescent="0.35">
      <c r="A535" s="61">
        <v>534</v>
      </c>
      <c r="B535" s="63">
        <v>20415895</v>
      </c>
      <c r="C535" s="63" t="s">
        <v>462</v>
      </c>
      <c r="D535" s="63" t="s">
        <v>8748</v>
      </c>
      <c r="E535" s="63" t="s">
        <v>2175</v>
      </c>
      <c r="F535" s="63" t="s">
        <v>38</v>
      </c>
      <c r="G535" s="63" t="s">
        <v>2176</v>
      </c>
      <c r="H535" s="63" t="s">
        <v>42</v>
      </c>
      <c r="I535" s="64" t="s">
        <v>465</v>
      </c>
      <c r="J535" s="65" t="s">
        <v>465</v>
      </c>
      <c r="K535" s="63" t="s">
        <v>2177</v>
      </c>
      <c r="L535" s="63" t="s">
        <v>45</v>
      </c>
      <c r="M535" s="63" t="s">
        <v>34</v>
      </c>
      <c r="N535" s="63" t="s">
        <v>35</v>
      </c>
      <c r="O535" s="63" t="s">
        <v>36</v>
      </c>
      <c r="P535" s="63" t="s">
        <v>8749</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2" t="s">
        <v>8768</v>
      </c>
    </row>
    <row r="536" spans="1:29" ht="16.2" hidden="1" customHeight="1" x14ac:dyDescent="0.35">
      <c r="A536" s="66">
        <v>535</v>
      </c>
      <c r="B536" s="63">
        <v>20415931</v>
      </c>
      <c r="C536" s="63" t="s">
        <v>462</v>
      </c>
      <c r="D536" s="63" t="s">
        <v>8748</v>
      </c>
      <c r="E536" s="63" t="s">
        <v>2178</v>
      </c>
      <c r="F536" s="63" t="s">
        <v>32</v>
      </c>
      <c r="G536" s="63" t="s">
        <v>2179</v>
      </c>
      <c r="H536" s="63" t="s">
        <v>42</v>
      </c>
      <c r="I536" s="64" t="s">
        <v>465</v>
      </c>
      <c r="J536" s="65" t="s">
        <v>465</v>
      </c>
      <c r="K536" s="63" t="s">
        <v>2180</v>
      </c>
      <c r="L536" s="63" t="s">
        <v>39</v>
      </c>
      <c r="M536" s="63" t="s">
        <v>34</v>
      </c>
      <c r="N536" s="63" t="s">
        <v>35</v>
      </c>
      <c r="O536" s="63" t="s">
        <v>36</v>
      </c>
      <c r="P536" s="63" t="s">
        <v>8757</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2" t="s">
        <v>8768</v>
      </c>
    </row>
    <row r="537" spans="1:29" ht="16.2" hidden="1" customHeight="1" x14ac:dyDescent="0.35">
      <c r="A537" s="66">
        <v>536</v>
      </c>
      <c r="B537" s="63">
        <v>20416016</v>
      </c>
      <c r="C537" s="63" t="s">
        <v>462</v>
      </c>
      <c r="D537" s="63" t="s">
        <v>8748</v>
      </c>
      <c r="E537" s="63" t="s">
        <v>2181</v>
      </c>
      <c r="F537" s="63" t="s">
        <v>32</v>
      </c>
      <c r="G537" s="63" t="s">
        <v>2182</v>
      </c>
      <c r="H537" s="63" t="s">
        <v>42</v>
      </c>
      <c r="I537" s="64" t="s">
        <v>465</v>
      </c>
      <c r="J537" s="65" t="s">
        <v>526</v>
      </c>
      <c r="K537" s="63" t="s">
        <v>2183</v>
      </c>
      <c r="L537" s="63" t="s">
        <v>39</v>
      </c>
      <c r="M537" s="63" t="s">
        <v>40</v>
      </c>
      <c r="N537" s="63" t="s">
        <v>52</v>
      </c>
      <c r="O537" s="63" t="s">
        <v>43</v>
      </c>
      <c r="P537" s="63" t="s">
        <v>52</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2" t="s">
        <v>8768</v>
      </c>
    </row>
    <row r="538" spans="1:29" ht="16.2" hidden="1" customHeight="1" x14ac:dyDescent="0.35">
      <c r="A538" s="61">
        <v>537</v>
      </c>
      <c r="B538" s="63">
        <v>20416018</v>
      </c>
      <c r="C538" s="63" t="s">
        <v>462</v>
      </c>
      <c r="D538" s="63" t="s">
        <v>8748</v>
      </c>
      <c r="E538" s="63" t="s">
        <v>85</v>
      </c>
      <c r="F538" s="63" t="s">
        <v>38</v>
      </c>
      <c r="G538" s="63" t="s">
        <v>2184</v>
      </c>
      <c r="H538" s="63" t="s">
        <v>42</v>
      </c>
      <c r="I538" s="64" t="s">
        <v>2185</v>
      </c>
      <c r="J538" s="65" t="s">
        <v>526</v>
      </c>
      <c r="K538" s="63" t="s">
        <v>2186</v>
      </c>
      <c r="L538" s="63" t="s">
        <v>39</v>
      </c>
      <c r="M538" s="63" t="s">
        <v>34</v>
      </c>
      <c r="N538" s="63" t="s">
        <v>35</v>
      </c>
      <c r="O538" s="63" t="s">
        <v>43</v>
      </c>
      <c r="P538" s="63" t="s">
        <v>8750</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2" t="s">
        <v>8768</v>
      </c>
    </row>
    <row r="539" spans="1:29" ht="16.2" hidden="1" customHeight="1" x14ac:dyDescent="0.35">
      <c r="A539" s="61">
        <v>538</v>
      </c>
      <c r="B539" s="63">
        <v>20416046</v>
      </c>
      <c r="C539" s="63" t="s">
        <v>462</v>
      </c>
      <c r="D539" s="63" t="s">
        <v>8748</v>
      </c>
      <c r="E539" s="63" t="s">
        <v>2187</v>
      </c>
      <c r="F539" s="63" t="s">
        <v>32</v>
      </c>
      <c r="G539" s="63" t="s">
        <v>624</v>
      </c>
      <c r="H539" s="63" t="s">
        <v>42</v>
      </c>
      <c r="I539" s="64" t="s">
        <v>465</v>
      </c>
      <c r="J539" s="65" t="s">
        <v>526</v>
      </c>
      <c r="K539" s="63" t="s">
        <v>2188</v>
      </c>
      <c r="L539" s="63" t="s">
        <v>33</v>
      </c>
      <c r="M539" s="63" t="s">
        <v>34</v>
      </c>
      <c r="N539" s="63" t="s">
        <v>35</v>
      </c>
      <c r="O539" s="63" t="s">
        <v>43</v>
      </c>
      <c r="P539" s="63" t="s">
        <v>8749</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2" t="s">
        <v>8768</v>
      </c>
    </row>
    <row r="540" spans="1:29" ht="16.2" hidden="1" customHeight="1" x14ac:dyDescent="0.35">
      <c r="A540" s="66">
        <v>539</v>
      </c>
      <c r="B540" s="63">
        <v>20416056</v>
      </c>
      <c r="C540" s="63" t="s">
        <v>462</v>
      </c>
      <c r="D540" s="63" t="s">
        <v>8748</v>
      </c>
      <c r="E540" s="63" t="s">
        <v>2189</v>
      </c>
      <c r="F540" s="63" t="s">
        <v>38</v>
      </c>
      <c r="G540" s="63" t="s">
        <v>2190</v>
      </c>
      <c r="H540" s="63" t="s">
        <v>31</v>
      </c>
      <c r="I540" s="64" t="s">
        <v>2191</v>
      </c>
      <c r="J540" s="65" t="s">
        <v>822</v>
      </c>
      <c r="K540" s="63" t="s">
        <v>2192</v>
      </c>
      <c r="L540" s="63" t="s">
        <v>33</v>
      </c>
      <c r="M540" s="63" t="s">
        <v>34</v>
      </c>
      <c r="N540" s="63" t="s">
        <v>35</v>
      </c>
      <c r="O540" s="63" t="s">
        <v>43</v>
      </c>
      <c r="P540" s="63" t="s">
        <v>8750</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2" t="s">
        <v>8768</v>
      </c>
    </row>
    <row r="541" spans="1:29" ht="16.2" hidden="1" customHeight="1" x14ac:dyDescent="0.35">
      <c r="A541" s="66">
        <v>540</v>
      </c>
      <c r="B541" s="63">
        <v>20416104</v>
      </c>
      <c r="C541" s="63" t="s">
        <v>462</v>
      </c>
      <c r="D541" s="63" t="s">
        <v>8748</v>
      </c>
      <c r="E541" s="63" t="s">
        <v>2193</v>
      </c>
      <c r="F541" s="63" t="s">
        <v>38</v>
      </c>
      <c r="G541" s="63" t="s">
        <v>2194</v>
      </c>
      <c r="H541" s="63" t="s">
        <v>42</v>
      </c>
      <c r="I541" s="64" t="s">
        <v>465</v>
      </c>
      <c r="J541" s="65" t="s">
        <v>465</v>
      </c>
      <c r="K541" s="63" t="s">
        <v>2195</v>
      </c>
      <c r="L541" s="63" t="s">
        <v>39</v>
      </c>
      <c r="M541" s="63" t="s">
        <v>34</v>
      </c>
      <c r="N541" s="63" t="s">
        <v>48</v>
      </c>
      <c r="O541" s="63" t="s">
        <v>36</v>
      </c>
      <c r="P541" s="89" t="s">
        <v>8756</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2" t="s">
        <v>8768</v>
      </c>
    </row>
    <row r="542" spans="1:29" ht="16.2" customHeight="1" x14ac:dyDescent="0.35">
      <c r="A542" s="61">
        <v>541</v>
      </c>
      <c r="B542" s="63">
        <v>20416121</v>
      </c>
      <c r="C542" s="63" t="s">
        <v>462</v>
      </c>
      <c r="D542" s="63" t="s">
        <v>8748</v>
      </c>
      <c r="E542" s="63" t="s">
        <v>2196</v>
      </c>
      <c r="F542" s="63" t="s">
        <v>38</v>
      </c>
      <c r="G542" s="63" t="s">
        <v>2197</v>
      </c>
      <c r="H542" s="63" t="s">
        <v>31</v>
      </c>
      <c r="I542" s="64" t="s">
        <v>2198</v>
      </c>
      <c r="J542" s="65" t="s">
        <v>822</v>
      </c>
      <c r="K542" s="63" t="s">
        <v>2199</v>
      </c>
      <c r="L542" s="63" t="s">
        <v>39</v>
      </c>
      <c r="M542" s="63" t="s">
        <v>40</v>
      </c>
      <c r="N542" s="63" t="s">
        <v>53</v>
      </c>
      <c r="O542" s="63" t="s">
        <v>43</v>
      </c>
      <c r="P542" s="63" t="s">
        <v>53</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2" t="s">
        <v>8768</v>
      </c>
    </row>
    <row r="543" spans="1:29" ht="16.2" hidden="1" customHeight="1" x14ac:dyDescent="0.35">
      <c r="A543" s="61">
        <v>542</v>
      </c>
      <c r="B543" s="62">
        <v>20416128</v>
      </c>
      <c r="C543" s="63" t="s">
        <v>462</v>
      </c>
      <c r="D543" s="63" t="s">
        <v>8748</v>
      </c>
      <c r="E543" s="63" t="s">
        <v>2200</v>
      </c>
      <c r="F543" s="63" t="s">
        <v>32</v>
      </c>
      <c r="G543" s="63" t="s">
        <v>2201</v>
      </c>
      <c r="H543" s="63" t="s">
        <v>31</v>
      </c>
      <c r="I543" s="64" t="s">
        <v>465</v>
      </c>
      <c r="J543" s="65" t="s">
        <v>465</v>
      </c>
      <c r="K543" s="63" t="s">
        <v>2202</v>
      </c>
      <c r="L543" s="63" t="s">
        <v>39</v>
      </c>
      <c r="M543" s="63" t="s">
        <v>34</v>
      </c>
      <c r="N543" s="63" t="s">
        <v>35</v>
      </c>
      <c r="O543" s="63" t="s">
        <v>36</v>
      </c>
      <c r="P543" s="63" t="s">
        <v>8749</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2" t="s">
        <v>8768</v>
      </c>
    </row>
    <row r="544" spans="1:29" ht="16.2" hidden="1" customHeight="1" x14ac:dyDescent="0.35">
      <c r="A544" s="66">
        <v>543</v>
      </c>
      <c r="B544" s="63">
        <v>20416157</v>
      </c>
      <c r="C544" s="63" t="s">
        <v>462</v>
      </c>
      <c r="D544" s="63" t="s">
        <v>8748</v>
      </c>
      <c r="E544" s="63" t="s">
        <v>129</v>
      </c>
      <c r="F544" s="63" t="s">
        <v>38</v>
      </c>
      <c r="G544" s="63" t="s">
        <v>1281</v>
      </c>
      <c r="H544" s="63" t="s">
        <v>42</v>
      </c>
      <c r="I544" s="64" t="s">
        <v>465</v>
      </c>
      <c r="J544" s="65" t="s">
        <v>465</v>
      </c>
      <c r="K544" s="63" t="s">
        <v>2203</v>
      </c>
      <c r="L544" s="63" t="s">
        <v>39</v>
      </c>
      <c r="M544" s="63" t="s">
        <v>34</v>
      </c>
      <c r="N544" s="63" t="s">
        <v>35</v>
      </c>
      <c r="O544" s="63" t="s">
        <v>43</v>
      </c>
      <c r="P544" s="63" t="s">
        <v>8752</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2" t="s">
        <v>8768</v>
      </c>
    </row>
    <row r="545" spans="1:29" ht="16.2" hidden="1" customHeight="1" x14ac:dyDescent="0.35">
      <c r="A545" s="66">
        <v>544</v>
      </c>
      <c r="B545" s="63">
        <v>20416164</v>
      </c>
      <c r="C545" s="63" t="s">
        <v>462</v>
      </c>
      <c r="D545" s="63" t="s">
        <v>8748</v>
      </c>
      <c r="E545" s="63" t="s">
        <v>2204</v>
      </c>
      <c r="F545" s="63" t="s">
        <v>38</v>
      </c>
      <c r="G545" s="63" t="s">
        <v>2205</v>
      </c>
      <c r="H545" s="63" t="s">
        <v>31</v>
      </c>
      <c r="I545" s="64" t="s">
        <v>2206</v>
      </c>
      <c r="J545" s="65" t="s">
        <v>502</v>
      </c>
      <c r="K545" s="63" t="s">
        <v>2207</v>
      </c>
      <c r="L545" s="63" t="s">
        <v>33</v>
      </c>
      <c r="M545" s="63" t="s">
        <v>34</v>
      </c>
      <c r="N545" s="63" t="s">
        <v>35</v>
      </c>
      <c r="O545" s="63" t="s">
        <v>43</v>
      </c>
      <c r="P545" s="63" t="s">
        <v>8757</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2" t="s">
        <v>8768</v>
      </c>
    </row>
    <row r="546" spans="1:29" ht="16.2" customHeight="1" x14ac:dyDescent="0.35">
      <c r="A546" s="61">
        <v>545</v>
      </c>
      <c r="B546" s="63">
        <v>20416168</v>
      </c>
      <c r="C546" s="63" t="s">
        <v>462</v>
      </c>
      <c r="D546" s="63" t="s">
        <v>8748</v>
      </c>
      <c r="E546" s="63" t="s">
        <v>340</v>
      </c>
      <c r="F546" s="63" t="s">
        <v>38</v>
      </c>
      <c r="G546" s="63" t="s">
        <v>2208</v>
      </c>
      <c r="H546" s="63" t="s">
        <v>42</v>
      </c>
      <c r="I546" s="64" t="s">
        <v>2209</v>
      </c>
      <c r="J546" s="65" t="s">
        <v>469</v>
      </c>
      <c r="K546" s="63" t="s">
        <v>2210</v>
      </c>
      <c r="L546" s="63" t="s">
        <v>39</v>
      </c>
      <c r="M546" s="63" t="s">
        <v>40</v>
      </c>
      <c r="N546" s="63" t="s">
        <v>53</v>
      </c>
      <c r="O546" s="63" t="s">
        <v>43</v>
      </c>
      <c r="P546" s="63" t="s">
        <v>53</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2" t="s">
        <v>8768</v>
      </c>
    </row>
    <row r="547" spans="1:29" ht="16.2" hidden="1" customHeight="1" x14ac:dyDescent="0.35">
      <c r="A547" s="61">
        <v>546</v>
      </c>
      <c r="B547" s="63">
        <v>20416183</v>
      </c>
      <c r="C547" s="63" t="s">
        <v>462</v>
      </c>
      <c r="D547" s="63" t="s">
        <v>8748</v>
      </c>
      <c r="E547" s="63" t="s">
        <v>2211</v>
      </c>
      <c r="F547" s="63" t="s">
        <v>32</v>
      </c>
      <c r="G547" s="63" t="s">
        <v>2212</v>
      </c>
      <c r="H547" s="63" t="s">
        <v>42</v>
      </c>
      <c r="I547" s="64" t="s">
        <v>869</v>
      </c>
      <c r="J547" s="65" t="s">
        <v>526</v>
      </c>
      <c r="K547" s="63" t="s">
        <v>2213</v>
      </c>
      <c r="L547" s="63" t="s">
        <v>39</v>
      </c>
      <c r="M547" s="63" t="s">
        <v>40</v>
      </c>
      <c r="N547" s="63" t="s">
        <v>52</v>
      </c>
      <c r="O547" s="63" t="s">
        <v>43</v>
      </c>
      <c r="P547" s="63" t="s">
        <v>52</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2" t="s">
        <v>8768</v>
      </c>
    </row>
    <row r="548" spans="1:29" ht="16.2" hidden="1" customHeight="1" x14ac:dyDescent="0.35">
      <c r="A548" s="66">
        <v>547</v>
      </c>
      <c r="B548" s="63">
        <v>20416188</v>
      </c>
      <c r="C548" s="63" t="s">
        <v>462</v>
      </c>
      <c r="D548" s="63" t="s">
        <v>8748</v>
      </c>
      <c r="E548" s="63" t="s">
        <v>2214</v>
      </c>
      <c r="F548" s="63" t="s">
        <v>32</v>
      </c>
      <c r="G548" s="63" t="s">
        <v>2215</v>
      </c>
      <c r="H548" s="63" t="s">
        <v>31</v>
      </c>
      <c r="I548" s="64" t="s">
        <v>607</v>
      </c>
      <c r="J548" s="65" t="s">
        <v>544</v>
      </c>
      <c r="K548" s="63" t="s">
        <v>2216</v>
      </c>
      <c r="L548" s="63" t="s">
        <v>39</v>
      </c>
      <c r="M548" s="63" t="s">
        <v>40</v>
      </c>
      <c r="N548" s="63" t="s">
        <v>41</v>
      </c>
      <c r="O548" s="63" t="s">
        <v>43</v>
      </c>
      <c r="P548" s="63" t="s">
        <v>41</v>
      </c>
      <c r="Q548" s="84">
        <f t="shared" ca="1" si="24"/>
        <v>46120</v>
      </c>
      <c r="R548" s="68">
        <v>0</v>
      </c>
      <c r="S548" s="85">
        <v>0</v>
      </c>
      <c r="T548" s="85">
        <v>0</v>
      </c>
      <c r="U548" s="85">
        <v>0</v>
      </c>
      <c r="V548" s="86">
        <f t="shared" si="25"/>
        <v>0</v>
      </c>
      <c r="W548" s="85">
        <v>0</v>
      </c>
      <c r="X548" s="85">
        <v>0</v>
      </c>
      <c r="Y548" s="85">
        <v>0</v>
      </c>
      <c r="Z548" s="85" t="s">
        <v>8754</v>
      </c>
      <c r="AA548" s="85">
        <v>0</v>
      </c>
      <c r="AB548" s="87" t="str">
        <f t="shared" si="26"/>
        <v>면제</v>
      </c>
      <c r="AC548" s="92" t="s">
        <v>8768</v>
      </c>
    </row>
    <row r="549" spans="1:29" ht="16.2" hidden="1" customHeight="1" x14ac:dyDescent="0.35">
      <c r="A549" s="66">
        <v>548</v>
      </c>
      <c r="B549" s="63">
        <v>20416225</v>
      </c>
      <c r="C549" s="63" t="s">
        <v>462</v>
      </c>
      <c r="D549" s="63" t="s">
        <v>8748</v>
      </c>
      <c r="E549" s="63" t="s">
        <v>2217</v>
      </c>
      <c r="F549" s="63" t="s">
        <v>38</v>
      </c>
      <c r="G549" s="63" t="s">
        <v>2218</v>
      </c>
      <c r="H549" s="63" t="s">
        <v>31</v>
      </c>
      <c r="I549" s="64" t="s">
        <v>465</v>
      </c>
      <c r="J549" s="65" t="s">
        <v>465</v>
      </c>
      <c r="K549" s="63" t="s">
        <v>2219</v>
      </c>
      <c r="L549" s="63" t="s">
        <v>33</v>
      </c>
      <c r="M549" s="63" t="s">
        <v>40</v>
      </c>
      <c r="N549" s="63" t="s">
        <v>35</v>
      </c>
      <c r="O549" s="63" t="s">
        <v>36</v>
      </c>
      <c r="P549" s="63" t="s">
        <v>8753</v>
      </c>
      <c r="Q549" s="84">
        <f t="shared" ca="1" si="24"/>
        <v>46120</v>
      </c>
      <c r="R549" s="68">
        <v>0</v>
      </c>
      <c r="S549" s="85" t="s">
        <v>8754</v>
      </c>
      <c r="T549" s="85">
        <v>0</v>
      </c>
      <c r="U549" s="85">
        <v>0</v>
      </c>
      <c r="V549" s="86">
        <f t="shared" si="25"/>
        <v>2</v>
      </c>
      <c r="W549" s="85">
        <v>0</v>
      </c>
      <c r="X549" s="85">
        <v>0</v>
      </c>
      <c r="Y549" s="85">
        <v>0</v>
      </c>
      <c r="Z549" s="85">
        <v>0</v>
      </c>
      <c r="AA549" s="85">
        <v>0</v>
      </c>
      <c r="AB549" s="87">
        <f t="shared" si="26"/>
        <v>0</v>
      </c>
      <c r="AC549" s="92" t="s">
        <v>8768</v>
      </c>
    </row>
    <row r="550" spans="1:29" ht="16.2" hidden="1" customHeight="1" x14ac:dyDescent="0.35">
      <c r="A550" s="61">
        <v>549</v>
      </c>
      <c r="B550" s="62">
        <v>20416240</v>
      </c>
      <c r="C550" s="63" t="s">
        <v>462</v>
      </c>
      <c r="D550" s="63" t="s">
        <v>8748</v>
      </c>
      <c r="E550" s="63" t="s">
        <v>2220</v>
      </c>
      <c r="F550" s="63" t="s">
        <v>38</v>
      </c>
      <c r="G550" s="63" t="s">
        <v>2221</v>
      </c>
      <c r="H550" s="63" t="s">
        <v>42</v>
      </c>
      <c r="I550" s="64" t="s">
        <v>2222</v>
      </c>
      <c r="J550" s="65" t="s">
        <v>544</v>
      </c>
      <c r="K550" s="63" t="s">
        <v>2223</v>
      </c>
      <c r="L550" s="63" t="s">
        <v>33</v>
      </c>
      <c r="M550" s="63" t="s">
        <v>40</v>
      </c>
      <c r="N550" s="63" t="s">
        <v>35</v>
      </c>
      <c r="O550" s="63" t="s">
        <v>43</v>
      </c>
      <c r="P550" s="63" t="s">
        <v>8753</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2" t="s">
        <v>8768</v>
      </c>
    </row>
    <row r="551" spans="1:29" ht="16.2" hidden="1" customHeight="1" x14ac:dyDescent="0.35">
      <c r="A551" s="61">
        <v>550</v>
      </c>
      <c r="B551" s="63">
        <v>20416267</v>
      </c>
      <c r="C551" s="63" t="s">
        <v>462</v>
      </c>
      <c r="D551" s="63" t="s">
        <v>8748</v>
      </c>
      <c r="E551" s="63" t="s">
        <v>2224</v>
      </c>
      <c r="F551" s="63" t="s">
        <v>38</v>
      </c>
      <c r="G551" s="63" t="s">
        <v>2225</v>
      </c>
      <c r="H551" s="63" t="s">
        <v>31</v>
      </c>
      <c r="I551" s="64" t="s">
        <v>2226</v>
      </c>
      <c r="J551" s="65" t="s">
        <v>465</v>
      </c>
      <c r="K551" s="63" t="s">
        <v>2227</v>
      </c>
      <c r="L551" s="63" t="s">
        <v>39</v>
      </c>
      <c r="M551" s="63" t="s">
        <v>40</v>
      </c>
      <c r="N551" s="63" t="s">
        <v>48</v>
      </c>
      <c r="O551" s="63" t="s">
        <v>30</v>
      </c>
      <c r="P551" s="89" t="s">
        <v>8756</v>
      </c>
      <c r="Q551" s="84">
        <f t="shared" ca="1" si="24"/>
        <v>46120</v>
      </c>
      <c r="R551" s="68">
        <v>0</v>
      </c>
      <c r="S551" s="85" t="s">
        <v>8754</v>
      </c>
      <c r="T551" s="85">
        <v>0</v>
      </c>
      <c r="U551" s="85">
        <v>0</v>
      </c>
      <c r="V551" s="86">
        <f t="shared" si="25"/>
        <v>2</v>
      </c>
      <c r="W551" s="85">
        <v>0</v>
      </c>
      <c r="X551" s="85">
        <v>0</v>
      </c>
      <c r="Y551" s="85">
        <v>0</v>
      </c>
      <c r="Z551" s="85">
        <v>0</v>
      </c>
      <c r="AA551" s="85">
        <v>0</v>
      </c>
      <c r="AB551" s="87">
        <f t="shared" si="26"/>
        <v>0</v>
      </c>
      <c r="AC551" s="92" t="s">
        <v>8768</v>
      </c>
    </row>
    <row r="552" spans="1:29" ht="16.2" hidden="1" customHeight="1" x14ac:dyDescent="0.35">
      <c r="A552" s="66">
        <v>551</v>
      </c>
      <c r="B552" s="63">
        <v>20416273</v>
      </c>
      <c r="C552" s="63" t="s">
        <v>462</v>
      </c>
      <c r="D552" s="63" t="s">
        <v>8748</v>
      </c>
      <c r="E552" s="63" t="s">
        <v>133</v>
      </c>
      <c r="F552" s="63" t="s">
        <v>38</v>
      </c>
      <c r="G552" s="63" t="s">
        <v>2228</v>
      </c>
      <c r="H552" s="63" t="s">
        <v>42</v>
      </c>
      <c r="I552" s="64" t="s">
        <v>607</v>
      </c>
      <c r="J552" s="65" t="s">
        <v>544</v>
      </c>
      <c r="K552" s="63" t="s">
        <v>2229</v>
      </c>
      <c r="L552" s="63" t="s">
        <v>45</v>
      </c>
      <c r="M552" s="63" t="s">
        <v>34</v>
      </c>
      <c r="N552" s="63" t="s">
        <v>35</v>
      </c>
      <c r="O552" s="63" t="s">
        <v>43</v>
      </c>
      <c r="P552" s="63" t="s">
        <v>8757</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2" t="s">
        <v>8768</v>
      </c>
    </row>
    <row r="553" spans="1:29" ht="16.2" hidden="1" customHeight="1" x14ac:dyDescent="0.35">
      <c r="A553" s="66">
        <v>552</v>
      </c>
      <c r="B553" s="63">
        <v>20416276</v>
      </c>
      <c r="C553" s="63" t="s">
        <v>462</v>
      </c>
      <c r="D553" s="63" t="s">
        <v>8748</v>
      </c>
      <c r="E553" s="63" t="s">
        <v>2230</v>
      </c>
      <c r="F553" s="63" t="s">
        <v>38</v>
      </c>
      <c r="G553" s="63" t="s">
        <v>2231</v>
      </c>
      <c r="H553" s="63" t="s">
        <v>42</v>
      </c>
      <c r="I553" s="64" t="s">
        <v>2232</v>
      </c>
      <c r="J553" s="65" t="s">
        <v>544</v>
      </c>
      <c r="K553" s="63" t="s">
        <v>2233</v>
      </c>
      <c r="L553" s="63" t="s">
        <v>45</v>
      </c>
      <c r="M553" s="63" t="s">
        <v>40</v>
      </c>
      <c r="N553" s="63" t="s">
        <v>57</v>
      </c>
      <c r="O553" s="63" t="s">
        <v>43</v>
      </c>
      <c r="P553" s="63" t="s">
        <v>57</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2" t="s">
        <v>8768</v>
      </c>
    </row>
    <row r="554" spans="1:29" ht="16.2" customHeight="1" x14ac:dyDescent="0.35">
      <c r="A554" s="61">
        <v>553</v>
      </c>
      <c r="B554" s="63">
        <v>20416291</v>
      </c>
      <c r="C554" s="63" t="s">
        <v>462</v>
      </c>
      <c r="D554" s="63" t="s">
        <v>8748</v>
      </c>
      <c r="E554" s="63" t="s">
        <v>2234</v>
      </c>
      <c r="F554" s="63" t="s">
        <v>38</v>
      </c>
      <c r="G554" s="63" t="s">
        <v>2235</v>
      </c>
      <c r="H554" s="63" t="s">
        <v>42</v>
      </c>
      <c r="I554" s="64" t="s">
        <v>1063</v>
      </c>
      <c r="J554" s="65" t="s">
        <v>822</v>
      </c>
      <c r="K554" s="63" t="s">
        <v>2236</v>
      </c>
      <c r="L554" s="63" t="s">
        <v>39</v>
      </c>
      <c r="M554" s="63" t="s">
        <v>40</v>
      </c>
      <c r="N554" s="63" t="s">
        <v>53</v>
      </c>
      <c r="O554" s="63" t="s">
        <v>30</v>
      </c>
      <c r="P554" s="63" t="s">
        <v>53</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2" t="s">
        <v>8768</v>
      </c>
    </row>
    <row r="555" spans="1:29" ht="16.2" customHeight="1" x14ac:dyDescent="0.35">
      <c r="A555" s="61">
        <v>554</v>
      </c>
      <c r="B555" s="63">
        <v>20416306</v>
      </c>
      <c r="C555" s="63" t="s">
        <v>462</v>
      </c>
      <c r="D555" s="63" t="s">
        <v>8748</v>
      </c>
      <c r="E555" s="63" t="s">
        <v>405</v>
      </c>
      <c r="F555" s="63" t="s">
        <v>38</v>
      </c>
      <c r="G555" s="63" t="s">
        <v>2237</v>
      </c>
      <c r="H555" s="63" t="s">
        <v>42</v>
      </c>
      <c r="I555" s="64" t="s">
        <v>2238</v>
      </c>
      <c r="J555" s="65" t="s">
        <v>1463</v>
      </c>
      <c r="K555" s="63" t="s">
        <v>2239</v>
      </c>
      <c r="L555" s="63" t="s">
        <v>39</v>
      </c>
      <c r="M555" s="63" t="s">
        <v>40</v>
      </c>
      <c r="N555" s="63" t="s">
        <v>53</v>
      </c>
      <c r="O555" s="63" t="s">
        <v>30</v>
      </c>
      <c r="P555" s="63" t="s">
        <v>53</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2" t="s">
        <v>8768</v>
      </c>
    </row>
    <row r="556" spans="1:29" ht="16.2" hidden="1" customHeight="1" x14ac:dyDescent="0.35">
      <c r="A556" s="66">
        <v>555</v>
      </c>
      <c r="B556" s="63">
        <v>20416321</v>
      </c>
      <c r="C556" s="63" t="s">
        <v>462</v>
      </c>
      <c r="D556" s="63" t="s">
        <v>8748</v>
      </c>
      <c r="E556" s="63" t="s">
        <v>2240</v>
      </c>
      <c r="F556" s="63" t="s">
        <v>38</v>
      </c>
      <c r="G556" s="63" t="s">
        <v>2241</v>
      </c>
      <c r="H556" s="63" t="s">
        <v>42</v>
      </c>
      <c r="I556" s="64" t="s">
        <v>465</v>
      </c>
      <c r="J556" s="65" t="s">
        <v>465</v>
      </c>
      <c r="K556" s="63" t="s">
        <v>2242</v>
      </c>
      <c r="L556" s="63" t="s">
        <v>33</v>
      </c>
      <c r="M556" s="63" t="s">
        <v>34</v>
      </c>
      <c r="N556" s="63" t="s">
        <v>35</v>
      </c>
      <c r="O556" s="63" t="s">
        <v>36</v>
      </c>
      <c r="P556" s="63" t="s">
        <v>8753</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2" t="s">
        <v>8768</v>
      </c>
    </row>
    <row r="557" spans="1:29" ht="16.2" hidden="1" customHeight="1" x14ac:dyDescent="0.35">
      <c r="A557" s="66">
        <v>556</v>
      </c>
      <c r="B557" s="63">
        <v>20416337</v>
      </c>
      <c r="C557" s="63" t="s">
        <v>462</v>
      </c>
      <c r="D557" s="63" t="s">
        <v>8748</v>
      </c>
      <c r="E557" s="63" t="s">
        <v>325</v>
      </c>
      <c r="F557" s="63" t="s">
        <v>38</v>
      </c>
      <c r="G557" s="63" t="s">
        <v>2243</v>
      </c>
      <c r="H557" s="63" t="s">
        <v>42</v>
      </c>
      <c r="I557" s="64" t="s">
        <v>465</v>
      </c>
      <c r="J557" s="65" t="s">
        <v>465</v>
      </c>
      <c r="K557" s="63" t="s">
        <v>2244</v>
      </c>
      <c r="L557" s="63" t="s">
        <v>39</v>
      </c>
      <c r="M557" s="63" t="s">
        <v>40</v>
      </c>
      <c r="N557" s="63" t="s">
        <v>48</v>
      </c>
      <c r="O557" s="63" t="s">
        <v>43</v>
      </c>
      <c r="P557" s="89" t="s">
        <v>8758</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2" t="s">
        <v>8768</v>
      </c>
    </row>
    <row r="558" spans="1:29" ht="16.2" hidden="1" customHeight="1" x14ac:dyDescent="0.35">
      <c r="A558" s="61">
        <v>557</v>
      </c>
      <c r="B558" s="63">
        <v>20416341</v>
      </c>
      <c r="C558" s="63" t="s">
        <v>462</v>
      </c>
      <c r="D558" s="63" t="s">
        <v>8748</v>
      </c>
      <c r="E558" s="63" t="s">
        <v>2245</v>
      </c>
      <c r="F558" s="63" t="s">
        <v>38</v>
      </c>
      <c r="G558" s="63" t="s">
        <v>2246</v>
      </c>
      <c r="H558" s="63" t="s">
        <v>42</v>
      </c>
      <c r="I558" s="64" t="s">
        <v>2247</v>
      </c>
      <c r="J558" s="65" t="s">
        <v>689</v>
      </c>
      <c r="K558" s="63" t="s">
        <v>2248</v>
      </c>
      <c r="L558" s="63" t="s">
        <v>39</v>
      </c>
      <c r="M558" s="63" t="s">
        <v>40</v>
      </c>
      <c r="N558" s="63" t="s">
        <v>52</v>
      </c>
      <c r="O558" s="63" t="s">
        <v>43</v>
      </c>
      <c r="P558" s="63" t="s">
        <v>52</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2" t="s">
        <v>8768</v>
      </c>
    </row>
    <row r="559" spans="1:29" ht="16.2" hidden="1" customHeight="1" x14ac:dyDescent="0.35">
      <c r="A559" s="61">
        <v>558</v>
      </c>
      <c r="B559" s="63">
        <v>20416362</v>
      </c>
      <c r="C559" s="63" t="s">
        <v>462</v>
      </c>
      <c r="D559" s="63" t="s">
        <v>8748</v>
      </c>
      <c r="E559" s="63" t="s">
        <v>2249</v>
      </c>
      <c r="F559" s="63" t="s">
        <v>32</v>
      </c>
      <c r="G559" s="63" t="s">
        <v>2250</v>
      </c>
      <c r="H559" s="63" t="s">
        <v>31</v>
      </c>
      <c r="I559" s="64" t="s">
        <v>465</v>
      </c>
      <c r="J559" s="65" t="s">
        <v>465</v>
      </c>
      <c r="K559" s="63" t="s">
        <v>2251</v>
      </c>
      <c r="L559" s="63" t="s">
        <v>33</v>
      </c>
      <c r="M559" s="63" t="s">
        <v>34</v>
      </c>
      <c r="N559" s="63" t="s">
        <v>35</v>
      </c>
      <c r="O559" s="63" t="s">
        <v>43</v>
      </c>
      <c r="P559" s="63" t="s">
        <v>8755</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2" t="s">
        <v>8768</v>
      </c>
    </row>
    <row r="560" spans="1:29" ht="16.2" hidden="1" customHeight="1" x14ac:dyDescent="0.35">
      <c r="A560" s="66">
        <v>559</v>
      </c>
      <c r="B560" s="63">
        <v>20416378</v>
      </c>
      <c r="C560" s="63" t="s">
        <v>462</v>
      </c>
      <c r="D560" s="63" t="s">
        <v>8748</v>
      </c>
      <c r="E560" s="63" t="s">
        <v>219</v>
      </c>
      <c r="F560" s="63" t="s">
        <v>38</v>
      </c>
      <c r="G560" s="63" t="s">
        <v>2252</v>
      </c>
      <c r="H560" s="63" t="s">
        <v>31</v>
      </c>
      <c r="I560" s="64" t="s">
        <v>465</v>
      </c>
      <c r="J560" s="65" t="s">
        <v>526</v>
      </c>
      <c r="K560" s="63" t="s">
        <v>2253</v>
      </c>
      <c r="L560" s="63" t="s">
        <v>33</v>
      </c>
      <c r="M560" s="63" t="s">
        <v>34</v>
      </c>
      <c r="N560" s="63" t="s">
        <v>35</v>
      </c>
      <c r="O560" s="63" t="s">
        <v>43</v>
      </c>
      <c r="P560" s="63" t="s">
        <v>8751</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2" t="s">
        <v>8768</v>
      </c>
    </row>
    <row r="561" spans="1:29" ht="16.2" hidden="1" customHeight="1" x14ac:dyDescent="0.35">
      <c r="A561" s="66">
        <v>560</v>
      </c>
      <c r="B561" s="63">
        <v>20416380</v>
      </c>
      <c r="C561" s="63" t="s">
        <v>462</v>
      </c>
      <c r="D561" s="63" t="s">
        <v>8748</v>
      </c>
      <c r="E561" s="63" t="s">
        <v>284</v>
      </c>
      <c r="F561" s="63" t="s">
        <v>38</v>
      </c>
      <c r="G561" s="63" t="s">
        <v>2254</v>
      </c>
      <c r="H561" s="63" t="s">
        <v>42</v>
      </c>
      <c r="I561" s="64" t="s">
        <v>2255</v>
      </c>
      <c r="J561" s="65" t="s">
        <v>469</v>
      </c>
      <c r="K561" s="63" t="s">
        <v>2256</v>
      </c>
      <c r="L561" s="63" t="s">
        <v>39</v>
      </c>
      <c r="M561" s="63" t="s">
        <v>40</v>
      </c>
      <c r="N561" s="63" t="s">
        <v>48</v>
      </c>
      <c r="O561" s="63" t="s">
        <v>30</v>
      </c>
      <c r="P561" s="89" t="s">
        <v>8758</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2" t="s">
        <v>8768</v>
      </c>
    </row>
    <row r="562" spans="1:29" ht="16.2" customHeight="1" x14ac:dyDescent="0.35">
      <c r="A562" s="61">
        <v>561</v>
      </c>
      <c r="B562" s="62">
        <v>20416382</v>
      </c>
      <c r="C562" s="63" t="s">
        <v>462</v>
      </c>
      <c r="D562" s="63" t="s">
        <v>8748</v>
      </c>
      <c r="E562" s="63" t="s">
        <v>404</v>
      </c>
      <c r="F562" s="63" t="s">
        <v>38</v>
      </c>
      <c r="G562" s="63" t="s">
        <v>2257</v>
      </c>
      <c r="H562" s="63" t="s">
        <v>31</v>
      </c>
      <c r="I562" s="64" t="s">
        <v>1466</v>
      </c>
      <c r="J562" s="65" t="s">
        <v>502</v>
      </c>
      <c r="K562" s="63" t="s">
        <v>2258</v>
      </c>
      <c r="L562" s="63" t="s">
        <v>39</v>
      </c>
      <c r="M562" s="63" t="s">
        <v>40</v>
      </c>
      <c r="N562" s="63" t="s">
        <v>53</v>
      </c>
      <c r="O562" s="63" t="s">
        <v>43</v>
      </c>
      <c r="P562" s="63" t="s">
        <v>53</v>
      </c>
      <c r="Q562" s="84">
        <f t="shared" ca="1" si="24"/>
        <v>46120</v>
      </c>
      <c r="R562" s="68">
        <v>0</v>
      </c>
      <c r="S562" s="85" t="s">
        <v>8754</v>
      </c>
      <c r="T562" s="85">
        <v>0</v>
      </c>
      <c r="U562" s="85">
        <v>0</v>
      </c>
      <c r="V562" s="86">
        <f t="shared" si="25"/>
        <v>2</v>
      </c>
      <c r="W562" s="85">
        <v>0</v>
      </c>
      <c r="X562" s="85">
        <v>0</v>
      </c>
      <c r="Y562" s="85">
        <v>0</v>
      </c>
      <c r="Z562" s="85">
        <v>0</v>
      </c>
      <c r="AA562" s="85">
        <v>0</v>
      </c>
      <c r="AB562" s="87">
        <f t="shared" si="26"/>
        <v>0</v>
      </c>
      <c r="AC562" s="92" t="s">
        <v>8768</v>
      </c>
    </row>
    <row r="563" spans="1:29" ht="16.2" hidden="1" customHeight="1" x14ac:dyDescent="0.35">
      <c r="A563" s="61">
        <v>562</v>
      </c>
      <c r="B563" s="63">
        <v>20416384</v>
      </c>
      <c r="C563" s="63" t="s">
        <v>462</v>
      </c>
      <c r="D563" s="63" t="s">
        <v>8748</v>
      </c>
      <c r="E563" s="63" t="s">
        <v>2259</v>
      </c>
      <c r="F563" s="63" t="s">
        <v>38</v>
      </c>
      <c r="G563" s="63" t="s">
        <v>2260</v>
      </c>
      <c r="H563" s="63" t="s">
        <v>42</v>
      </c>
      <c r="I563" s="64" t="s">
        <v>2261</v>
      </c>
      <c r="J563" s="65" t="s">
        <v>502</v>
      </c>
      <c r="K563" s="63" t="s">
        <v>2262</v>
      </c>
      <c r="L563" s="63" t="s">
        <v>39</v>
      </c>
      <c r="M563" s="63" t="s">
        <v>40</v>
      </c>
      <c r="N563" s="63" t="s">
        <v>35</v>
      </c>
      <c r="O563" s="63" t="s">
        <v>43</v>
      </c>
      <c r="P563" s="63" t="s">
        <v>8749</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2" t="s">
        <v>8768</v>
      </c>
    </row>
    <row r="564" spans="1:29" ht="16.2" hidden="1" customHeight="1" x14ac:dyDescent="0.35">
      <c r="A564" s="66">
        <v>563</v>
      </c>
      <c r="B564" s="63">
        <v>20416398</v>
      </c>
      <c r="C564" s="63" t="s">
        <v>462</v>
      </c>
      <c r="D564" s="63" t="s">
        <v>8748</v>
      </c>
      <c r="E564" s="63" t="s">
        <v>2263</v>
      </c>
      <c r="F564" s="63" t="s">
        <v>38</v>
      </c>
      <c r="G564" s="63" t="s">
        <v>2264</v>
      </c>
      <c r="H564" s="63" t="s">
        <v>42</v>
      </c>
      <c r="I564" s="64" t="s">
        <v>879</v>
      </c>
      <c r="J564" s="65" t="s">
        <v>526</v>
      </c>
      <c r="K564" s="63" t="s">
        <v>2265</v>
      </c>
      <c r="L564" s="63" t="s">
        <v>45</v>
      </c>
      <c r="M564" s="63" t="s">
        <v>34</v>
      </c>
      <c r="N564" s="63" t="s">
        <v>35</v>
      </c>
      <c r="O564" s="63" t="s">
        <v>43</v>
      </c>
      <c r="P564" s="63" t="s">
        <v>8755</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2" t="s">
        <v>8768</v>
      </c>
    </row>
    <row r="565" spans="1:29" ht="16.2" hidden="1" customHeight="1" x14ac:dyDescent="0.35">
      <c r="A565" s="66">
        <v>564</v>
      </c>
      <c r="B565" s="67">
        <v>20416443</v>
      </c>
      <c r="C565" s="63" t="s">
        <v>462</v>
      </c>
      <c r="D565" s="63" t="s">
        <v>8748</v>
      </c>
      <c r="E565" s="63" t="s">
        <v>1483</v>
      </c>
      <c r="F565" s="63" t="s">
        <v>38</v>
      </c>
      <c r="G565" s="63" t="s">
        <v>2266</v>
      </c>
      <c r="H565" s="63" t="s">
        <v>42</v>
      </c>
      <c r="I565" s="64" t="s">
        <v>787</v>
      </c>
      <c r="J565" s="65" t="s">
        <v>502</v>
      </c>
      <c r="K565" s="63" t="s">
        <v>2267</v>
      </c>
      <c r="L565" s="63" t="s">
        <v>39</v>
      </c>
      <c r="M565" s="63" t="s">
        <v>40</v>
      </c>
      <c r="N565" s="63" t="s">
        <v>46</v>
      </c>
      <c r="O565" s="63" t="s">
        <v>43</v>
      </c>
      <c r="P565" s="63" t="s">
        <v>46</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2" t="s">
        <v>8768</v>
      </c>
    </row>
    <row r="566" spans="1:29" ht="16.2" hidden="1" customHeight="1" x14ac:dyDescent="0.35">
      <c r="A566" s="61">
        <v>565</v>
      </c>
      <c r="B566" s="62">
        <v>20416461</v>
      </c>
      <c r="C566" s="63" t="s">
        <v>462</v>
      </c>
      <c r="D566" s="63" t="s">
        <v>8748</v>
      </c>
      <c r="E566" s="63" t="s">
        <v>2268</v>
      </c>
      <c r="F566" s="63" t="s">
        <v>38</v>
      </c>
      <c r="G566" s="63" t="s">
        <v>2269</v>
      </c>
      <c r="H566" s="63" t="s">
        <v>42</v>
      </c>
      <c r="I566" s="64" t="s">
        <v>2270</v>
      </c>
      <c r="J566" s="65" t="s">
        <v>469</v>
      </c>
      <c r="K566" s="63" t="s">
        <v>2271</v>
      </c>
      <c r="L566" s="63" t="s">
        <v>33</v>
      </c>
      <c r="M566" s="63" t="s">
        <v>34</v>
      </c>
      <c r="N566" s="63" t="s">
        <v>35</v>
      </c>
      <c r="O566" s="63" t="s">
        <v>30</v>
      </c>
      <c r="P566" s="63" t="s">
        <v>8751</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2" t="s">
        <v>8768</v>
      </c>
    </row>
    <row r="567" spans="1:29" ht="16.2" hidden="1" customHeight="1" x14ac:dyDescent="0.35">
      <c r="A567" s="61">
        <v>566</v>
      </c>
      <c r="B567" s="63">
        <v>20416478</v>
      </c>
      <c r="C567" s="63" t="s">
        <v>462</v>
      </c>
      <c r="D567" s="63" t="s">
        <v>8748</v>
      </c>
      <c r="E567" s="63" t="s">
        <v>2272</v>
      </c>
      <c r="F567" s="63" t="s">
        <v>38</v>
      </c>
      <c r="G567" s="63" t="s">
        <v>2273</v>
      </c>
      <c r="H567" s="63" t="s">
        <v>31</v>
      </c>
      <c r="I567" s="64" t="s">
        <v>465</v>
      </c>
      <c r="J567" s="65" t="s">
        <v>465</v>
      </c>
      <c r="K567" s="63" t="s">
        <v>2274</v>
      </c>
      <c r="L567" s="63" t="s">
        <v>39</v>
      </c>
      <c r="M567" s="63" t="s">
        <v>34</v>
      </c>
      <c r="N567" s="63" t="s">
        <v>35</v>
      </c>
      <c r="O567" s="63" t="s">
        <v>36</v>
      </c>
      <c r="P567" s="63" t="s">
        <v>8751</v>
      </c>
      <c r="Q567" s="84">
        <f t="shared" ca="1" si="24"/>
        <v>46120</v>
      </c>
      <c r="R567" s="68">
        <v>0</v>
      </c>
      <c r="S567" s="85" t="s">
        <v>8754</v>
      </c>
      <c r="T567" s="85">
        <v>0</v>
      </c>
      <c r="U567" s="85">
        <v>0</v>
      </c>
      <c r="V567" s="86">
        <f t="shared" si="25"/>
        <v>2</v>
      </c>
      <c r="W567" s="85">
        <v>0</v>
      </c>
      <c r="X567" s="85">
        <v>0</v>
      </c>
      <c r="Y567" s="85">
        <v>0</v>
      </c>
      <c r="Z567" s="85">
        <v>0</v>
      </c>
      <c r="AA567" s="85">
        <v>0</v>
      </c>
      <c r="AB567" s="87">
        <f t="shared" si="26"/>
        <v>0</v>
      </c>
      <c r="AC567" s="92" t="s">
        <v>8768</v>
      </c>
    </row>
    <row r="568" spans="1:29" ht="16.2" hidden="1" customHeight="1" x14ac:dyDescent="0.35">
      <c r="A568" s="66">
        <v>567</v>
      </c>
      <c r="B568" s="63">
        <v>20416481</v>
      </c>
      <c r="C568" s="63" t="s">
        <v>462</v>
      </c>
      <c r="D568" s="63" t="s">
        <v>8748</v>
      </c>
      <c r="E568" s="63" t="s">
        <v>2275</v>
      </c>
      <c r="F568" s="63" t="s">
        <v>32</v>
      </c>
      <c r="G568" s="63" t="s">
        <v>2276</v>
      </c>
      <c r="H568" s="63" t="s">
        <v>42</v>
      </c>
      <c r="I568" s="64" t="s">
        <v>465</v>
      </c>
      <c r="J568" s="65" t="s">
        <v>465</v>
      </c>
      <c r="K568" s="63" t="s">
        <v>2277</v>
      </c>
      <c r="L568" s="63" t="s">
        <v>39</v>
      </c>
      <c r="M568" s="63" t="s">
        <v>40</v>
      </c>
      <c r="N568" s="63" t="s">
        <v>48</v>
      </c>
      <c r="O568" s="63" t="s">
        <v>36</v>
      </c>
      <c r="P568" s="89" t="s">
        <v>8758</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2" t="s">
        <v>8768</v>
      </c>
    </row>
    <row r="569" spans="1:29" ht="16.2" customHeight="1" x14ac:dyDescent="0.35">
      <c r="A569" s="66">
        <v>568</v>
      </c>
      <c r="B569" s="63">
        <v>20416497</v>
      </c>
      <c r="C569" s="63" t="s">
        <v>462</v>
      </c>
      <c r="D569" s="63" t="s">
        <v>8748</v>
      </c>
      <c r="E569" s="63" t="s">
        <v>352</v>
      </c>
      <c r="F569" s="63" t="s">
        <v>38</v>
      </c>
      <c r="G569" s="63" t="s">
        <v>2278</v>
      </c>
      <c r="H569" s="63" t="s">
        <v>42</v>
      </c>
      <c r="I569" s="64" t="s">
        <v>2279</v>
      </c>
      <c r="J569" s="65" t="s">
        <v>526</v>
      </c>
      <c r="K569" s="63" t="s">
        <v>2280</v>
      </c>
      <c r="L569" s="63" t="s">
        <v>39</v>
      </c>
      <c r="M569" s="63" t="s">
        <v>40</v>
      </c>
      <c r="N569" s="63" t="s">
        <v>53</v>
      </c>
      <c r="O569" s="63" t="s">
        <v>43</v>
      </c>
      <c r="P569" s="63" t="s">
        <v>53</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2" t="s">
        <v>8768</v>
      </c>
    </row>
    <row r="570" spans="1:29" ht="16.2" hidden="1" customHeight="1" x14ac:dyDescent="0.35">
      <c r="A570" s="61">
        <v>569</v>
      </c>
      <c r="B570" s="63">
        <v>20416498</v>
      </c>
      <c r="C570" s="63" t="s">
        <v>462</v>
      </c>
      <c r="D570" s="63" t="s">
        <v>8748</v>
      </c>
      <c r="E570" s="63" t="s">
        <v>2281</v>
      </c>
      <c r="F570" s="63" t="s">
        <v>32</v>
      </c>
      <c r="G570" s="63" t="s">
        <v>2282</v>
      </c>
      <c r="H570" s="63" t="s">
        <v>31</v>
      </c>
      <c r="I570" s="64" t="s">
        <v>465</v>
      </c>
      <c r="J570" s="65" t="s">
        <v>465</v>
      </c>
      <c r="K570" s="63" t="s">
        <v>2283</v>
      </c>
      <c r="L570" s="63" t="s">
        <v>39</v>
      </c>
      <c r="M570" s="63" t="s">
        <v>40</v>
      </c>
      <c r="N570" s="63" t="s">
        <v>57</v>
      </c>
      <c r="O570" s="63" t="s">
        <v>36</v>
      </c>
      <c r="P570" s="63" t="s">
        <v>57</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2" t="s">
        <v>8768</v>
      </c>
    </row>
    <row r="571" spans="1:29" ht="16.2" hidden="1" customHeight="1" x14ac:dyDescent="0.35">
      <c r="A571" s="61">
        <v>570</v>
      </c>
      <c r="B571" s="63">
        <v>20416502</v>
      </c>
      <c r="C571" s="63" t="s">
        <v>462</v>
      </c>
      <c r="D571" s="63" t="s">
        <v>8748</v>
      </c>
      <c r="E571" s="63" t="s">
        <v>2284</v>
      </c>
      <c r="F571" s="63" t="s">
        <v>38</v>
      </c>
      <c r="G571" s="63" t="s">
        <v>2285</v>
      </c>
      <c r="H571" s="63" t="s">
        <v>42</v>
      </c>
      <c r="I571" s="64" t="s">
        <v>465</v>
      </c>
      <c r="J571" s="65" t="s">
        <v>502</v>
      </c>
      <c r="K571" s="63" t="s">
        <v>2286</v>
      </c>
      <c r="L571" s="63" t="s">
        <v>33</v>
      </c>
      <c r="M571" s="63" t="s">
        <v>40</v>
      </c>
      <c r="N571" s="63" t="s">
        <v>48</v>
      </c>
      <c r="O571" s="63" t="s">
        <v>30</v>
      </c>
      <c r="P571" s="89" t="s">
        <v>8758</v>
      </c>
      <c r="Q571" s="84">
        <f t="shared" ca="1" si="24"/>
        <v>46120</v>
      </c>
      <c r="R571" s="68">
        <v>0</v>
      </c>
      <c r="S571" s="85">
        <v>0</v>
      </c>
      <c r="T571" s="85">
        <v>0</v>
      </c>
      <c r="U571" s="85">
        <v>0</v>
      </c>
      <c r="V571" s="86">
        <f t="shared" si="25"/>
        <v>0</v>
      </c>
      <c r="W571" s="85">
        <v>0</v>
      </c>
      <c r="X571" s="85">
        <v>0</v>
      </c>
      <c r="Y571" s="85">
        <v>0</v>
      </c>
      <c r="Z571" s="85" t="s">
        <v>8754</v>
      </c>
      <c r="AA571" s="85">
        <v>0</v>
      </c>
      <c r="AB571" s="87" t="str">
        <f t="shared" si="26"/>
        <v>면제</v>
      </c>
      <c r="AC571" s="92" t="s">
        <v>8768</v>
      </c>
    </row>
    <row r="572" spans="1:29" ht="16.2" hidden="1" customHeight="1" x14ac:dyDescent="0.35">
      <c r="A572" s="66">
        <v>571</v>
      </c>
      <c r="B572" s="63">
        <v>20416513</v>
      </c>
      <c r="C572" s="63" t="s">
        <v>462</v>
      </c>
      <c r="D572" s="63" t="s">
        <v>8748</v>
      </c>
      <c r="E572" s="63" t="s">
        <v>2287</v>
      </c>
      <c r="F572" s="63" t="s">
        <v>32</v>
      </c>
      <c r="G572" s="63" t="s">
        <v>2288</v>
      </c>
      <c r="H572" s="63" t="s">
        <v>31</v>
      </c>
      <c r="I572" s="64" t="s">
        <v>2289</v>
      </c>
      <c r="J572" s="65" t="s">
        <v>502</v>
      </c>
      <c r="K572" s="63" t="s">
        <v>2290</v>
      </c>
      <c r="L572" s="63" t="s">
        <v>33</v>
      </c>
      <c r="M572" s="63" t="s">
        <v>40</v>
      </c>
      <c r="N572" s="63" t="s">
        <v>41</v>
      </c>
      <c r="O572" s="63" t="s">
        <v>43</v>
      </c>
      <c r="P572" s="63" t="s">
        <v>41</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2" t="s">
        <v>8768</v>
      </c>
    </row>
    <row r="573" spans="1:29" ht="16.2" hidden="1" customHeight="1" x14ac:dyDescent="0.35">
      <c r="A573" s="66">
        <v>572</v>
      </c>
      <c r="B573" s="63">
        <v>20416535</v>
      </c>
      <c r="C573" s="63" t="s">
        <v>462</v>
      </c>
      <c r="D573" s="63" t="s">
        <v>8748</v>
      </c>
      <c r="E573" s="63" t="s">
        <v>357</v>
      </c>
      <c r="F573" s="63" t="s">
        <v>38</v>
      </c>
      <c r="G573" s="63" t="s">
        <v>2291</v>
      </c>
      <c r="H573" s="63" t="s">
        <v>42</v>
      </c>
      <c r="I573" s="64" t="s">
        <v>1017</v>
      </c>
      <c r="J573" s="65" t="s">
        <v>689</v>
      </c>
      <c r="K573" s="63" t="s">
        <v>2292</v>
      </c>
      <c r="L573" s="63" t="s">
        <v>33</v>
      </c>
      <c r="M573" s="63" t="s">
        <v>34</v>
      </c>
      <c r="N573" s="63" t="s">
        <v>35</v>
      </c>
      <c r="O573" s="63" t="s">
        <v>43</v>
      </c>
      <c r="P573" s="63" t="s">
        <v>8750</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2" t="s">
        <v>8768</v>
      </c>
    </row>
    <row r="574" spans="1:29" ht="16.2" hidden="1" customHeight="1" x14ac:dyDescent="0.35">
      <c r="A574" s="66">
        <v>573</v>
      </c>
      <c r="B574" s="63">
        <v>20416542</v>
      </c>
      <c r="C574" s="63" t="s">
        <v>462</v>
      </c>
      <c r="D574" s="63" t="s">
        <v>8748</v>
      </c>
      <c r="E574" s="63" t="s">
        <v>2293</v>
      </c>
      <c r="F574" s="63" t="s">
        <v>38</v>
      </c>
      <c r="G574" s="63" t="s">
        <v>2294</v>
      </c>
      <c r="H574" s="63" t="s">
        <v>42</v>
      </c>
      <c r="I574" s="64" t="s">
        <v>2295</v>
      </c>
      <c r="J574" s="65" t="s">
        <v>469</v>
      </c>
      <c r="K574" s="63" t="s">
        <v>2296</v>
      </c>
      <c r="L574" s="63" t="s">
        <v>33</v>
      </c>
      <c r="M574" s="63" t="s">
        <v>34</v>
      </c>
      <c r="N574" s="63" t="s">
        <v>41</v>
      </c>
      <c r="O574" s="63" t="s">
        <v>30</v>
      </c>
      <c r="P574" s="63" t="s">
        <v>41</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2" t="s">
        <v>8768</v>
      </c>
    </row>
    <row r="575" spans="1:29" ht="16.2" hidden="1" customHeight="1" x14ac:dyDescent="0.35">
      <c r="A575" s="61">
        <v>574</v>
      </c>
      <c r="B575" s="67">
        <v>20416549</v>
      </c>
      <c r="C575" s="63" t="s">
        <v>462</v>
      </c>
      <c r="D575" s="63" t="s">
        <v>8748</v>
      </c>
      <c r="E575" s="63" t="s">
        <v>231</v>
      </c>
      <c r="F575" s="63" t="s">
        <v>32</v>
      </c>
      <c r="G575" s="63" t="s">
        <v>2297</v>
      </c>
      <c r="H575" s="63" t="s">
        <v>31</v>
      </c>
      <c r="I575" s="64" t="s">
        <v>2298</v>
      </c>
      <c r="J575" s="65" t="s">
        <v>544</v>
      </c>
      <c r="K575" s="63" t="s">
        <v>2299</v>
      </c>
      <c r="L575" s="63" t="s">
        <v>39</v>
      </c>
      <c r="M575" s="63" t="s">
        <v>40</v>
      </c>
      <c r="N575" s="63" t="s">
        <v>46</v>
      </c>
      <c r="O575" s="63" t="s">
        <v>43</v>
      </c>
      <c r="P575" s="63" t="s">
        <v>46</v>
      </c>
      <c r="Q575" s="84">
        <f t="shared" ca="1" si="24"/>
        <v>46120</v>
      </c>
      <c r="R575" s="68">
        <v>0</v>
      </c>
      <c r="S575" s="85" t="s">
        <v>8754</v>
      </c>
      <c r="T575" s="85">
        <v>0</v>
      </c>
      <c r="U575" s="85">
        <v>0</v>
      </c>
      <c r="V575" s="86">
        <f t="shared" si="25"/>
        <v>2</v>
      </c>
      <c r="W575" s="85">
        <v>0</v>
      </c>
      <c r="X575" s="85">
        <v>0</v>
      </c>
      <c r="Y575" s="85">
        <v>0</v>
      </c>
      <c r="Z575" s="85">
        <v>0</v>
      </c>
      <c r="AA575" s="85">
        <v>0</v>
      </c>
      <c r="AB575" s="87">
        <f t="shared" si="26"/>
        <v>0</v>
      </c>
      <c r="AC575" s="92" t="s">
        <v>8768</v>
      </c>
    </row>
    <row r="576" spans="1:29" ht="16.2" customHeight="1" x14ac:dyDescent="0.35">
      <c r="A576" s="66">
        <v>575</v>
      </c>
      <c r="B576" s="63">
        <v>20416556</v>
      </c>
      <c r="C576" s="63" t="s">
        <v>462</v>
      </c>
      <c r="D576" s="63" t="s">
        <v>8748</v>
      </c>
      <c r="E576" s="63" t="s">
        <v>2300</v>
      </c>
      <c r="F576" s="63" t="s">
        <v>38</v>
      </c>
      <c r="G576" s="63" t="s">
        <v>2301</v>
      </c>
      <c r="H576" s="63" t="s">
        <v>31</v>
      </c>
      <c r="I576" s="64" t="s">
        <v>2302</v>
      </c>
      <c r="J576" s="65" t="s">
        <v>526</v>
      </c>
      <c r="K576" s="63" t="s">
        <v>2303</v>
      </c>
      <c r="L576" s="63" t="s">
        <v>39</v>
      </c>
      <c r="M576" s="63" t="s">
        <v>40</v>
      </c>
      <c r="N576" s="63" t="s">
        <v>53</v>
      </c>
      <c r="O576" s="63" t="s">
        <v>30</v>
      </c>
      <c r="P576" s="63" t="s">
        <v>53</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2" t="s">
        <v>8768</v>
      </c>
    </row>
    <row r="577" spans="1:29" ht="16.2" hidden="1" customHeight="1" x14ac:dyDescent="0.35">
      <c r="A577" s="66">
        <v>576</v>
      </c>
      <c r="B577" s="63">
        <v>20416563</v>
      </c>
      <c r="C577" s="63" t="s">
        <v>462</v>
      </c>
      <c r="D577" s="63" t="s">
        <v>8748</v>
      </c>
      <c r="E577" s="63" t="s">
        <v>2304</v>
      </c>
      <c r="F577" s="63" t="s">
        <v>38</v>
      </c>
      <c r="G577" s="63" t="s">
        <v>2305</v>
      </c>
      <c r="H577" s="63" t="s">
        <v>42</v>
      </c>
      <c r="I577" s="64" t="s">
        <v>2306</v>
      </c>
      <c r="J577" s="65" t="s">
        <v>526</v>
      </c>
      <c r="K577" s="63" t="s">
        <v>2307</v>
      </c>
      <c r="L577" s="63" t="s">
        <v>33</v>
      </c>
      <c r="M577" s="63" t="s">
        <v>34</v>
      </c>
      <c r="N577" s="63" t="s">
        <v>35</v>
      </c>
      <c r="O577" s="63" t="s">
        <v>43</v>
      </c>
      <c r="P577" s="63" t="s">
        <v>8749</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2" t="s">
        <v>8768</v>
      </c>
    </row>
    <row r="578" spans="1:29" ht="16.2" hidden="1" customHeight="1" x14ac:dyDescent="0.35">
      <c r="A578" s="61">
        <v>577</v>
      </c>
      <c r="B578" s="63">
        <v>20416581</v>
      </c>
      <c r="C578" s="63" t="s">
        <v>462</v>
      </c>
      <c r="D578" s="63" t="s">
        <v>8748</v>
      </c>
      <c r="E578" s="63" t="s">
        <v>2308</v>
      </c>
      <c r="F578" s="63" t="s">
        <v>38</v>
      </c>
      <c r="G578" s="63" t="s">
        <v>2309</v>
      </c>
      <c r="H578" s="63" t="s">
        <v>31</v>
      </c>
      <c r="I578" s="64" t="s">
        <v>2310</v>
      </c>
      <c r="J578" s="65" t="s">
        <v>469</v>
      </c>
      <c r="K578" s="63" t="s">
        <v>2311</v>
      </c>
      <c r="L578" s="63" t="s">
        <v>33</v>
      </c>
      <c r="M578" s="63" t="s">
        <v>40</v>
      </c>
      <c r="N578" s="63" t="s">
        <v>35</v>
      </c>
      <c r="O578" s="63" t="s">
        <v>43</v>
      </c>
      <c r="P578" s="63" t="s">
        <v>8751</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2" t="s">
        <v>8768</v>
      </c>
    </row>
    <row r="579" spans="1:29" ht="16.2" hidden="1" customHeight="1" x14ac:dyDescent="0.35">
      <c r="A579" s="61">
        <v>578</v>
      </c>
      <c r="B579" s="62">
        <v>20416588</v>
      </c>
      <c r="C579" s="63" t="s">
        <v>462</v>
      </c>
      <c r="D579" s="63" t="s">
        <v>8748</v>
      </c>
      <c r="E579" s="63" t="s">
        <v>2312</v>
      </c>
      <c r="F579" s="63" t="s">
        <v>38</v>
      </c>
      <c r="G579" s="63" t="s">
        <v>567</v>
      </c>
      <c r="H579" s="63" t="s">
        <v>42</v>
      </c>
      <c r="I579" s="64" t="s">
        <v>2313</v>
      </c>
      <c r="J579" s="65" t="s">
        <v>1463</v>
      </c>
      <c r="K579" s="63" t="s">
        <v>2314</v>
      </c>
      <c r="L579" s="63" t="s">
        <v>45</v>
      </c>
      <c r="M579" s="63" t="s">
        <v>34</v>
      </c>
      <c r="N579" s="63" t="s">
        <v>35</v>
      </c>
      <c r="O579" s="63" t="s">
        <v>43</v>
      </c>
      <c r="P579" s="63" t="s">
        <v>8755</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2" t="s">
        <v>8768</v>
      </c>
    </row>
    <row r="580" spans="1:29" ht="16.2" hidden="1" customHeight="1" x14ac:dyDescent="0.35">
      <c r="A580" s="66">
        <v>579</v>
      </c>
      <c r="B580" s="63">
        <v>20416594</v>
      </c>
      <c r="C580" s="63" t="s">
        <v>462</v>
      </c>
      <c r="D580" s="63" t="s">
        <v>8748</v>
      </c>
      <c r="E580" s="63" t="s">
        <v>2315</v>
      </c>
      <c r="F580" s="63" t="s">
        <v>38</v>
      </c>
      <c r="G580" s="63" t="s">
        <v>2316</v>
      </c>
      <c r="H580" s="63" t="s">
        <v>42</v>
      </c>
      <c r="I580" s="64" t="s">
        <v>582</v>
      </c>
      <c r="J580" s="65" t="s">
        <v>502</v>
      </c>
      <c r="K580" s="63" t="s">
        <v>2317</v>
      </c>
      <c r="L580" s="63" t="s">
        <v>39</v>
      </c>
      <c r="M580" s="63" t="s">
        <v>34</v>
      </c>
      <c r="N580" s="63" t="s">
        <v>35</v>
      </c>
      <c r="O580" s="63" t="s">
        <v>30</v>
      </c>
      <c r="P580" s="63" t="s">
        <v>8752</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2" t="s">
        <v>8768</v>
      </c>
    </row>
    <row r="581" spans="1:29" ht="16.2" hidden="1" customHeight="1" x14ac:dyDescent="0.35">
      <c r="A581" s="66">
        <v>580</v>
      </c>
      <c r="B581" s="63">
        <v>20416605</v>
      </c>
      <c r="C581" s="63" t="s">
        <v>462</v>
      </c>
      <c r="D581" s="63" t="s">
        <v>8748</v>
      </c>
      <c r="E581" s="63" t="s">
        <v>2318</v>
      </c>
      <c r="F581" s="63" t="s">
        <v>32</v>
      </c>
      <c r="G581" s="63" t="s">
        <v>2319</v>
      </c>
      <c r="H581" s="63" t="s">
        <v>31</v>
      </c>
      <c r="I581" s="64" t="s">
        <v>465</v>
      </c>
      <c r="J581" s="65" t="s">
        <v>465</v>
      </c>
      <c r="K581" s="63" t="s">
        <v>2320</v>
      </c>
      <c r="L581" s="63" t="s">
        <v>39</v>
      </c>
      <c r="M581" s="63" t="s">
        <v>40</v>
      </c>
      <c r="N581" s="63" t="s">
        <v>41</v>
      </c>
      <c r="O581" s="63" t="s">
        <v>36</v>
      </c>
      <c r="P581" s="63" t="s">
        <v>41</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2" t="s">
        <v>8768</v>
      </c>
    </row>
    <row r="582" spans="1:29" ht="16.2" hidden="1" customHeight="1" x14ac:dyDescent="0.35">
      <c r="A582" s="61">
        <v>581</v>
      </c>
      <c r="B582" s="62">
        <v>20416607</v>
      </c>
      <c r="C582" s="63" t="s">
        <v>462</v>
      </c>
      <c r="D582" s="63" t="s">
        <v>8748</v>
      </c>
      <c r="E582" s="63" t="s">
        <v>2321</v>
      </c>
      <c r="F582" s="63" t="s">
        <v>38</v>
      </c>
      <c r="G582" s="63" t="s">
        <v>2322</v>
      </c>
      <c r="H582" s="63" t="s">
        <v>42</v>
      </c>
      <c r="I582" s="64" t="s">
        <v>840</v>
      </c>
      <c r="J582" s="65" t="s">
        <v>544</v>
      </c>
      <c r="K582" s="63" t="s">
        <v>2323</v>
      </c>
      <c r="L582" s="63" t="s">
        <v>33</v>
      </c>
      <c r="M582" s="63" t="s">
        <v>40</v>
      </c>
      <c r="N582" s="63" t="s">
        <v>35</v>
      </c>
      <c r="O582" s="63" t="s">
        <v>43</v>
      </c>
      <c r="P582" s="63" t="s">
        <v>8753</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2" t="s">
        <v>8768</v>
      </c>
    </row>
    <row r="583" spans="1:29" ht="16.2" hidden="1" customHeight="1" x14ac:dyDescent="0.35">
      <c r="A583" s="66">
        <v>582</v>
      </c>
      <c r="B583" s="63">
        <v>20416610</v>
      </c>
      <c r="C583" s="63" t="s">
        <v>462</v>
      </c>
      <c r="D583" s="63" t="s">
        <v>8748</v>
      </c>
      <c r="E583" s="63" t="s">
        <v>313</v>
      </c>
      <c r="F583" s="63" t="s">
        <v>38</v>
      </c>
      <c r="G583" s="63" t="s">
        <v>2324</v>
      </c>
      <c r="H583" s="63" t="s">
        <v>31</v>
      </c>
      <c r="I583" s="64" t="s">
        <v>2325</v>
      </c>
      <c r="J583" s="65" t="s">
        <v>526</v>
      </c>
      <c r="K583" s="63" t="s">
        <v>2326</v>
      </c>
      <c r="L583" s="63" t="s">
        <v>33</v>
      </c>
      <c r="M583" s="63" t="s">
        <v>34</v>
      </c>
      <c r="N583" s="63" t="s">
        <v>41</v>
      </c>
      <c r="O583" s="63" t="s">
        <v>43</v>
      </c>
      <c r="P583" s="63" t="s">
        <v>41</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2" t="s">
        <v>8768</v>
      </c>
    </row>
    <row r="584" spans="1:29" ht="16.2" hidden="1" customHeight="1" x14ac:dyDescent="0.35">
      <c r="A584" s="66">
        <v>583</v>
      </c>
      <c r="B584" s="63">
        <v>20416667</v>
      </c>
      <c r="C584" s="63" t="s">
        <v>462</v>
      </c>
      <c r="D584" s="63" t="s">
        <v>8748</v>
      </c>
      <c r="E584" s="63" t="s">
        <v>252</v>
      </c>
      <c r="F584" s="63" t="s">
        <v>38</v>
      </c>
      <c r="G584" s="63" t="s">
        <v>2327</v>
      </c>
      <c r="H584" s="63" t="s">
        <v>42</v>
      </c>
      <c r="I584" s="64" t="s">
        <v>465</v>
      </c>
      <c r="J584" s="65" t="s">
        <v>465</v>
      </c>
      <c r="K584" s="63" t="s">
        <v>2328</v>
      </c>
      <c r="L584" s="63" t="s">
        <v>39</v>
      </c>
      <c r="M584" s="63" t="s">
        <v>34</v>
      </c>
      <c r="N584" s="63" t="s">
        <v>35</v>
      </c>
      <c r="O584" s="63" t="s">
        <v>36</v>
      </c>
      <c r="P584" s="63" t="s">
        <v>8750</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2" t="s">
        <v>8768</v>
      </c>
    </row>
    <row r="585" spans="1:29" ht="16.2" hidden="1" customHeight="1" x14ac:dyDescent="0.35">
      <c r="A585" s="66">
        <v>584</v>
      </c>
      <c r="B585" s="62">
        <v>20416698</v>
      </c>
      <c r="C585" s="63" t="s">
        <v>462</v>
      </c>
      <c r="D585" s="63" t="s">
        <v>8748</v>
      </c>
      <c r="E585" s="63" t="s">
        <v>2329</v>
      </c>
      <c r="F585" s="63" t="s">
        <v>38</v>
      </c>
      <c r="G585" s="63" t="s">
        <v>2330</v>
      </c>
      <c r="H585" s="63" t="s">
        <v>42</v>
      </c>
      <c r="I585" s="64" t="s">
        <v>465</v>
      </c>
      <c r="J585" s="65" t="s">
        <v>465</v>
      </c>
      <c r="K585" s="63" t="s">
        <v>2331</v>
      </c>
      <c r="L585" s="63" t="s">
        <v>33</v>
      </c>
      <c r="M585" s="63" t="s">
        <v>34</v>
      </c>
      <c r="N585" s="63" t="s">
        <v>35</v>
      </c>
      <c r="O585" s="63" t="s">
        <v>36</v>
      </c>
      <c r="P585" s="63" t="s">
        <v>8751</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2" t="s">
        <v>8768</v>
      </c>
    </row>
    <row r="586" spans="1:29" ht="16.2" customHeight="1" x14ac:dyDescent="0.35">
      <c r="A586" s="61">
        <v>585</v>
      </c>
      <c r="B586" s="63">
        <v>20416700</v>
      </c>
      <c r="C586" s="63" t="s">
        <v>462</v>
      </c>
      <c r="D586" s="63" t="s">
        <v>8748</v>
      </c>
      <c r="E586" s="63" t="s">
        <v>2332</v>
      </c>
      <c r="F586" s="63" t="s">
        <v>38</v>
      </c>
      <c r="G586" s="63" t="s">
        <v>2333</v>
      </c>
      <c r="H586" s="63" t="s">
        <v>42</v>
      </c>
      <c r="I586" s="64" t="s">
        <v>465</v>
      </c>
      <c r="J586" s="65" t="s">
        <v>465</v>
      </c>
      <c r="K586" s="63" t="s">
        <v>2334</v>
      </c>
      <c r="L586" s="63" t="s">
        <v>39</v>
      </c>
      <c r="M586" s="63" t="s">
        <v>40</v>
      </c>
      <c r="N586" s="63" t="s">
        <v>53</v>
      </c>
      <c r="O586" s="63" t="s">
        <v>36</v>
      </c>
      <c r="P586" s="63" t="s">
        <v>53</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2" t="s">
        <v>8768</v>
      </c>
    </row>
    <row r="587" spans="1:29" ht="16.2" hidden="1" customHeight="1" x14ac:dyDescent="0.35">
      <c r="A587" s="61">
        <v>586</v>
      </c>
      <c r="B587" s="63">
        <v>20416709</v>
      </c>
      <c r="C587" s="63" t="s">
        <v>462</v>
      </c>
      <c r="D587" s="63" t="s">
        <v>8748</v>
      </c>
      <c r="E587" s="63" t="s">
        <v>2335</v>
      </c>
      <c r="F587" s="63" t="s">
        <v>38</v>
      </c>
      <c r="G587" s="63" t="s">
        <v>2336</v>
      </c>
      <c r="H587" s="63" t="s">
        <v>31</v>
      </c>
      <c r="I587" s="64" t="s">
        <v>1456</v>
      </c>
      <c r="J587" s="65" t="s">
        <v>502</v>
      </c>
      <c r="K587" s="63" t="s">
        <v>2337</v>
      </c>
      <c r="L587" s="63" t="s">
        <v>33</v>
      </c>
      <c r="M587" s="63" t="s">
        <v>40</v>
      </c>
      <c r="N587" s="63" t="s">
        <v>48</v>
      </c>
      <c r="O587" s="63" t="s">
        <v>43</v>
      </c>
      <c r="P587" s="89" t="s">
        <v>8756</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2" t="s">
        <v>8768</v>
      </c>
    </row>
    <row r="588" spans="1:29" ht="16.2" customHeight="1" x14ac:dyDescent="0.35">
      <c r="A588" s="66">
        <v>587</v>
      </c>
      <c r="B588" s="63">
        <v>20416718</v>
      </c>
      <c r="C588" s="63" t="s">
        <v>462</v>
      </c>
      <c r="D588" s="63" t="s">
        <v>8748</v>
      </c>
      <c r="E588" s="63" t="s">
        <v>2338</v>
      </c>
      <c r="F588" s="63" t="s">
        <v>38</v>
      </c>
      <c r="G588" s="63" t="s">
        <v>1049</v>
      </c>
      <c r="H588" s="63" t="s">
        <v>42</v>
      </c>
      <c r="I588" s="64" t="s">
        <v>465</v>
      </c>
      <c r="J588" s="65" t="s">
        <v>465</v>
      </c>
      <c r="K588" s="63" t="s">
        <v>2339</v>
      </c>
      <c r="L588" s="63" t="s">
        <v>39</v>
      </c>
      <c r="M588" s="63" t="s">
        <v>40</v>
      </c>
      <c r="N588" s="63" t="s">
        <v>53</v>
      </c>
      <c r="O588" s="63" t="s">
        <v>36</v>
      </c>
      <c r="P588" s="63" t="s">
        <v>53</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2" t="s">
        <v>8768</v>
      </c>
    </row>
    <row r="589" spans="1:29" ht="16.2" hidden="1" customHeight="1" x14ac:dyDescent="0.35">
      <c r="A589" s="66">
        <v>588</v>
      </c>
      <c r="B589" s="63">
        <v>20416722</v>
      </c>
      <c r="C589" s="63" t="s">
        <v>462</v>
      </c>
      <c r="D589" s="63" t="s">
        <v>8748</v>
      </c>
      <c r="E589" s="63" t="s">
        <v>2340</v>
      </c>
      <c r="F589" s="63" t="s">
        <v>38</v>
      </c>
      <c r="G589" s="63" t="s">
        <v>2341</v>
      </c>
      <c r="H589" s="63" t="s">
        <v>31</v>
      </c>
      <c r="I589" s="64" t="s">
        <v>2342</v>
      </c>
      <c r="J589" s="65" t="s">
        <v>469</v>
      </c>
      <c r="K589" s="63" t="s">
        <v>2343</v>
      </c>
      <c r="L589" s="63" t="s">
        <v>45</v>
      </c>
      <c r="M589" s="63" t="s">
        <v>40</v>
      </c>
      <c r="N589" s="63" t="s">
        <v>35</v>
      </c>
      <c r="O589" s="63" t="s">
        <v>43</v>
      </c>
      <c r="P589" s="63" t="s">
        <v>8751</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2" t="s">
        <v>8768</v>
      </c>
    </row>
    <row r="590" spans="1:29" ht="16.2" customHeight="1" x14ac:dyDescent="0.35">
      <c r="A590" s="61">
        <v>589</v>
      </c>
      <c r="B590" s="63">
        <v>20416730</v>
      </c>
      <c r="C590" s="63" t="s">
        <v>462</v>
      </c>
      <c r="D590" s="63" t="s">
        <v>8748</v>
      </c>
      <c r="E590" s="63" t="s">
        <v>2344</v>
      </c>
      <c r="F590" s="63" t="s">
        <v>32</v>
      </c>
      <c r="G590" s="63" t="s">
        <v>2345</v>
      </c>
      <c r="H590" s="63" t="s">
        <v>42</v>
      </c>
      <c r="I590" s="64" t="s">
        <v>2346</v>
      </c>
      <c r="J590" s="65" t="s">
        <v>1463</v>
      </c>
      <c r="K590" s="63" t="s">
        <v>2347</v>
      </c>
      <c r="L590" s="63" t="s">
        <v>39</v>
      </c>
      <c r="M590" s="63" t="s">
        <v>40</v>
      </c>
      <c r="N590" s="63" t="s">
        <v>53</v>
      </c>
      <c r="O590" s="63" t="s">
        <v>43</v>
      </c>
      <c r="P590" s="63" t="s">
        <v>53</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2" t="s">
        <v>8768</v>
      </c>
    </row>
    <row r="591" spans="1:29" ht="16.2" customHeight="1" x14ac:dyDescent="0.35">
      <c r="A591" s="61">
        <v>590</v>
      </c>
      <c r="B591" s="63">
        <v>20416754</v>
      </c>
      <c r="C591" s="63" t="s">
        <v>462</v>
      </c>
      <c r="D591" s="63" t="s">
        <v>8748</v>
      </c>
      <c r="E591" s="63" t="s">
        <v>2348</v>
      </c>
      <c r="F591" s="63" t="s">
        <v>38</v>
      </c>
      <c r="G591" s="63" t="s">
        <v>464</v>
      </c>
      <c r="H591" s="63" t="s">
        <v>31</v>
      </c>
      <c r="I591" s="64" t="s">
        <v>2349</v>
      </c>
      <c r="J591" s="65" t="s">
        <v>822</v>
      </c>
      <c r="K591" s="63" t="s">
        <v>2350</v>
      </c>
      <c r="L591" s="63" t="s">
        <v>39</v>
      </c>
      <c r="M591" s="63" t="s">
        <v>40</v>
      </c>
      <c r="N591" s="63" t="s">
        <v>53</v>
      </c>
      <c r="O591" s="63" t="s">
        <v>43</v>
      </c>
      <c r="P591" s="63" t="s">
        <v>53</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2" t="s">
        <v>8768</v>
      </c>
    </row>
    <row r="592" spans="1:29" ht="16.2" hidden="1" customHeight="1" x14ac:dyDescent="0.35">
      <c r="A592" s="66">
        <v>591</v>
      </c>
      <c r="B592" s="63">
        <v>20416762</v>
      </c>
      <c r="C592" s="63" t="s">
        <v>462</v>
      </c>
      <c r="D592" s="63" t="s">
        <v>8748</v>
      </c>
      <c r="E592" s="63" t="s">
        <v>279</v>
      </c>
      <c r="F592" s="63" t="s">
        <v>38</v>
      </c>
      <c r="G592" s="63" t="s">
        <v>2351</v>
      </c>
      <c r="H592" s="63" t="s">
        <v>31</v>
      </c>
      <c r="I592" s="64" t="s">
        <v>465</v>
      </c>
      <c r="J592" s="65" t="s">
        <v>465</v>
      </c>
      <c r="K592" s="63" t="s">
        <v>2352</v>
      </c>
      <c r="L592" s="63" t="s">
        <v>39</v>
      </c>
      <c r="M592" s="63" t="s">
        <v>34</v>
      </c>
      <c r="N592" s="63" t="s">
        <v>35</v>
      </c>
      <c r="O592" s="63" t="s">
        <v>30</v>
      </c>
      <c r="P592" s="63" t="s">
        <v>8755</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2" t="s">
        <v>8768</v>
      </c>
    </row>
    <row r="593" spans="1:29" ht="16.2" hidden="1" customHeight="1" x14ac:dyDescent="0.35">
      <c r="A593" s="66">
        <v>592</v>
      </c>
      <c r="B593" s="63">
        <v>20416775</v>
      </c>
      <c r="C593" s="63" t="s">
        <v>462</v>
      </c>
      <c r="D593" s="63" t="s">
        <v>8748</v>
      </c>
      <c r="E593" s="63" t="s">
        <v>1430</v>
      </c>
      <c r="F593" s="63" t="s">
        <v>38</v>
      </c>
      <c r="G593" s="63" t="s">
        <v>2353</v>
      </c>
      <c r="H593" s="63" t="s">
        <v>42</v>
      </c>
      <c r="I593" s="64" t="s">
        <v>465</v>
      </c>
      <c r="J593" s="65" t="s">
        <v>465</v>
      </c>
      <c r="K593" s="63" t="s">
        <v>2354</v>
      </c>
      <c r="L593" s="63" t="s">
        <v>33</v>
      </c>
      <c r="M593" s="63" t="s">
        <v>34</v>
      </c>
      <c r="N593" s="63" t="s">
        <v>35</v>
      </c>
      <c r="O593" s="63" t="s">
        <v>43</v>
      </c>
      <c r="P593" s="63" t="s">
        <v>8757</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2" t="s">
        <v>8768</v>
      </c>
    </row>
    <row r="594" spans="1:29" ht="16.2" hidden="1" customHeight="1" x14ac:dyDescent="0.35">
      <c r="A594" s="61">
        <v>593</v>
      </c>
      <c r="B594" s="63">
        <v>20416776</v>
      </c>
      <c r="C594" s="63" t="s">
        <v>462</v>
      </c>
      <c r="D594" s="63" t="s">
        <v>8748</v>
      </c>
      <c r="E594" s="63" t="s">
        <v>2355</v>
      </c>
      <c r="F594" s="63" t="s">
        <v>38</v>
      </c>
      <c r="G594" s="63" t="s">
        <v>2356</v>
      </c>
      <c r="H594" s="63" t="s">
        <v>31</v>
      </c>
      <c r="I594" s="64" t="s">
        <v>465</v>
      </c>
      <c r="J594" s="65" t="s">
        <v>465</v>
      </c>
      <c r="K594" s="63" t="s">
        <v>2357</v>
      </c>
      <c r="L594" s="63" t="s">
        <v>33</v>
      </c>
      <c r="M594" s="63" t="s">
        <v>34</v>
      </c>
      <c r="N594" s="63" t="s">
        <v>35</v>
      </c>
      <c r="O594" s="63" t="s">
        <v>36</v>
      </c>
      <c r="P594" s="63" t="s">
        <v>8757</v>
      </c>
      <c r="Q594" s="84">
        <f t="shared" ca="1" si="27"/>
        <v>46120</v>
      </c>
      <c r="R594" s="68">
        <v>0</v>
      </c>
      <c r="S594" s="85" t="s">
        <v>8754</v>
      </c>
      <c r="T594" s="85">
        <v>0</v>
      </c>
      <c r="U594" s="85">
        <v>0</v>
      </c>
      <c r="V594" s="86">
        <f t="shared" si="28"/>
        <v>2</v>
      </c>
      <c r="W594" s="85">
        <v>0</v>
      </c>
      <c r="X594" s="85">
        <v>0</v>
      </c>
      <c r="Y594" s="85">
        <v>0</v>
      </c>
      <c r="Z594" s="85">
        <v>0</v>
      </c>
      <c r="AA594" s="85">
        <v>0</v>
      </c>
      <c r="AB594" s="87">
        <f t="shared" si="29"/>
        <v>0</v>
      </c>
      <c r="AC594" s="92" t="s">
        <v>8768</v>
      </c>
    </row>
    <row r="595" spans="1:29" ht="16.2" hidden="1" customHeight="1" x14ac:dyDescent="0.35">
      <c r="A595" s="61">
        <v>594</v>
      </c>
      <c r="B595" s="63">
        <v>20416781</v>
      </c>
      <c r="C595" s="63" t="s">
        <v>462</v>
      </c>
      <c r="D595" s="63" t="s">
        <v>8748</v>
      </c>
      <c r="E595" s="63" t="s">
        <v>2358</v>
      </c>
      <c r="F595" s="63" t="s">
        <v>32</v>
      </c>
      <c r="G595" s="63" t="s">
        <v>2359</v>
      </c>
      <c r="H595" s="63" t="s">
        <v>42</v>
      </c>
      <c r="I595" s="64" t="s">
        <v>743</v>
      </c>
      <c r="J595" s="65" t="s">
        <v>465</v>
      </c>
      <c r="K595" s="63" t="s">
        <v>2360</v>
      </c>
      <c r="L595" s="63" t="s">
        <v>39</v>
      </c>
      <c r="M595" s="63" t="s">
        <v>40</v>
      </c>
      <c r="N595" s="63" t="s">
        <v>48</v>
      </c>
      <c r="O595" s="63" t="s">
        <v>43</v>
      </c>
      <c r="P595" s="89" t="s">
        <v>8758</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2" t="s">
        <v>8768</v>
      </c>
    </row>
    <row r="596" spans="1:29" ht="16.2" hidden="1" customHeight="1" x14ac:dyDescent="0.35">
      <c r="A596" s="66">
        <v>595</v>
      </c>
      <c r="B596" s="63">
        <v>20416784</v>
      </c>
      <c r="C596" s="63" t="s">
        <v>462</v>
      </c>
      <c r="D596" s="63" t="s">
        <v>8748</v>
      </c>
      <c r="E596" s="63" t="s">
        <v>278</v>
      </c>
      <c r="F596" s="63" t="s">
        <v>38</v>
      </c>
      <c r="G596" s="63" t="s">
        <v>2361</v>
      </c>
      <c r="H596" s="63" t="s">
        <v>42</v>
      </c>
      <c r="I596" s="64" t="s">
        <v>465</v>
      </c>
      <c r="J596" s="65" t="s">
        <v>526</v>
      </c>
      <c r="K596" s="63" t="s">
        <v>2362</v>
      </c>
      <c r="L596" s="63" t="s">
        <v>33</v>
      </c>
      <c r="M596" s="63" t="s">
        <v>34</v>
      </c>
      <c r="N596" s="63" t="s">
        <v>57</v>
      </c>
      <c r="O596" s="63" t="s">
        <v>43</v>
      </c>
      <c r="P596" s="63" t="s">
        <v>57</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2" t="s">
        <v>8768</v>
      </c>
    </row>
    <row r="597" spans="1:29" ht="16.2" hidden="1" customHeight="1" x14ac:dyDescent="0.35">
      <c r="A597" s="66">
        <v>596</v>
      </c>
      <c r="B597" s="63">
        <v>20416794</v>
      </c>
      <c r="C597" s="63" t="s">
        <v>462</v>
      </c>
      <c r="D597" s="63" t="s">
        <v>8748</v>
      </c>
      <c r="E597" s="63" t="s">
        <v>150</v>
      </c>
      <c r="F597" s="63" t="s">
        <v>32</v>
      </c>
      <c r="G597" s="63" t="s">
        <v>2363</v>
      </c>
      <c r="H597" s="63" t="s">
        <v>31</v>
      </c>
      <c r="I597" s="64" t="s">
        <v>465</v>
      </c>
      <c r="J597" s="65" t="s">
        <v>465</v>
      </c>
      <c r="K597" s="63" t="s">
        <v>2364</v>
      </c>
      <c r="L597" s="63" t="s">
        <v>39</v>
      </c>
      <c r="M597" s="63" t="s">
        <v>34</v>
      </c>
      <c r="N597" s="63" t="s">
        <v>35</v>
      </c>
      <c r="O597" s="63" t="s">
        <v>36</v>
      </c>
      <c r="P597" s="63" t="s">
        <v>8752</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2" t="s">
        <v>8768</v>
      </c>
    </row>
    <row r="598" spans="1:29" ht="16.2" hidden="1" customHeight="1" x14ac:dyDescent="0.35">
      <c r="A598" s="61">
        <v>597</v>
      </c>
      <c r="B598" s="63">
        <v>20416796</v>
      </c>
      <c r="C598" s="63" t="s">
        <v>462</v>
      </c>
      <c r="D598" s="63" t="s">
        <v>8748</v>
      </c>
      <c r="E598" s="63" t="s">
        <v>120</v>
      </c>
      <c r="F598" s="63" t="s">
        <v>32</v>
      </c>
      <c r="G598" s="63" t="s">
        <v>2365</v>
      </c>
      <c r="H598" s="63" t="s">
        <v>42</v>
      </c>
      <c r="I598" s="64" t="s">
        <v>869</v>
      </c>
      <c r="J598" s="65" t="s">
        <v>526</v>
      </c>
      <c r="K598" s="63" t="s">
        <v>2366</v>
      </c>
      <c r="L598" s="63" t="s">
        <v>39</v>
      </c>
      <c r="M598" s="63" t="s">
        <v>34</v>
      </c>
      <c r="N598" s="63" t="s">
        <v>35</v>
      </c>
      <c r="O598" s="63" t="s">
        <v>43</v>
      </c>
      <c r="P598" s="63" t="s">
        <v>8750</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2" t="s">
        <v>8768</v>
      </c>
    </row>
    <row r="599" spans="1:29" ht="16.2" hidden="1" customHeight="1" x14ac:dyDescent="0.35">
      <c r="A599" s="61">
        <v>598</v>
      </c>
      <c r="B599" s="63">
        <v>20416809</v>
      </c>
      <c r="C599" s="63" t="s">
        <v>462</v>
      </c>
      <c r="D599" s="63" t="s">
        <v>8748</v>
      </c>
      <c r="E599" s="63" t="s">
        <v>2367</v>
      </c>
      <c r="F599" s="63" t="s">
        <v>38</v>
      </c>
      <c r="G599" s="63" t="s">
        <v>2368</v>
      </c>
      <c r="H599" s="63" t="s">
        <v>31</v>
      </c>
      <c r="I599" s="64" t="s">
        <v>603</v>
      </c>
      <c r="J599" s="65" t="s">
        <v>526</v>
      </c>
      <c r="K599" s="63" t="s">
        <v>2369</v>
      </c>
      <c r="L599" s="63" t="s">
        <v>39</v>
      </c>
      <c r="M599" s="63" t="s">
        <v>34</v>
      </c>
      <c r="N599" s="63" t="s">
        <v>35</v>
      </c>
      <c r="O599" s="63" t="s">
        <v>43</v>
      </c>
      <c r="P599" s="63" t="s">
        <v>8753</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2" t="s">
        <v>8768</v>
      </c>
    </row>
    <row r="600" spans="1:29" ht="16.2" hidden="1" customHeight="1" x14ac:dyDescent="0.35">
      <c r="A600" s="66">
        <v>599</v>
      </c>
      <c r="B600" s="62">
        <v>20416816</v>
      </c>
      <c r="C600" s="63" t="s">
        <v>462</v>
      </c>
      <c r="D600" s="63" t="s">
        <v>8748</v>
      </c>
      <c r="E600" s="63" t="s">
        <v>2370</v>
      </c>
      <c r="F600" s="63" t="s">
        <v>32</v>
      </c>
      <c r="G600" s="63" t="s">
        <v>2371</v>
      </c>
      <c r="H600" s="63" t="s">
        <v>31</v>
      </c>
      <c r="I600" s="64" t="s">
        <v>465</v>
      </c>
      <c r="J600" s="65" t="s">
        <v>502</v>
      </c>
      <c r="K600" s="63" t="s">
        <v>2372</v>
      </c>
      <c r="L600" s="63" t="s">
        <v>33</v>
      </c>
      <c r="M600" s="63" t="s">
        <v>34</v>
      </c>
      <c r="N600" s="63" t="s">
        <v>35</v>
      </c>
      <c r="O600" s="63" t="s">
        <v>43</v>
      </c>
      <c r="P600" s="63" t="s">
        <v>8755</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2" t="s">
        <v>8768</v>
      </c>
    </row>
    <row r="601" spans="1:29" ht="16.2" hidden="1" customHeight="1" x14ac:dyDescent="0.35">
      <c r="A601" s="66">
        <v>600</v>
      </c>
      <c r="B601" s="63">
        <v>20416844</v>
      </c>
      <c r="C601" s="63" t="s">
        <v>462</v>
      </c>
      <c r="D601" s="63" t="s">
        <v>8748</v>
      </c>
      <c r="E601" s="63" t="s">
        <v>2373</v>
      </c>
      <c r="F601" s="63" t="s">
        <v>38</v>
      </c>
      <c r="G601" s="63" t="s">
        <v>2374</v>
      </c>
      <c r="H601" s="63" t="s">
        <v>31</v>
      </c>
      <c r="I601" s="64" t="s">
        <v>797</v>
      </c>
      <c r="J601" s="65" t="s">
        <v>544</v>
      </c>
      <c r="K601" s="63" t="s">
        <v>2375</v>
      </c>
      <c r="L601" s="63" t="s">
        <v>39</v>
      </c>
      <c r="M601" s="63" t="s">
        <v>34</v>
      </c>
      <c r="N601" s="63" t="s">
        <v>35</v>
      </c>
      <c r="O601" s="63" t="s">
        <v>43</v>
      </c>
      <c r="P601" s="63" t="s">
        <v>8749</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2" t="s">
        <v>8768</v>
      </c>
    </row>
    <row r="602" spans="1:29" ht="16.2" customHeight="1" x14ac:dyDescent="0.35">
      <c r="A602" s="61">
        <v>601</v>
      </c>
      <c r="B602" s="62">
        <v>20416845</v>
      </c>
      <c r="C602" s="63" t="s">
        <v>462</v>
      </c>
      <c r="D602" s="63" t="s">
        <v>8748</v>
      </c>
      <c r="E602" s="63" t="s">
        <v>2376</v>
      </c>
      <c r="F602" s="63" t="s">
        <v>38</v>
      </c>
      <c r="G602" s="63" t="s">
        <v>2377</v>
      </c>
      <c r="H602" s="63" t="s">
        <v>42</v>
      </c>
      <c r="I602" s="64" t="s">
        <v>2378</v>
      </c>
      <c r="J602" s="65" t="s">
        <v>1519</v>
      </c>
      <c r="K602" s="63" t="s">
        <v>2379</v>
      </c>
      <c r="L602" s="63" t="s">
        <v>33</v>
      </c>
      <c r="M602" s="63" t="s">
        <v>40</v>
      </c>
      <c r="N602" s="63" t="s">
        <v>53</v>
      </c>
      <c r="O602" s="63" t="s">
        <v>30</v>
      </c>
      <c r="P602" s="63" t="s">
        <v>53</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2" t="s">
        <v>8768</v>
      </c>
    </row>
    <row r="603" spans="1:29" ht="16.2" hidden="1" customHeight="1" x14ac:dyDescent="0.35">
      <c r="A603" s="61">
        <v>602</v>
      </c>
      <c r="B603" s="63">
        <v>20416852</v>
      </c>
      <c r="C603" s="63" t="s">
        <v>462</v>
      </c>
      <c r="D603" s="63" t="s">
        <v>8748</v>
      </c>
      <c r="E603" s="63" t="s">
        <v>2380</v>
      </c>
      <c r="F603" s="63" t="s">
        <v>38</v>
      </c>
      <c r="G603" s="63" t="s">
        <v>2381</v>
      </c>
      <c r="H603" s="63" t="s">
        <v>42</v>
      </c>
      <c r="I603" s="64" t="s">
        <v>2382</v>
      </c>
      <c r="J603" s="65" t="s">
        <v>526</v>
      </c>
      <c r="K603" s="63" t="s">
        <v>2383</v>
      </c>
      <c r="L603" s="63" t="s">
        <v>39</v>
      </c>
      <c r="M603" s="63" t="s">
        <v>40</v>
      </c>
      <c r="N603" s="63" t="s">
        <v>35</v>
      </c>
      <c r="O603" s="63" t="s">
        <v>30</v>
      </c>
      <c r="P603" s="63" t="s">
        <v>8751</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2" t="s">
        <v>8768</v>
      </c>
    </row>
    <row r="604" spans="1:29" ht="16.2" hidden="1" customHeight="1" x14ac:dyDescent="0.35">
      <c r="A604" s="66">
        <v>603</v>
      </c>
      <c r="B604" s="63">
        <v>20416859</v>
      </c>
      <c r="C604" s="63" t="s">
        <v>462</v>
      </c>
      <c r="D604" s="63" t="s">
        <v>8748</v>
      </c>
      <c r="E604" s="63" t="s">
        <v>294</v>
      </c>
      <c r="F604" s="63" t="s">
        <v>38</v>
      </c>
      <c r="G604" s="63" t="s">
        <v>2384</v>
      </c>
      <c r="H604" s="63" t="s">
        <v>31</v>
      </c>
      <c r="I604" s="64" t="s">
        <v>808</v>
      </c>
      <c r="J604" s="65" t="s">
        <v>544</v>
      </c>
      <c r="K604" s="63" t="s">
        <v>2385</v>
      </c>
      <c r="L604" s="63" t="s">
        <v>39</v>
      </c>
      <c r="M604" s="63" t="s">
        <v>34</v>
      </c>
      <c r="N604" s="63" t="s">
        <v>35</v>
      </c>
      <c r="O604" s="63" t="s">
        <v>43</v>
      </c>
      <c r="P604" s="63" t="s">
        <v>8750</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2" t="s">
        <v>8768</v>
      </c>
    </row>
    <row r="605" spans="1:29" ht="16.2" customHeight="1" x14ac:dyDescent="0.35">
      <c r="A605" s="66">
        <v>604</v>
      </c>
      <c r="B605" s="63">
        <v>20416870</v>
      </c>
      <c r="C605" s="63" t="s">
        <v>462</v>
      </c>
      <c r="D605" s="63" t="s">
        <v>8748</v>
      </c>
      <c r="E605" s="63" t="s">
        <v>311</v>
      </c>
      <c r="F605" s="63" t="s">
        <v>38</v>
      </c>
      <c r="G605" s="63" t="s">
        <v>2386</v>
      </c>
      <c r="H605" s="63" t="s">
        <v>42</v>
      </c>
      <c r="I605" s="64" t="s">
        <v>2387</v>
      </c>
      <c r="J605" s="65" t="s">
        <v>526</v>
      </c>
      <c r="K605" s="63" t="s">
        <v>2388</v>
      </c>
      <c r="L605" s="63" t="s">
        <v>39</v>
      </c>
      <c r="M605" s="63" t="s">
        <v>34</v>
      </c>
      <c r="N605" s="63" t="s">
        <v>53</v>
      </c>
      <c r="O605" s="63" t="s">
        <v>43</v>
      </c>
      <c r="P605" s="63" t="s">
        <v>53</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2" t="s">
        <v>8768</v>
      </c>
    </row>
    <row r="606" spans="1:29" ht="16.2" hidden="1" customHeight="1" x14ac:dyDescent="0.35">
      <c r="A606" s="61">
        <v>605</v>
      </c>
      <c r="B606" s="63">
        <v>20416944</v>
      </c>
      <c r="C606" s="63" t="s">
        <v>462</v>
      </c>
      <c r="D606" s="63" t="s">
        <v>8748</v>
      </c>
      <c r="E606" s="63" t="s">
        <v>362</v>
      </c>
      <c r="F606" s="63" t="s">
        <v>32</v>
      </c>
      <c r="G606" s="63" t="s">
        <v>2389</v>
      </c>
      <c r="H606" s="63" t="s">
        <v>42</v>
      </c>
      <c r="I606" s="64" t="s">
        <v>465</v>
      </c>
      <c r="J606" s="65" t="s">
        <v>465</v>
      </c>
      <c r="K606" s="63" t="s">
        <v>2390</v>
      </c>
      <c r="L606" s="63" t="s">
        <v>45</v>
      </c>
      <c r="M606" s="63" t="s">
        <v>40</v>
      </c>
      <c r="N606" s="63" t="s">
        <v>35</v>
      </c>
      <c r="O606" s="63" t="s">
        <v>36</v>
      </c>
      <c r="P606" s="63" t="s">
        <v>8750</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2" t="s">
        <v>8768</v>
      </c>
    </row>
    <row r="607" spans="1:29" ht="16.2" hidden="1" customHeight="1" x14ac:dyDescent="0.35">
      <c r="A607" s="61">
        <v>606</v>
      </c>
      <c r="B607" s="63">
        <v>20416947</v>
      </c>
      <c r="C607" s="63" t="s">
        <v>462</v>
      </c>
      <c r="D607" s="63" t="s">
        <v>8748</v>
      </c>
      <c r="E607" s="63" t="s">
        <v>2391</v>
      </c>
      <c r="F607" s="63" t="s">
        <v>38</v>
      </c>
      <c r="G607" s="63" t="s">
        <v>2392</v>
      </c>
      <c r="H607" s="63" t="s">
        <v>42</v>
      </c>
      <c r="I607" s="64" t="s">
        <v>2393</v>
      </c>
      <c r="J607" s="65" t="s">
        <v>655</v>
      </c>
      <c r="K607" s="63" t="s">
        <v>2394</v>
      </c>
      <c r="L607" s="63" t="s">
        <v>45</v>
      </c>
      <c r="M607" s="63" t="s">
        <v>40</v>
      </c>
      <c r="N607" s="63" t="s">
        <v>35</v>
      </c>
      <c r="O607" s="63" t="s">
        <v>30</v>
      </c>
      <c r="P607" s="63" t="s">
        <v>8755</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2" t="s">
        <v>8768</v>
      </c>
    </row>
    <row r="608" spans="1:29" ht="16.2" hidden="1" customHeight="1" x14ac:dyDescent="0.35">
      <c r="A608" s="66">
        <v>607</v>
      </c>
      <c r="B608" s="62">
        <v>20416965</v>
      </c>
      <c r="C608" s="63" t="s">
        <v>462</v>
      </c>
      <c r="D608" s="63" t="s">
        <v>8748</v>
      </c>
      <c r="E608" s="63" t="s">
        <v>2395</v>
      </c>
      <c r="F608" s="63" t="s">
        <v>38</v>
      </c>
      <c r="G608" s="63" t="s">
        <v>2396</v>
      </c>
      <c r="H608" s="63" t="s">
        <v>42</v>
      </c>
      <c r="I608" s="64" t="s">
        <v>465</v>
      </c>
      <c r="J608" s="65" t="s">
        <v>502</v>
      </c>
      <c r="K608" s="63" t="s">
        <v>2397</v>
      </c>
      <c r="L608" s="63" t="s">
        <v>39</v>
      </c>
      <c r="M608" s="63" t="s">
        <v>40</v>
      </c>
      <c r="N608" s="63" t="s">
        <v>52</v>
      </c>
      <c r="O608" s="63" t="s">
        <v>43</v>
      </c>
      <c r="P608" s="63" t="s">
        <v>52</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2" t="s">
        <v>8768</v>
      </c>
    </row>
    <row r="609" spans="1:29" ht="16.2" hidden="1" customHeight="1" x14ac:dyDescent="0.35">
      <c r="A609" s="66">
        <v>608</v>
      </c>
      <c r="B609" s="63">
        <v>20416989</v>
      </c>
      <c r="C609" s="63" t="s">
        <v>462</v>
      </c>
      <c r="D609" s="63" t="s">
        <v>8748</v>
      </c>
      <c r="E609" s="63" t="s">
        <v>2398</v>
      </c>
      <c r="F609" s="63" t="s">
        <v>38</v>
      </c>
      <c r="G609" s="63" t="s">
        <v>2399</v>
      </c>
      <c r="H609" s="63" t="s">
        <v>31</v>
      </c>
      <c r="I609" s="64" t="s">
        <v>465</v>
      </c>
      <c r="J609" s="65" t="s">
        <v>465</v>
      </c>
      <c r="K609" s="63" t="s">
        <v>2400</v>
      </c>
      <c r="L609" s="63" t="s">
        <v>39</v>
      </c>
      <c r="M609" s="63" t="s">
        <v>34</v>
      </c>
      <c r="N609" s="63" t="s">
        <v>35</v>
      </c>
      <c r="O609" s="63" t="s">
        <v>43</v>
      </c>
      <c r="P609" s="63" t="s">
        <v>8752</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2" t="s">
        <v>8768</v>
      </c>
    </row>
    <row r="610" spans="1:29" ht="16.2" hidden="1" customHeight="1" x14ac:dyDescent="0.35">
      <c r="A610" s="66">
        <v>609</v>
      </c>
      <c r="B610" s="63">
        <v>20417042</v>
      </c>
      <c r="C610" s="63" t="s">
        <v>462</v>
      </c>
      <c r="D610" s="63" t="s">
        <v>8748</v>
      </c>
      <c r="E610" s="63" t="s">
        <v>2401</v>
      </c>
      <c r="F610" s="63" t="s">
        <v>38</v>
      </c>
      <c r="G610" s="63" t="s">
        <v>2402</v>
      </c>
      <c r="H610" s="63" t="s">
        <v>31</v>
      </c>
      <c r="I610" s="64" t="s">
        <v>465</v>
      </c>
      <c r="J610" s="65" t="s">
        <v>465</v>
      </c>
      <c r="K610" s="63" t="s">
        <v>2403</v>
      </c>
      <c r="L610" s="63" t="s">
        <v>33</v>
      </c>
      <c r="M610" s="63" t="s">
        <v>40</v>
      </c>
      <c r="N610" s="63" t="s">
        <v>41</v>
      </c>
      <c r="O610" s="63" t="s">
        <v>36</v>
      </c>
      <c r="P610" s="63" t="s">
        <v>41</v>
      </c>
      <c r="Q610" s="84">
        <f t="shared" ca="1" si="27"/>
        <v>46120</v>
      </c>
      <c r="R610" s="68">
        <v>0</v>
      </c>
      <c r="S610" s="85" t="s">
        <v>8754</v>
      </c>
      <c r="T610" s="85">
        <v>0</v>
      </c>
      <c r="U610" s="85">
        <v>0</v>
      </c>
      <c r="V610" s="86">
        <f t="shared" si="28"/>
        <v>2</v>
      </c>
      <c r="W610" s="85">
        <v>0</v>
      </c>
      <c r="X610" s="85">
        <v>0</v>
      </c>
      <c r="Y610" s="85">
        <v>0</v>
      </c>
      <c r="Z610" s="85">
        <v>0</v>
      </c>
      <c r="AA610" s="85">
        <v>0</v>
      </c>
      <c r="AB610" s="87">
        <f t="shared" si="29"/>
        <v>0</v>
      </c>
      <c r="AC610" s="92" t="s">
        <v>8768</v>
      </c>
    </row>
    <row r="611" spans="1:29" ht="16.2" hidden="1" customHeight="1" x14ac:dyDescent="0.35">
      <c r="A611" s="61">
        <v>610</v>
      </c>
      <c r="B611" s="63">
        <v>20417087</v>
      </c>
      <c r="C611" s="63" t="s">
        <v>462</v>
      </c>
      <c r="D611" s="63" t="s">
        <v>8748</v>
      </c>
      <c r="E611" s="63" t="s">
        <v>2404</v>
      </c>
      <c r="F611" s="63" t="s">
        <v>38</v>
      </c>
      <c r="G611" s="63" t="s">
        <v>2405</v>
      </c>
      <c r="H611" s="63" t="s">
        <v>31</v>
      </c>
      <c r="I611" s="64" t="s">
        <v>1080</v>
      </c>
      <c r="J611" s="65" t="s">
        <v>502</v>
      </c>
      <c r="K611" s="63" t="s">
        <v>2406</v>
      </c>
      <c r="L611" s="63" t="s">
        <v>39</v>
      </c>
      <c r="M611" s="63" t="s">
        <v>40</v>
      </c>
      <c r="N611" s="63" t="s">
        <v>48</v>
      </c>
      <c r="O611" s="63" t="s">
        <v>43</v>
      </c>
      <c r="P611" s="89" t="s">
        <v>8758</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2" t="s">
        <v>8768</v>
      </c>
    </row>
    <row r="612" spans="1:29" ht="16.2" hidden="1" customHeight="1" x14ac:dyDescent="0.35">
      <c r="A612" s="66">
        <v>611</v>
      </c>
      <c r="B612" s="63">
        <v>20417099</v>
      </c>
      <c r="C612" s="63" t="s">
        <v>462</v>
      </c>
      <c r="D612" s="63" t="s">
        <v>8748</v>
      </c>
      <c r="E612" s="63" t="s">
        <v>2407</v>
      </c>
      <c r="F612" s="63" t="s">
        <v>38</v>
      </c>
      <c r="G612" s="63" t="s">
        <v>2408</v>
      </c>
      <c r="H612" s="63" t="s">
        <v>31</v>
      </c>
      <c r="I612" s="64" t="s">
        <v>2409</v>
      </c>
      <c r="J612" s="65" t="s">
        <v>544</v>
      </c>
      <c r="K612" s="63" t="s">
        <v>2410</v>
      </c>
      <c r="L612" s="63" t="s">
        <v>39</v>
      </c>
      <c r="M612" s="63" t="s">
        <v>40</v>
      </c>
      <c r="N612" s="63" t="s">
        <v>35</v>
      </c>
      <c r="O612" s="63" t="s">
        <v>30</v>
      </c>
      <c r="P612" s="63" t="s">
        <v>8755</v>
      </c>
      <c r="Q612" s="84">
        <f t="shared" ca="1" si="27"/>
        <v>46120</v>
      </c>
      <c r="R612" s="68">
        <v>0</v>
      </c>
      <c r="S612" s="85" t="s">
        <v>8754</v>
      </c>
      <c r="T612" s="85">
        <v>0</v>
      </c>
      <c r="U612" s="85">
        <v>0</v>
      </c>
      <c r="V612" s="86">
        <f t="shared" si="28"/>
        <v>2</v>
      </c>
      <c r="W612" s="85">
        <v>0</v>
      </c>
      <c r="X612" s="85">
        <v>0</v>
      </c>
      <c r="Y612" s="85">
        <v>0</v>
      </c>
      <c r="Z612" s="85">
        <v>0</v>
      </c>
      <c r="AA612" s="85">
        <v>0</v>
      </c>
      <c r="AB612" s="87">
        <f t="shared" si="29"/>
        <v>0</v>
      </c>
      <c r="AC612" s="92" t="s">
        <v>8768</v>
      </c>
    </row>
    <row r="613" spans="1:29" ht="16.2" hidden="1" customHeight="1" x14ac:dyDescent="0.35">
      <c r="A613" s="66">
        <v>612</v>
      </c>
      <c r="B613" s="62">
        <v>20417104</v>
      </c>
      <c r="C613" s="63" t="s">
        <v>462</v>
      </c>
      <c r="D613" s="63" t="s">
        <v>8748</v>
      </c>
      <c r="E613" s="63" t="s">
        <v>2411</v>
      </c>
      <c r="F613" s="63" t="s">
        <v>38</v>
      </c>
      <c r="G613" s="63" t="s">
        <v>2412</v>
      </c>
      <c r="H613" s="63" t="s">
        <v>42</v>
      </c>
      <c r="I613" s="64" t="s">
        <v>465</v>
      </c>
      <c r="J613" s="65" t="s">
        <v>465</v>
      </c>
      <c r="K613" s="63" t="s">
        <v>2413</v>
      </c>
      <c r="L613" s="63" t="s">
        <v>45</v>
      </c>
      <c r="M613" s="63" t="s">
        <v>34</v>
      </c>
      <c r="N613" s="63" t="s">
        <v>35</v>
      </c>
      <c r="O613" s="63" t="s">
        <v>43</v>
      </c>
      <c r="P613" s="63" t="s">
        <v>8752</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2" t="s">
        <v>8768</v>
      </c>
    </row>
    <row r="614" spans="1:29" ht="16.2" hidden="1" customHeight="1" x14ac:dyDescent="0.35">
      <c r="A614" s="61">
        <v>613</v>
      </c>
      <c r="B614" s="63">
        <v>20417111</v>
      </c>
      <c r="C614" s="63" t="s">
        <v>462</v>
      </c>
      <c r="D614" s="63" t="s">
        <v>8748</v>
      </c>
      <c r="E614" s="63" t="s">
        <v>2414</v>
      </c>
      <c r="F614" s="63" t="s">
        <v>38</v>
      </c>
      <c r="G614" s="63" t="s">
        <v>2415</v>
      </c>
      <c r="H614" s="63" t="s">
        <v>31</v>
      </c>
      <c r="I614" s="64" t="s">
        <v>1912</v>
      </c>
      <c r="J614" s="65" t="s">
        <v>544</v>
      </c>
      <c r="K614" s="63" t="s">
        <v>2416</v>
      </c>
      <c r="L614" s="63" t="s">
        <v>33</v>
      </c>
      <c r="M614" s="63" t="s">
        <v>34</v>
      </c>
      <c r="N614" s="63" t="s">
        <v>35</v>
      </c>
      <c r="O614" s="63" t="s">
        <v>43</v>
      </c>
      <c r="P614" s="63" t="s">
        <v>8753</v>
      </c>
      <c r="Q614" s="84">
        <f t="shared" ca="1" si="27"/>
        <v>46120</v>
      </c>
      <c r="R614" s="68">
        <v>0</v>
      </c>
      <c r="S614" s="85" t="s">
        <v>8754</v>
      </c>
      <c r="T614" s="85">
        <v>0</v>
      </c>
      <c r="U614" s="85">
        <v>0</v>
      </c>
      <c r="V614" s="86">
        <f t="shared" si="28"/>
        <v>2</v>
      </c>
      <c r="W614" s="85">
        <v>0</v>
      </c>
      <c r="X614" s="85">
        <v>0</v>
      </c>
      <c r="Y614" s="85">
        <v>0</v>
      </c>
      <c r="Z614" s="85">
        <v>0</v>
      </c>
      <c r="AA614" s="85">
        <v>0</v>
      </c>
      <c r="AB614" s="87">
        <f t="shared" si="29"/>
        <v>0</v>
      </c>
      <c r="AC614" s="92" t="s">
        <v>8768</v>
      </c>
    </row>
    <row r="615" spans="1:29" ht="16.2" hidden="1" customHeight="1" x14ac:dyDescent="0.35">
      <c r="A615" s="61">
        <v>614</v>
      </c>
      <c r="B615" s="63">
        <v>20417170</v>
      </c>
      <c r="C615" s="63" t="s">
        <v>462</v>
      </c>
      <c r="D615" s="63" t="s">
        <v>8748</v>
      </c>
      <c r="E615" s="63" t="s">
        <v>2417</v>
      </c>
      <c r="F615" s="63" t="s">
        <v>38</v>
      </c>
      <c r="G615" s="63" t="s">
        <v>2418</v>
      </c>
      <c r="H615" s="63" t="s">
        <v>31</v>
      </c>
      <c r="I615" s="64" t="s">
        <v>465</v>
      </c>
      <c r="J615" s="65" t="s">
        <v>465</v>
      </c>
      <c r="K615" s="63" t="s">
        <v>2419</v>
      </c>
      <c r="L615" s="63" t="s">
        <v>33</v>
      </c>
      <c r="M615" s="63" t="s">
        <v>34</v>
      </c>
      <c r="N615" s="63" t="s">
        <v>35</v>
      </c>
      <c r="O615" s="63" t="s">
        <v>36</v>
      </c>
      <c r="P615" s="63" t="s">
        <v>8752</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2" t="s">
        <v>8768</v>
      </c>
    </row>
    <row r="616" spans="1:29" ht="16.2" hidden="1" customHeight="1" x14ac:dyDescent="0.35">
      <c r="A616" s="66">
        <v>615</v>
      </c>
      <c r="B616" s="67">
        <v>20417179</v>
      </c>
      <c r="C616" s="63" t="s">
        <v>462</v>
      </c>
      <c r="D616" s="63" t="s">
        <v>8748</v>
      </c>
      <c r="E616" s="63" t="s">
        <v>140</v>
      </c>
      <c r="F616" s="63" t="s">
        <v>38</v>
      </c>
      <c r="G616" s="63" t="s">
        <v>2420</v>
      </c>
      <c r="H616" s="63" t="s">
        <v>42</v>
      </c>
      <c r="I616" s="64" t="s">
        <v>582</v>
      </c>
      <c r="J616" s="65" t="s">
        <v>526</v>
      </c>
      <c r="K616" s="63" t="s">
        <v>2421</v>
      </c>
      <c r="L616" s="63" t="s">
        <v>39</v>
      </c>
      <c r="M616" s="63" t="s">
        <v>40</v>
      </c>
      <c r="N616" s="63" t="s">
        <v>46</v>
      </c>
      <c r="O616" s="63" t="s">
        <v>30</v>
      </c>
      <c r="P616" s="63" t="s">
        <v>46</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2" t="s">
        <v>8768</v>
      </c>
    </row>
    <row r="617" spans="1:29" ht="16.2" hidden="1" customHeight="1" x14ac:dyDescent="0.35">
      <c r="A617" s="66">
        <v>616</v>
      </c>
      <c r="B617" s="63">
        <v>20417188</v>
      </c>
      <c r="C617" s="63" t="s">
        <v>462</v>
      </c>
      <c r="D617" s="63" t="s">
        <v>8748</v>
      </c>
      <c r="E617" s="63" t="s">
        <v>2422</v>
      </c>
      <c r="F617" s="63" t="s">
        <v>38</v>
      </c>
      <c r="G617" s="63" t="s">
        <v>2423</v>
      </c>
      <c r="H617" s="63" t="s">
        <v>42</v>
      </c>
      <c r="I617" s="64" t="s">
        <v>465</v>
      </c>
      <c r="J617" s="65" t="s">
        <v>526</v>
      </c>
      <c r="K617" s="63" t="s">
        <v>2424</v>
      </c>
      <c r="L617" s="63" t="s">
        <v>39</v>
      </c>
      <c r="M617" s="63" t="s">
        <v>34</v>
      </c>
      <c r="N617" s="63" t="s">
        <v>35</v>
      </c>
      <c r="O617" s="63" t="s">
        <v>30</v>
      </c>
      <c r="P617" s="63" t="s">
        <v>8755</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2" t="s">
        <v>8768</v>
      </c>
    </row>
    <row r="618" spans="1:29" ht="16.2" hidden="1" customHeight="1" x14ac:dyDescent="0.35">
      <c r="A618" s="61">
        <v>617</v>
      </c>
      <c r="B618" s="63">
        <v>20417194</v>
      </c>
      <c r="C618" s="63" t="s">
        <v>462</v>
      </c>
      <c r="D618" s="63" t="s">
        <v>8748</v>
      </c>
      <c r="E618" s="63" t="s">
        <v>2425</v>
      </c>
      <c r="F618" s="63" t="s">
        <v>38</v>
      </c>
      <c r="G618" s="63" t="s">
        <v>2426</v>
      </c>
      <c r="H618" s="63" t="s">
        <v>31</v>
      </c>
      <c r="I618" s="64" t="s">
        <v>465</v>
      </c>
      <c r="J618" s="65" t="s">
        <v>465</v>
      </c>
      <c r="K618" s="63" t="s">
        <v>2427</v>
      </c>
      <c r="L618" s="63" t="s">
        <v>33</v>
      </c>
      <c r="M618" s="63" t="s">
        <v>34</v>
      </c>
      <c r="N618" s="63" t="s">
        <v>35</v>
      </c>
      <c r="O618" s="63" t="s">
        <v>36</v>
      </c>
      <c r="P618" s="63" t="s">
        <v>8751</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2" t="s">
        <v>8768</v>
      </c>
    </row>
    <row r="619" spans="1:29" ht="16.2" hidden="1" customHeight="1" x14ac:dyDescent="0.35">
      <c r="A619" s="61">
        <v>618</v>
      </c>
      <c r="B619" s="63">
        <v>20417205</v>
      </c>
      <c r="C619" s="63" t="s">
        <v>462</v>
      </c>
      <c r="D619" s="63" t="s">
        <v>8748</v>
      </c>
      <c r="E619" s="63" t="s">
        <v>2428</v>
      </c>
      <c r="F619" s="63" t="s">
        <v>32</v>
      </c>
      <c r="G619" s="63" t="s">
        <v>2429</v>
      </c>
      <c r="H619" s="63" t="s">
        <v>31</v>
      </c>
      <c r="I619" s="64" t="s">
        <v>2430</v>
      </c>
      <c r="J619" s="65" t="s">
        <v>465</v>
      </c>
      <c r="K619" s="63" t="s">
        <v>2431</v>
      </c>
      <c r="L619" s="63" t="s">
        <v>33</v>
      </c>
      <c r="M619" s="63" t="s">
        <v>40</v>
      </c>
      <c r="N619" s="63" t="s">
        <v>48</v>
      </c>
      <c r="O619" s="63" t="s">
        <v>30</v>
      </c>
      <c r="P619" s="89" t="s">
        <v>8756</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2" t="s">
        <v>8768</v>
      </c>
    </row>
    <row r="620" spans="1:29" ht="16.2" hidden="1" customHeight="1" x14ac:dyDescent="0.35">
      <c r="A620" s="66">
        <v>619</v>
      </c>
      <c r="B620" s="63">
        <v>20417243</v>
      </c>
      <c r="C620" s="63" t="s">
        <v>462</v>
      </c>
      <c r="D620" s="63" t="s">
        <v>8748</v>
      </c>
      <c r="E620" s="63" t="s">
        <v>2432</v>
      </c>
      <c r="F620" s="63" t="s">
        <v>38</v>
      </c>
      <c r="G620" s="63" t="s">
        <v>2433</v>
      </c>
      <c r="H620" s="63" t="s">
        <v>42</v>
      </c>
      <c r="I620" s="64" t="s">
        <v>2434</v>
      </c>
      <c r="J620" s="65" t="s">
        <v>1463</v>
      </c>
      <c r="K620" s="63" t="s">
        <v>2435</v>
      </c>
      <c r="L620" s="63" t="s">
        <v>33</v>
      </c>
      <c r="M620" s="63" t="s">
        <v>34</v>
      </c>
      <c r="N620" s="63" t="s">
        <v>35</v>
      </c>
      <c r="O620" s="63" t="s">
        <v>43</v>
      </c>
      <c r="P620" s="63" t="s">
        <v>8752</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2" t="s">
        <v>8768</v>
      </c>
    </row>
    <row r="621" spans="1:29" ht="16.2" customHeight="1" x14ac:dyDescent="0.35">
      <c r="A621" s="66">
        <v>620</v>
      </c>
      <c r="B621" s="63">
        <v>20417245</v>
      </c>
      <c r="C621" s="63" t="s">
        <v>462</v>
      </c>
      <c r="D621" s="63" t="s">
        <v>8748</v>
      </c>
      <c r="E621" s="63" t="s">
        <v>2436</v>
      </c>
      <c r="F621" s="63" t="s">
        <v>38</v>
      </c>
      <c r="G621" s="63" t="s">
        <v>2437</v>
      </c>
      <c r="H621" s="63" t="s">
        <v>42</v>
      </c>
      <c r="I621" s="64" t="s">
        <v>465</v>
      </c>
      <c r="J621" s="65" t="s">
        <v>465</v>
      </c>
      <c r="K621" s="63" t="s">
        <v>2438</v>
      </c>
      <c r="L621" s="63" t="s">
        <v>39</v>
      </c>
      <c r="M621" s="63" t="s">
        <v>40</v>
      </c>
      <c r="N621" s="63" t="s">
        <v>53</v>
      </c>
      <c r="O621" s="63" t="s">
        <v>36</v>
      </c>
      <c r="P621" s="63" t="s">
        <v>53</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2" t="s">
        <v>8768</v>
      </c>
    </row>
    <row r="622" spans="1:29" ht="16.2" hidden="1" customHeight="1" x14ac:dyDescent="0.35">
      <c r="A622" s="61">
        <v>621</v>
      </c>
      <c r="B622" s="63">
        <v>20417246</v>
      </c>
      <c r="C622" s="63" t="s">
        <v>462</v>
      </c>
      <c r="D622" s="63" t="s">
        <v>8748</v>
      </c>
      <c r="E622" s="63" t="s">
        <v>2439</v>
      </c>
      <c r="F622" s="63" t="s">
        <v>38</v>
      </c>
      <c r="G622" s="63" t="s">
        <v>2440</v>
      </c>
      <c r="H622" s="63" t="s">
        <v>31</v>
      </c>
      <c r="I622" s="64" t="s">
        <v>465</v>
      </c>
      <c r="J622" s="65" t="s">
        <v>465</v>
      </c>
      <c r="K622" s="63" t="s">
        <v>2441</v>
      </c>
      <c r="L622" s="63" t="s">
        <v>39</v>
      </c>
      <c r="M622" s="63" t="s">
        <v>34</v>
      </c>
      <c r="N622" s="63" t="s">
        <v>35</v>
      </c>
      <c r="O622" s="63" t="s">
        <v>36</v>
      </c>
      <c r="P622" s="63" t="s">
        <v>8755</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2" t="s">
        <v>8768</v>
      </c>
    </row>
    <row r="623" spans="1:29" ht="16.2" hidden="1" customHeight="1" x14ac:dyDescent="0.35">
      <c r="A623" s="61">
        <v>622</v>
      </c>
      <c r="B623" s="63">
        <v>20417256</v>
      </c>
      <c r="C623" s="63" t="s">
        <v>462</v>
      </c>
      <c r="D623" s="63" t="s">
        <v>8748</v>
      </c>
      <c r="E623" s="63" t="s">
        <v>2442</v>
      </c>
      <c r="F623" s="63" t="s">
        <v>38</v>
      </c>
      <c r="G623" s="63" t="s">
        <v>2443</v>
      </c>
      <c r="H623" s="63" t="s">
        <v>31</v>
      </c>
      <c r="I623" s="64" t="s">
        <v>465</v>
      </c>
      <c r="J623" s="65" t="s">
        <v>465</v>
      </c>
      <c r="K623" s="63" t="s">
        <v>2444</v>
      </c>
      <c r="L623" s="63" t="s">
        <v>39</v>
      </c>
      <c r="M623" s="63" t="s">
        <v>40</v>
      </c>
      <c r="N623" s="63" t="s">
        <v>48</v>
      </c>
      <c r="O623" s="63" t="s">
        <v>36</v>
      </c>
      <c r="P623" s="89" t="s">
        <v>8756</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2" t="s">
        <v>8768</v>
      </c>
    </row>
    <row r="624" spans="1:29" ht="16.2" hidden="1" customHeight="1" x14ac:dyDescent="0.35">
      <c r="A624" s="66">
        <v>623</v>
      </c>
      <c r="B624" s="67">
        <v>20417276</v>
      </c>
      <c r="C624" s="63" t="s">
        <v>462</v>
      </c>
      <c r="D624" s="63" t="s">
        <v>8748</v>
      </c>
      <c r="E624" s="63" t="s">
        <v>2445</v>
      </c>
      <c r="F624" s="63" t="s">
        <v>38</v>
      </c>
      <c r="G624" s="63" t="s">
        <v>2446</v>
      </c>
      <c r="H624" s="63" t="s">
        <v>42</v>
      </c>
      <c r="I624" s="64" t="s">
        <v>607</v>
      </c>
      <c r="J624" s="65" t="s">
        <v>502</v>
      </c>
      <c r="K624" s="63" t="s">
        <v>2447</v>
      </c>
      <c r="L624" s="63" t="s">
        <v>39</v>
      </c>
      <c r="M624" s="63" t="s">
        <v>40</v>
      </c>
      <c r="N624" s="63" t="s">
        <v>46</v>
      </c>
      <c r="O624" s="63" t="s">
        <v>43</v>
      </c>
      <c r="P624" s="63" t="s">
        <v>46</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2" t="s">
        <v>8768</v>
      </c>
    </row>
    <row r="625" spans="1:29" ht="16.2" hidden="1" customHeight="1" x14ac:dyDescent="0.35">
      <c r="A625" s="66">
        <v>624</v>
      </c>
      <c r="B625" s="63">
        <v>20417282</v>
      </c>
      <c r="C625" s="63" t="s">
        <v>462</v>
      </c>
      <c r="D625" s="63" t="s">
        <v>8748</v>
      </c>
      <c r="E625" s="63" t="s">
        <v>2448</v>
      </c>
      <c r="F625" s="63" t="s">
        <v>38</v>
      </c>
      <c r="G625" s="63" t="s">
        <v>2449</v>
      </c>
      <c r="H625" s="63" t="s">
        <v>31</v>
      </c>
      <c r="I625" s="64" t="s">
        <v>2450</v>
      </c>
      <c r="J625" s="65" t="s">
        <v>502</v>
      </c>
      <c r="K625" s="63" t="s">
        <v>2451</v>
      </c>
      <c r="L625" s="63" t="s">
        <v>39</v>
      </c>
      <c r="M625" s="63" t="s">
        <v>40</v>
      </c>
      <c r="N625" s="63" t="s">
        <v>35</v>
      </c>
      <c r="O625" s="63" t="s">
        <v>43</v>
      </c>
      <c r="P625" s="63" t="s">
        <v>8752</v>
      </c>
      <c r="Q625" s="84">
        <f t="shared" ca="1" si="27"/>
        <v>46120</v>
      </c>
      <c r="R625" s="68">
        <v>0</v>
      </c>
      <c r="S625" s="85" t="s">
        <v>8754</v>
      </c>
      <c r="T625" s="85">
        <v>0</v>
      </c>
      <c r="U625" s="85">
        <v>0</v>
      </c>
      <c r="V625" s="86">
        <f t="shared" si="28"/>
        <v>2</v>
      </c>
      <c r="W625" s="85">
        <v>0</v>
      </c>
      <c r="X625" s="85">
        <v>0</v>
      </c>
      <c r="Y625" s="85">
        <v>0</v>
      </c>
      <c r="Z625" s="85">
        <v>0</v>
      </c>
      <c r="AA625" s="85">
        <v>0</v>
      </c>
      <c r="AB625" s="87">
        <f t="shared" si="29"/>
        <v>0</v>
      </c>
      <c r="AC625" s="92" t="s">
        <v>8768</v>
      </c>
    </row>
    <row r="626" spans="1:29" ht="16.2" hidden="1" customHeight="1" x14ac:dyDescent="0.35">
      <c r="A626" s="61">
        <v>625</v>
      </c>
      <c r="B626" s="63">
        <v>20417287</v>
      </c>
      <c r="C626" s="63" t="s">
        <v>462</v>
      </c>
      <c r="D626" s="63" t="s">
        <v>8748</v>
      </c>
      <c r="E626" s="63" t="s">
        <v>359</v>
      </c>
      <c r="F626" s="63" t="s">
        <v>38</v>
      </c>
      <c r="G626" s="63" t="s">
        <v>2452</v>
      </c>
      <c r="H626" s="63" t="s">
        <v>42</v>
      </c>
      <c r="I626" s="64" t="s">
        <v>1364</v>
      </c>
      <c r="J626" s="65" t="s">
        <v>689</v>
      </c>
      <c r="K626" s="63" t="s">
        <v>2453</v>
      </c>
      <c r="L626" s="63" t="s">
        <v>33</v>
      </c>
      <c r="M626" s="63" t="s">
        <v>34</v>
      </c>
      <c r="N626" s="63" t="s">
        <v>35</v>
      </c>
      <c r="O626" s="63" t="s">
        <v>30</v>
      </c>
      <c r="P626" s="63" t="s">
        <v>8751</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2" t="s">
        <v>8768</v>
      </c>
    </row>
    <row r="627" spans="1:29" ht="16.2" hidden="1" customHeight="1" x14ac:dyDescent="0.35">
      <c r="A627" s="61">
        <v>626</v>
      </c>
      <c r="B627" s="63">
        <v>20417302</v>
      </c>
      <c r="C627" s="63" t="s">
        <v>462</v>
      </c>
      <c r="D627" s="63" t="s">
        <v>8748</v>
      </c>
      <c r="E627" s="63" t="s">
        <v>135</v>
      </c>
      <c r="F627" s="63" t="s">
        <v>38</v>
      </c>
      <c r="G627" s="63" t="s">
        <v>2454</v>
      </c>
      <c r="H627" s="63" t="s">
        <v>42</v>
      </c>
      <c r="I627" s="64" t="s">
        <v>2455</v>
      </c>
      <c r="J627" s="65" t="s">
        <v>502</v>
      </c>
      <c r="K627" s="63" t="s">
        <v>2456</v>
      </c>
      <c r="L627" s="63" t="s">
        <v>39</v>
      </c>
      <c r="M627" s="63" t="s">
        <v>40</v>
      </c>
      <c r="N627" s="63" t="s">
        <v>52</v>
      </c>
      <c r="O627" s="63" t="s">
        <v>43</v>
      </c>
      <c r="P627" s="63" t="s">
        <v>52</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2" t="s">
        <v>8768</v>
      </c>
    </row>
    <row r="628" spans="1:29" ht="16.2" hidden="1" customHeight="1" x14ac:dyDescent="0.35">
      <c r="A628" s="66">
        <v>627</v>
      </c>
      <c r="B628" s="63">
        <v>20417303</v>
      </c>
      <c r="C628" s="63" t="s">
        <v>462</v>
      </c>
      <c r="D628" s="63" t="s">
        <v>8748</v>
      </c>
      <c r="E628" s="63" t="s">
        <v>2457</v>
      </c>
      <c r="F628" s="63" t="s">
        <v>38</v>
      </c>
      <c r="G628" s="63" t="s">
        <v>2458</v>
      </c>
      <c r="H628" s="63" t="s">
        <v>42</v>
      </c>
      <c r="I628" s="64" t="s">
        <v>2459</v>
      </c>
      <c r="J628" s="65" t="s">
        <v>502</v>
      </c>
      <c r="K628" s="63" t="s">
        <v>2460</v>
      </c>
      <c r="L628" s="63" t="s">
        <v>39</v>
      </c>
      <c r="M628" s="63" t="s">
        <v>34</v>
      </c>
      <c r="N628" s="63" t="s">
        <v>35</v>
      </c>
      <c r="O628" s="63" t="s">
        <v>43</v>
      </c>
      <c r="P628" s="63" t="s">
        <v>8749</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2" t="s">
        <v>8768</v>
      </c>
    </row>
    <row r="629" spans="1:29" ht="16.2" hidden="1" customHeight="1" x14ac:dyDescent="0.35">
      <c r="A629" s="66">
        <v>628</v>
      </c>
      <c r="B629" s="62">
        <v>20417304</v>
      </c>
      <c r="C629" s="63" t="s">
        <v>462</v>
      </c>
      <c r="D629" s="63" t="s">
        <v>8748</v>
      </c>
      <c r="E629" s="63" t="s">
        <v>2461</v>
      </c>
      <c r="F629" s="63" t="s">
        <v>38</v>
      </c>
      <c r="G629" s="63" t="s">
        <v>2462</v>
      </c>
      <c r="H629" s="63" t="s">
        <v>31</v>
      </c>
      <c r="I629" s="64" t="s">
        <v>2463</v>
      </c>
      <c r="J629" s="65" t="s">
        <v>1463</v>
      </c>
      <c r="K629" s="63" t="s">
        <v>2464</v>
      </c>
      <c r="L629" s="63" t="s">
        <v>39</v>
      </c>
      <c r="M629" s="63" t="s">
        <v>40</v>
      </c>
      <c r="N629" s="63" t="s">
        <v>48</v>
      </c>
      <c r="O629" s="63" t="s">
        <v>30</v>
      </c>
      <c r="P629" s="89" t="s">
        <v>8758</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2" t="s">
        <v>8768</v>
      </c>
    </row>
    <row r="630" spans="1:29" ht="16.2" hidden="1" customHeight="1" x14ac:dyDescent="0.35">
      <c r="A630" s="61">
        <v>629</v>
      </c>
      <c r="B630" s="67">
        <v>20417321</v>
      </c>
      <c r="C630" s="63" t="s">
        <v>462</v>
      </c>
      <c r="D630" s="63" t="s">
        <v>8748</v>
      </c>
      <c r="E630" s="63" t="s">
        <v>108</v>
      </c>
      <c r="F630" s="63" t="s">
        <v>38</v>
      </c>
      <c r="G630" s="63" t="s">
        <v>2465</v>
      </c>
      <c r="H630" s="63" t="s">
        <v>42</v>
      </c>
      <c r="I630" s="64" t="s">
        <v>2466</v>
      </c>
      <c r="J630" s="65" t="s">
        <v>465</v>
      </c>
      <c r="K630" s="63" t="s">
        <v>2467</v>
      </c>
      <c r="L630" s="63" t="s">
        <v>39</v>
      </c>
      <c r="M630" s="63" t="s">
        <v>40</v>
      </c>
      <c r="N630" s="63" t="s">
        <v>46</v>
      </c>
      <c r="O630" s="63" t="s">
        <v>43</v>
      </c>
      <c r="P630" s="63" t="s">
        <v>46</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2" t="s">
        <v>8768</v>
      </c>
    </row>
    <row r="631" spans="1:29" ht="16.2" hidden="1" customHeight="1" x14ac:dyDescent="0.35">
      <c r="A631" s="61">
        <v>630</v>
      </c>
      <c r="B631" s="63">
        <v>20417330</v>
      </c>
      <c r="C631" s="63" t="s">
        <v>462</v>
      </c>
      <c r="D631" s="63" t="s">
        <v>8748</v>
      </c>
      <c r="E631" s="63" t="s">
        <v>2468</v>
      </c>
      <c r="F631" s="63" t="s">
        <v>38</v>
      </c>
      <c r="G631" s="63" t="s">
        <v>2469</v>
      </c>
      <c r="H631" s="63" t="s">
        <v>31</v>
      </c>
      <c r="I631" s="64" t="s">
        <v>465</v>
      </c>
      <c r="J631" s="65" t="s">
        <v>465</v>
      </c>
      <c r="K631" s="63" t="s">
        <v>2470</v>
      </c>
      <c r="L631" s="63" t="s">
        <v>39</v>
      </c>
      <c r="M631" s="63" t="s">
        <v>34</v>
      </c>
      <c r="N631" s="63" t="s">
        <v>35</v>
      </c>
      <c r="O631" s="63" t="s">
        <v>36</v>
      </c>
      <c r="P631" s="63" t="s">
        <v>8750</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2" t="s">
        <v>8768</v>
      </c>
    </row>
    <row r="632" spans="1:29" ht="16.2" hidden="1" customHeight="1" x14ac:dyDescent="0.35">
      <c r="A632" s="66">
        <v>631</v>
      </c>
      <c r="B632" s="63">
        <v>20417342</v>
      </c>
      <c r="C632" s="63" t="s">
        <v>462</v>
      </c>
      <c r="D632" s="63" t="s">
        <v>8748</v>
      </c>
      <c r="E632" s="63" t="s">
        <v>2471</v>
      </c>
      <c r="F632" s="63" t="s">
        <v>32</v>
      </c>
      <c r="G632" s="63" t="s">
        <v>2472</v>
      </c>
      <c r="H632" s="63" t="s">
        <v>31</v>
      </c>
      <c r="I632" s="64" t="s">
        <v>465</v>
      </c>
      <c r="J632" s="65" t="s">
        <v>465</v>
      </c>
      <c r="K632" s="63" t="s">
        <v>2473</v>
      </c>
      <c r="L632" s="63" t="s">
        <v>2474</v>
      </c>
      <c r="M632" s="63" t="s">
        <v>40</v>
      </c>
      <c r="N632" s="63" t="s">
        <v>48</v>
      </c>
      <c r="O632" s="63" t="s">
        <v>36</v>
      </c>
      <c r="P632" s="89" t="s">
        <v>8756</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2" t="s">
        <v>8768</v>
      </c>
    </row>
    <row r="633" spans="1:29" ht="16.2" hidden="1" customHeight="1" x14ac:dyDescent="0.35">
      <c r="A633" s="66">
        <v>632</v>
      </c>
      <c r="B633" s="63">
        <v>20417353</v>
      </c>
      <c r="C633" s="63" t="s">
        <v>462</v>
      </c>
      <c r="D633" s="63" t="s">
        <v>8748</v>
      </c>
      <c r="E633" s="63" t="s">
        <v>2475</v>
      </c>
      <c r="F633" s="63" t="s">
        <v>38</v>
      </c>
      <c r="G633" s="63" t="s">
        <v>2476</v>
      </c>
      <c r="H633" s="63" t="s">
        <v>31</v>
      </c>
      <c r="I633" s="64" t="s">
        <v>2477</v>
      </c>
      <c r="J633" s="65" t="s">
        <v>1463</v>
      </c>
      <c r="K633" s="63" t="s">
        <v>2478</v>
      </c>
      <c r="L633" s="63" t="s">
        <v>33</v>
      </c>
      <c r="M633" s="63" t="s">
        <v>40</v>
      </c>
      <c r="N633" s="63" t="s">
        <v>35</v>
      </c>
      <c r="O633" s="63" t="s">
        <v>43</v>
      </c>
      <c r="P633" s="63" t="s">
        <v>8750</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2" t="s">
        <v>8768</v>
      </c>
    </row>
    <row r="634" spans="1:29" ht="16.2" hidden="1" customHeight="1" x14ac:dyDescent="0.35">
      <c r="A634" s="61">
        <v>633</v>
      </c>
      <c r="B634" s="63">
        <v>20417356</v>
      </c>
      <c r="C634" s="63" t="s">
        <v>462</v>
      </c>
      <c r="D634" s="63" t="s">
        <v>8748</v>
      </c>
      <c r="E634" s="63" t="s">
        <v>2479</v>
      </c>
      <c r="F634" s="63" t="s">
        <v>38</v>
      </c>
      <c r="G634" s="63" t="s">
        <v>2480</v>
      </c>
      <c r="H634" s="63" t="s">
        <v>31</v>
      </c>
      <c r="I634" s="64" t="s">
        <v>465</v>
      </c>
      <c r="J634" s="65" t="s">
        <v>469</v>
      </c>
      <c r="K634" s="63" t="s">
        <v>2481</v>
      </c>
      <c r="L634" s="63" t="s">
        <v>33</v>
      </c>
      <c r="M634" s="63" t="s">
        <v>34</v>
      </c>
      <c r="N634" s="63" t="s">
        <v>48</v>
      </c>
      <c r="O634" s="63" t="s">
        <v>43</v>
      </c>
      <c r="P634" s="89" t="s">
        <v>8756</v>
      </c>
      <c r="Q634" s="84">
        <f t="shared" ca="1" si="27"/>
        <v>46120</v>
      </c>
      <c r="R634" s="68">
        <v>0</v>
      </c>
      <c r="S634" s="85" t="s">
        <v>8754</v>
      </c>
      <c r="T634" s="85">
        <v>0</v>
      </c>
      <c r="U634" s="85">
        <v>0</v>
      </c>
      <c r="V634" s="86">
        <f t="shared" si="28"/>
        <v>2</v>
      </c>
      <c r="W634" s="85">
        <v>0</v>
      </c>
      <c r="X634" s="85">
        <v>0</v>
      </c>
      <c r="Y634" s="85">
        <v>0</v>
      </c>
      <c r="Z634" s="85">
        <v>0</v>
      </c>
      <c r="AA634" s="85">
        <v>0</v>
      </c>
      <c r="AB634" s="87">
        <f t="shared" si="29"/>
        <v>0</v>
      </c>
      <c r="AC634" s="92" t="s">
        <v>8768</v>
      </c>
    </row>
    <row r="635" spans="1:29" ht="16.2" hidden="1" customHeight="1" x14ac:dyDescent="0.35">
      <c r="A635" s="61">
        <v>634</v>
      </c>
      <c r="B635" s="63">
        <v>20417369</v>
      </c>
      <c r="C635" s="63" t="s">
        <v>462</v>
      </c>
      <c r="D635" s="63" t="s">
        <v>8748</v>
      </c>
      <c r="E635" s="63" t="s">
        <v>2482</v>
      </c>
      <c r="F635" s="63" t="s">
        <v>38</v>
      </c>
      <c r="G635" s="63" t="s">
        <v>2483</v>
      </c>
      <c r="H635" s="63" t="s">
        <v>31</v>
      </c>
      <c r="I635" s="64" t="s">
        <v>465</v>
      </c>
      <c r="J635" s="65" t="s">
        <v>469</v>
      </c>
      <c r="K635" s="63" t="s">
        <v>2484</v>
      </c>
      <c r="L635" s="63" t="s">
        <v>45</v>
      </c>
      <c r="M635" s="63" t="s">
        <v>34</v>
      </c>
      <c r="N635" s="63" t="s">
        <v>35</v>
      </c>
      <c r="O635" s="63" t="s">
        <v>43</v>
      </c>
      <c r="P635" s="63" t="s">
        <v>8749</v>
      </c>
      <c r="Q635" s="84">
        <f t="shared" ca="1" si="27"/>
        <v>46120</v>
      </c>
      <c r="R635" s="68">
        <v>0</v>
      </c>
      <c r="S635" s="85" t="s">
        <v>8754</v>
      </c>
      <c r="T635" s="85">
        <v>0</v>
      </c>
      <c r="U635" s="85">
        <v>0</v>
      </c>
      <c r="V635" s="86">
        <f t="shared" si="28"/>
        <v>2</v>
      </c>
      <c r="W635" s="85">
        <v>0</v>
      </c>
      <c r="X635" s="85">
        <v>0</v>
      </c>
      <c r="Y635" s="85">
        <v>0</v>
      </c>
      <c r="Z635" s="85">
        <v>0</v>
      </c>
      <c r="AA635" s="85">
        <v>0</v>
      </c>
      <c r="AB635" s="87">
        <f t="shared" si="29"/>
        <v>0</v>
      </c>
      <c r="AC635" s="92" t="s">
        <v>8768</v>
      </c>
    </row>
    <row r="636" spans="1:29" ht="16.2" hidden="1" customHeight="1" x14ac:dyDescent="0.35">
      <c r="A636" s="66">
        <v>635</v>
      </c>
      <c r="B636" s="63">
        <v>20417374</v>
      </c>
      <c r="C636" s="63" t="s">
        <v>462</v>
      </c>
      <c r="D636" s="63" t="s">
        <v>8748</v>
      </c>
      <c r="E636" s="63" t="s">
        <v>2485</v>
      </c>
      <c r="F636" s="63" t="s">
        <v>32</v>
      </c>
      <c r="G636" s="63" t="s">
        <v>2486</v>
      </c>
      <c r="H636" s="63" t="s">
        <v>42</v>
      </c>
      <c r="I636" s="64" t="s">
        <v>2487</v>
      </c>
      <c r="J636" s="65" t="s">
        <v>465</v>
      </c>
      <c r="K636" s="63" t="s">
        <v>2488</v>
      </c>
      <c r="L636" s="63" t="s">
        <v>33</v>
      </c>
      <c r="M636" s="63" t="s">
        <v>34</v>
      </c>
      <c r="N636" s="63" t="s">
        <v>35</v>
      </c>
      <c r="O636" s="63" t="s">
        <v>43</v>
      </c>
      <c r="P636" s="63" t="s">
        <v>8751</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2" t="s">
        <v>8768</v>
      </c>
    </row>
    <row r="637" spans="1:29" ht="16.2" hidden="1" customHeight="1" x14ac:dyDescent="0.35">
      <c r="A637" s="66">
        <v>636</v>
      </c>
      <c r="B637" s="63">
        <v>20417383</v>
      </c>
      <c r="C637" s="63" t="s">
        <v>462</v>
      </c>
      <c r="D637" s="63" t="s">
        <v>8748</v>
      </c>
      <c r="E637" s="63" t="s">
        <v>2489</v>
      </c>
      <c r="F637" s="63" t="s">
        <v>38</v>
      </c>
      <c r="G637" s="63" t="s">
        <v>2490</v>
      </c>
      <c r="H637" s="63" t="s">
        <v>31</v>
      </c>
      <c r="I637" s="64" t="s">
        <v>465</v>
      </c>
      <c r="J637" s="65" t="s">
        <v>465</v>
      </c>
      <c r="K637" s="63" t="s">
        <v>2491</v>
      </c>
      <c r="L637" s="63" t="s">
        <v>45</v>
      </c>
      <c r="M637" s="63" t="s">
        <v>34</v>
      </c>
      <c r="N637" s="63" t="s">
        <v>35</v>
      </c>
      <c r="O637" s="63" t="s">
        <v>43</v>
      </c>
      <c r="P637" s="63" t="s">
        <v>8751</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2" t="s">
        <v>8768</v>
      </c>
    </row>
    <row r="638" spans="1:29" ht="16.2" hidden="1" customHeight="1" x14ac:dyDescent="0.35">
      <c r="A638" s="61">
        <v>637</v>
      </c>
      <c r="B638" s="63">
        <v>20417388</v>
      </c>
      <c r="C638" s="63" t="s">
        <v>462</v>
      </c>
      <c r="D638" s="63" t="s">
        <v>8748</v>
      </c>
      <c r="E638" s="63" t="s">
        <v>2492</v>
      </c>
      <c r="F638" s="63" t="s">
        <v>38</v>
      </c>
      <c r="G638" s="63" t="s">
        <v>2493</v>
      </c>
      <c r="H638" s="63" t="s">
        <v>31</v>
      </c>
      <c r="I638" s="64" t="s">
        <v>465</v>
      </c>
      <c r="J638" s="65" t="s">
        <v>465</v>
      </c>
      <c r="K638" s="63" t="s">
        <v>2494</v>
      </c>
      <c r="L638" s="63" t="s">
        <v>33</v>
      </c>
      <c r="M638" s="63" t="s">
        <v>34</v>
      </c>
      <c r="N638" s="63" t="s">
        <v>35</v>
      </c>
      <c r="O638" s="63" t="s">
        <v>36</v>
      </c>
      <c r="P638" s="63" t="s">
        <v>8753</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2" t="s">
        <v>8768</v>
      </c>
    </row>
    <row r="639" spans="1:29" ht="16.2" hidden="1" customHeight="1" x14ac:dyDescent="0.35">
      <c r="A639" s="61">
        <v>638</v>
      </c>
      <c r="B639" s="63">
        <v>20417423</v>
      </c>
      <c r="C639" s="63" t="s">
        <v>462</v>
      </c>
      <c r="D639" s="63" t="s">
        <v>8748</v>
      </c>
      <c r="E639" s="63" t="s">
        <v>2495</v>
      </c>
      <c r="F639" s="63" t="s">
        <v>32</v>
      </c>
      <c r="G639" s="63" t="s">
        <v>2496</v>
      </c>
      <c r="H639" s="63" t="s">
        <v>31</v>
      </c>
      <c r="I639" s="64" t="s">
        <v>465</v>
      </c>
      <c r="J639" s="65" t="s">
        <v>465</v>
      </c>
      <c r="K639" s="63" t="s">
        <v>2497</v>
      </c>
      <c r="L639" s="63" t="s">
        <v>33</v>
      </c>
      <c r="M639" s="63" t="s">
        <v>34</v>
      </c>
      <c r="N639" s="63" t="s">
        <v>35</v>
      </c>
      <c r="O639" s="63" t="s">
        <v>36</v>
      </c>
      <c r="P639" s="63" t="s">
        <v>8757</v>
      </c>
      <c r="Q639" s="84">
        <f t="shared" ca="1" si="27"/>
        <v>46120</v>
      </c>
      <c r="R639" s="68">
        <v>0</v>
      </c>
      <c r="S639" s="85" t="s">
        <v>8754</v>
      </c>
      <c r="T639" s="85">
        <v>0</v>
      </c>
      <c r="U639" s="85">
        <v>0</v>
      </c>
      <c r="V639" s="86">
        <f t="shared" si="28"/>
        <v>2</v>
      </c>
      <c r="W639" s="85">
        <v>0</v>
      </c>
      <c r="X639" s="85">
        <v>0</v>
      </c>
      <c r="Y639" s="85">
        <v>0</v>
      </c>
      <c r="Z639" s="85">
        <v>0</v>
      </c>
      <c r="AA639" s="85">
        <v>0</v>
      </c>
      <c r="AB639" s="87">
        <f t="shared" si="29"/>
        <v>0</v>
      </c>
      <c r="AC639" s="92" t="s">
        <v>8768</v>
      </c>
    </row>
    <row r="640" spans="1:29" ht="16.2" hidden="1" customHeight="1" x14ac:dyDescent="0.35">
      <c r="A640" s="66">
        <v>639</v>
      </c>
      <c r="B640" s="63">
        <v>20417433</v>
      </c>
      <c r="C640" s="63" t="s">
        <v>462</v>
      </c>
      <c r="D640" s="63" t="s">
        <v>8748</v>
      </c>
      <c r="E640" s="63" t="s">
        <v>2498</v>
      </c>
      <c r="F640" s="63" t="s">
        <v>32</v>
      </c>
      <c r="G640" s="63" t="s">
        <v>2499</v>
      </c>
      <c r="H640" s="63" t="s">
        <v>31</v>
      </c>
      <c r="I640" s="64" t="s">
        <v>2500</v>
      </c>
      <c r="J640" s="65" t="s">
        <v>526</v>
      </c>
      <c r="K640" s="63" t="s">
        <v>2501</v>
      </c>
      <c r="L640" s="63" t="s">
        <v>39</v>
      </c>
      <c r="M640" s="63" t="s">
        <v>40</v>
      </c>
      <c r="N640" s="63" t="s">
        <v>52</v>
      </c>
      <c r="O640" s="63" t="s">
        <v>43</v>
      </c>
      <c r="P640" s="63" t="s">
        <v>52</v>
      </c>
      <c r="Q640" s="84">
        <f t="shared" ca="1" si="27"/>
        <v>46120</v>
      </c>
      <c r="R640" s="68">
        <v>0</v>
      </c>
      <c r="S640" s="85" t="s">
        <v>8754</v>
      </c>
      <c r="T640" s="85">
        <v>0</v>
      </c>
      <c r="U640" s="85">
        <v>0</v>
      </c>
      <c r="V640" s="86">
        <f t="shared" si="28"/>
        <v>2</v>
      </c>
      <c r="W640" s="85">
        <v>0</v>
      </c>
      <c r="X640" s="85">
        <v>0</v>
      </c>
      <c r="Y640" s="85">
        <v>0</v>
      </c>
      <c r="Z640" s="85">
        <v>0</v>
      </c>
      <c r="AA640" s="85">
        <v>0</v>
      </c>
      <c r="AB640" s="87">
        <f t="shared" si="29"/>
        <v>0</v>
      </c>
      <c r="AC640" s="92" t="s">
        <v>8768</v>
      </c>
    </row>
    <row r="641" spans="1:29" ht="16.2" hidden="1" customHeight="1" x14ac:dyDescent="0.35">
      <c r="A641" s="66">
        <v>640</v>
      </c>
      <c r="B641" s="63">
        <v>20417435</v>
      </c>
      <c r="C641" s="63" t="s">
        <v>462</v>
      </c>
      <c r="D641" s="63" t="s">
        <v>8748</v>
      </c>
      <c r="E641" s="63" t="s">
        <v>2502</v>
      </c>
      <c r="F641" s="63" t="s">
        <v>38</v>
      </c>
      <c r="G641" s="63" t="s">
        <v>2503</v>
      </c>
      <c r="H641" s="63" t="s">
        <v>31</v>
      </c>
      <c r="I641" s="64" t="s">
        <v>465</v>
      </c>
      <c r="J641" s="65" t="s">
        <v>526</v>
      </c>
      <c r="K641" s="63" t="s">
        <v>2504</v>
      </c>
      <c r="L641" s="63" t="s">
        <v>33</v>
      </c>
      <c r="M641" s="63" t="s">
        <v>34</v>
      </c>
      <c r="N641" s="63" t="s">
        <v>35</v>
      </c>
      <c r="O641" s="63" t="s">
        <v>43</v>
      </c>
      <c r="P641" s="63" t="s">
        <v>8753</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2" t="s">
        <v>8768</v>
      </c>
    </row>
    <row r="642" spans="1:29" ht="16.2" hidden="1" customHeight="1" x14ac:dyDescent="0.35">
      <c r="A642" s="61">
        <v>641</v>
      </c>
      <c r="B642" s="62">
        <v>20417444</v>
      </c>
      <c r="C642" s="63" t="s">
        <v>462</v>
      </c>
      <c r="D642" s="63" t="s">
        <v>8748</v>
      </c>
      <c r="E642" s="63" t="s">
        <v>2505</v>
      </c>
      <c r="F642" s="63" t="s">
        <v>38</v>
      </c>
      <c r="G642" s="63" t="s">
        <v>2506</v>
      </c>
      <c r="H642" s="63" t="s">
        <v>31</v>
      </c>
      <c r="I642" s="64" t="s">
        <v>465</v>
      </c>
      <c r="J642" s="65" t="s">
        <v>465</v>
      </c>
      <c r="K642" s="63" t="s">
        <v>2507</v>
      </c>
      <c r="L642" s="63" t="s">
        <v>39</v>
      </c>
      <c r="M642" s="63" t="s">
        <v>34</v>
      </c>
      <c r="N642" s="63" t="s">
        <v>35</v>
      </c>
      <c r="O642" s="63" t="s">
        <v>36</v>
      </c>
      <c r="P642" s="63" t="s">
        <v>8750</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2" t="s">
        <v>8768</v>
      </c>
    </row>
    <row r="643" spans="1:29" ht="16.2" hidden="1" customHeight="1" x14ac:dyDescent="0.35">
      <c r="A643" s="61">
        <v>642</v>
      </c>
      <c r="B643" s="63">
        <v>20417452</v>
      </c>
      <c r="C643" s="63" t="s">
        <v>462</v>
      </c>
      <c r="D643" s="63" t="s">
        <v>8748</v>
      </c>
      <c r="E643" s="63" t="s">
        <v>2508</v>
      </c>
      <c r="F643" s="63" t="s">
        <v>38</v>
      </c>
      <c r="G643" s="63" t="s">
        <v>2509</v>
      </c>
      <c r="H643" s="63" t="s">
        <v>31</v>
      </c>
      <c r="I643" s="64" t="s">
        <v>2510</v>
      </c>
      <c r="J643" s="65" t="s">
        <v>526</v>
      </c>
      <c r="K643" s="63" t="s">
        <v>2511</v>
      </c>
      <c r="L643" s="63" t="s">
        <v>39</v>
      </c>
      <c r="M643" s="63" t="s">
        <v>34</v>
      </c>
      <c r="N643" s="63" t="s">
        <v>35</v>
      </c>
      <c r="O643" s="63" t="s">
        <v>43</v>
      </c>
      <c r="P643" s="63" t="s">
        <v>8753</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2" t="s">
        <v>8768</v>
      </c>
    </row>
    <row r="644" spans="1:29" ht="16.2" customHeight="1" x14ac:dyDescent="0.35">
      <c r="A644" s="66">
        <v>643</v>
      </c>
      <c r="B644" s="63">
        <v>20417454</v>
      </c>
      <c r="C644" s="63" t="s">
        <v>462</v>
      </c>
      <c r="D644" s="63" t="s">
        <v>8748</v>
      </c>
      <c r="E644" s="63" t="s">
        <v>2512</v>
      </c>
      <c r="F644" s="63" t="s">
        <v>38</v>
      </c>
      <c r="G644" s="63" t="s">
        <v>2513</v>
      </c>
      <c r="H644" s="63" t="s">
        <v>42</v>
      </c>
      <c r="I644" s="64" t="s">
        <v>2514</v>
      </c>
      <c r="J644" s="65" t="s">
        <v>655</v>
      </c>
      <c r="K644" s="63" t="s">
        <v>2515</v>
      </c>
      <c r="L644" s="63" t="s">
        <v>45</v>
      </c>
      <c r="M644" s="63" t="s">
        <v>40</v>
      </c>
      <c r="N644" s="63" t="s">
        <v>53</v>
      </c>
      <c r="O644" s="63" t="s">
        <v>43</v>
      </c>
      <c r="P644" s="63" t="s">
        <v>53</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2" t="s">
        <v>8768</v>
      </c>
    </row>
    <row r="645" spans="1:29" ht="16.2" hidden="1" customHeight="1" x14ac:dyDescent="0.35">
      <c r="A645" s="66">
        <v>644</v>
      </c>
      <c r="B645" s="63">
        <v>20417470</v>
      </c>
      <c r="C645" s="63" t="s">
        <v>462</v>
      </c>
      <c r="D645" s="63" t="s">
        <v>8748</v>
      </c>
      <c r="E645" s="63" t="s">
        <v>2516</v>
      </c>
      <c r="F645" s="63" t="s">
        <v>32</v>
      </c>
      <c r="G645" s="63" t="s">
        <v>2517</v>
      </c>
      <c r="H645" s="63" t="s">
        <v>31</v>
      </c>
      <c r="I645" s="64" t="s">
        <v>465</v>
      </c>
      <c r="J645" s="65" t="s">
        <v>465</v>
      </c>
      <c r="K645" s="63" t="s">
        <v>2518</v>
      </c>
      <c r="L645" s="63" t="s">
        <v>45</v>
      </c>
      <c r="M645" s="63" t="s">
        <v>34</v>
      </c>
      <c r="N645" s="63" t="s">
        <v>35</v>
      </c>
      <c r="O645" s="63" t="s">
        <v>43</v>
      </c>
      <c r="P645" s="63" t="s">
        <v>8753</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2" t="s">
        <v>8768</v>
      </c>
    </row>
    <row r="646" spans="1:29" ht="16.2" hidden="1" customHeight="1" x14ac:dyDescent="0.35">
      <c r="A646" s="61">
        <v>645</v>
      </c>
      <c r="B646" s="62">
        <v>20417471</v>
      </c>
      <c r="C646" s="63" t="s">
        <v>462</v>
      </c>
      <c r="D646" s="63" t="s">
        <v>8748</v>
      </c>
      <c r="E646" s="63" t="s">
        <v>2519</v>
      </c>
      <c r="F646" s="63" t="s">
        <v>32</v>
      </c>
      <c r="G646" s="63" t="s">
        <v>2520</v>
      </c>
      <c r="H646" s="63" t="s">
        <v>42</v>
      </c>
      <c r="I646" s="64" t="s">
        <v>2521</v>
      </c>
      <c r="J646" s="65" t="s">
        <v>1519</v>
      </c>
      <c r="K646" s="63" t="s">
        <v>2522</v>
      </c>
      <c r="L646" s="63" t="s">
        <v>39</v>
      </c>
      <c r="M646" s="63" t="s">
        <v>34</v>
      </c>
      <c r="N646" s="63" t="s">
        <v>35</v>
      </c>
      <c r="O646" s="63" t="s">
        <v>30</v>
      </c>
      <c r="P646" s="63" t="s">
        <v>8757</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2" t="s">
        <v>8768</v>
      </c>
    </row>
    <row r="647" spans="1:29" ht="16.2" hidden="1" customHeight="1" x14ac:dyDescent="0.35">
      <c r="A647" s="61">
        <v>646</v>
      </c>
      <c r="B647" s="63">
        <v>20417472</v>
      </c>
      <c r="C647" s="63" t="s">
        <v>462</v>
      </c>
      <c r="D647" s="63" t="s">
        <v>8748</v>
      </c>
      <c r="E647" s="63" t="s">
        <v>2523</v>
      </c>
      <c r="F647" s="63" t="s">
        <v>38</v>
      </c>
      <c r="G647" s="63" t="s">
        <v>2524</v>
      </c>
      <c r="H647" s="63" t="s">
        <v>31</v>
      </c>
      <c r="I647" s="64" t="s">
        <v>465</v>
      </c>
      <c r="J647" s="65" t="s">
        <v>465</v>
      </c>
      <c r="K647" s="63" t="s">
        <v>2525</v>
      </c>
      <c r="L647" s="63" t="s">
        <v>39</v>
      </c>
      <c r="M647" s="63" t="s">
        <v>40</v>
      </c>
      <c r="N647" s="63" t="s">
        <v>57</v>
      </c>
      <c r="O647" s="63" t="s">
        <v>36</v>
      </c>
      <c r="P647" s="63" t="s">
        <v>57</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2" t="s">
        <v>8768</v>
      </c>
    </row>
    <row r="648" spans="1:29" ht="16.2" hidden="1" customHeight="1" x14ac:dyDescent="0.35">
      <c r="A648" s="66">
        <v>647</v>
      </c>
      <c r="B648" s="63">
        <v>20417473</v>
      </c>
      <c r="C648" s="63" t="s">
        <v>462</v>
      </c>
      <c r="D648" s="63" t="s">
        <v>8748</v>
      </c>
      <c r="E648" s="63" t="s">
        <v>2526</v>
      </c>
      <c r="F648" s="63" t="s">
        <v>38</v>
      </c>
      <c r="G648" s="63" t="s">
        <v>2527</v>
      </c>
      <c r="H648" s="63" t="s">
        <v>31</v>
      </c>
      <c r="I648" s="64" t="s">
        <v>1312</v>
      </c>
      <c r="J648" s="65" t="s">
        <v>1620</v>
      </c>
      <c r="K648" s="63" t="s">
        <v>2528</v>
      </c>
      <c r="L648" s="63" t="s">
        <v>33</v>
      </c>
      <c r="M648" s="63" t="s">
        <v>34</v>
      </c>
      <c r="N648" s="63" t="s">
        <v>35</v>
      </c>
      <c r="O648" s="63" t="s">
        <v>43</v>
      </c>
      <c r="P648" s="63" t="s">
        <v>8753</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2" t="s">
        <v>8768</v>
      </c>
    </row>
    <row r="649" spans="1:29" ht="16.2" customHeight="1" x14ac:dyDescent="0.35">
      <c r="A649" s="66">
        <v>648</v>
      </c>
      <c r="B649" s="63">
        <v>20417476</v>
      </c>
      <c r="C649" s="63" t="s">
        <v>462</v>
      </c>
      <c r="D649" s="63" t="s">
        <v>8748</v>
      </c>
      <c r="E649" s="63" t="s">
        <v>2529</v>
      </c>
      <c r="F649" s="63" t="s">
        <v>38</v>
      </c>
      <c r="G649" s="63" t="s">
        <v>2530</v>
      </c>
      <c r="H649" s="63" t="s">
        <v>31</v>
      </c>
      <c r="I649" s="64" t="s">
        <v>465</v>
      </c>
      <c r="J649" s="65" t="s">
        <v>465</v>
      </c>
      <c r="K649" s="63" t="s">
        <v>2531</v>
      </c>
      <c r="L649" s="63" t="s">
        <v>39</v>
      </c>
      <c r="M649" s="63" t="s">
        <v>40</v>
      </c>
      <c r="N649" s="63" t="s">
        <v>53</v>
      </c>
      <c r="O649" s="63" t="s">
        <v>36</v>
      </c>
      <c r="P649" s="63" t="s">
        <v>53</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2" t="s">
        <v>8768</v>
      </c>
    </row>
    <row r="650" spans="1:29" ht="16.2" hidden="1" customHeight="1" x14ac:dyDescent="0.35">
      <c r="A650" s="61">
        <v>649</v>
      </c>
      <c r="B650" s="63">
        <v>20417499</v>
      </c>
      <c r="C650" s="63" t="s">
        <v>462</v>
      </c>
      <c r="D650" s="63" t="s">
        <v>8748</v>
      </c>
      <c r="E650" s="63" t="s">
        <v>2532</v>
      </c>
      <c r="F650" s="63" t="s">
        <v>38</v>
      </c>
      <c r="G650" s="63" t="s">
        <v>2533</v>
      </c>
      <c r="H650" s="63" t="s">
        <v>42</v>
      </c>
      <c r="I650" s="64" t="s">
        <v>2534</v>
      </c>
      <c r="J650" s="65" t="s">
        <v>502</v>
      </c>
      <c r="K650" s="63" t="s">
        <v>2535</v>
      </c>
      <c r="L650" s="63" t="s">
        <v>39</v>
      </c>
      <c r="M650" s="63" t="s">
        <v>34</v>
      </c>
      <c r="N650" s="63" t="s">
        <v>35</v>
      </c>
      <c r="O650" s="63" t="s">
        <v>30</v>
      </c>
      <c r="P650" s="63" t="s">
        <v>8749</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2" t="s">
        <v>8768</v>
      </c>
    </row>
    <row r="651" spans="1:29" ht="16.2" hidden="1" customHeight="1" x14ac:dyDescent="0.35">
      <c r="A651" s="61">
        <v>650</v>
      </c>
      <c r="B651" s="63">
        <v>20417508</v>
      </c>
      <c r="C651" s="63" t="s">
        <v>462</v>
      </c>
      <c r="D651" s="63" t="s">
        <v>8748</v>
      </c>
      <c r="E651" s="63" t="s">
        <v>290</v>
      </c>
      <c r="F651" s="63" t="s">
        <v>38</v>
      </c>
      <c r="G651" s="63" t="s">
        <v>2536</v>
      </c>
      <c r="H651" s="63" t="s">
        <v>42</v>
      </c>
      <c r="I651" s="64" t="s">
        <v>2537</v>
      </c>
      <c r="J651" s="65" t="s">
        <v>465</v>
      </c>
      <c r="K651" s="63" t="s">
        <v>2538</v>
      </c>
      <c r="L651" s="63" t="s">
        <v>39</v>
      </c>
      <c r="M651" s="63" t="s">
        <v>34</v>
      </c>
      <c r="N651" s="63" t="s">
        <v>35</v>
      </c>
      <c r="O651" s="63" t="s">
        <v>43</v>
      </c>
      <c r="P651" s="63" t="s">
        <v>8755</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2" t="s">
        <v>8768</v>
      </c>
    </row>
    <row r="652" spans="1:29" ht="16.2" hidden="1" customHeight="1" x14ac:dyDescent="0.35">
      <c r="A652" s="66">
        <v>651</v>
      </c>
      <c r="B652" s="63">
        <v>20417520</v>
      </c>
      <c r="C652" s="63" t="s">
        <v>462</v>
      </c>
      <c r="D652" s="63" t="s">
        <v>8748</v>
      </c>
      <c r="E652" s="63" t="s">
        <v>2539</v>
      </c>
      <c r="F652" s="63" t="s">
        <v>38</v>
      </c>
      <c r="G652" s="63" t="s">
        <v>2540</v>
      </c>
      <c r="H652" s="63" t="s">
        <v>42</v>
      </c>
      <c r="I652" s="64" t="s">
        <v>2541</v>
      </c>
      <c r="J652" s="65" t="s">
        <v>469</v>
      </c>
      <c r="K652" s="63" t="s">
        <v>2542</v>
      </c>
      <c r="L652" s="63" t="s">
        <v>33</v>
      </c>
      <c r="M652" s="63" t="s">
        <v>34</v>
      </c>
      <c r="N652" s="63" t="s">
        <v>35</v>
      </c>
      <c r="O652" s="63" t="s">
        <v>43</v>
      </c>
      <c r="P652" s="63" t="s">
        <v>8753</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2" t="s">
        <v>8768</v>
      </c>
    </row>
    <row r="653" spans="1:29" ht="16.2" hidden="1" customHeight="1" x14ac:dyDescent="0.35">
      <c r="A653" s="66">
        <v>652</v>
      </c>
      <c r="B653" s="63">
        <v>20417522</v>
      </c>
      <c r="C653" s="63" t="s">
        <v>462</v>
      </c>
      <c r="D653" s="63" t="s">
        <v>8748</v>
      </c>
      <c r="E653" s="63" t="s">
        <v>905</v>
      </c>
      <c r="F653" s="63" t="s">
        <v>38</v>
      </c>
      <c r="G653" s="63" t="s">
        <v>2543</v>
      </c>
      <c r="H653" s="63" t="s">
        <v>31</v>
      </c>
      <c r="I653" s="64" t="s">
        <v>465</v>
      </c>
      <c r="J653" s="65" t="s">
        <v>465</v>
      </c>
      <c r="K653" s="63" t="s">
        <v>2544</v>
      </c>
      <c r="L653" s="63" t="s">
        <v>33</v>
      </c>
      <c r="M653" s="63" t="s">
        <v>34</v>
      </c>
      <c r="N653" s="63" t="s">
        <v>35</v>
      </c>
      <c r="O653" s="63" t="s">
        <v>36</v>
      </c>
      <c r="P653" s="63" t="s">
        <v>8757</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2" t="s">
        <v>8768</v>
      </c>
    </row>
    <row r="654" spans="1:29" ht="16.2" hidden="1" customHeight="1" x14ac:dyDescent="0.35">
      <c r="A654" s="61">
        <v>653</v>
      </c>
      <c r="B654" s="62">
        <v>20417526</v>
      </c>
      <c r="C654" s="63" t="s">
        <v>462</v>
      </c>
      <c r="D654" s="63" t="s">
        <v>8748</v>
      </c>
      <c r="E654" s="63" t="s">
        <v>2545</v>
      </c>
      <c r="F654" s="63" t="s">
        <v>32</v>
      </c>
      <c r="G654" s="63" t="s">
        <v>2546</v>
      </c>
      <c r="H654" s="63" t="s">
        <v>31</v>
      </c>
      <c r="I654" s="64" t="s">
        <v>465</v>
      </c>
      <c r="J654" s="65" t="s">
        <v>465</v>
      </c>
      <c r="K654" s="63" t="s">
        <v>2547</v>
      </c>
      <c r="L654" s="63" t="s">
        <v>33</v>
      </c>
      <c r="M654" s="63" t="s">
        <v>40</v>
      </c>
      <c r="N654" s="63" t="s">
        <v>48</v>
      </c>
      <c r="O654" s="63" t="s">
        <v>36</v>
      </c>
      <c r="P654" s="89" t="s">
        <v>8756</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2" t="s">
        <v>8768</v>
      </c>
    </row>
    <row r="655" spans="1:29" ht="16.2" hidden="1" customHeight="1" x14ac:dyDescent="0.35">
      <c r="A655" s="61">
        <v>654</v>
      </c>
      <c r="B655" s="67">
        <v>20417527</v>
      </c>
      <c r="C655" s="63" t="s">
        <v>462</v>
      </c>
      <c r="D655" s="63" t="s">
        <v>8748</v>
      </c>
      <c r="E655" s="63" t="s">
        <v>2548</v>
      </c>
      <c r="F655" s="63" t="s">
        <v>38</v>
      </c>
      <c r="G655" s="63" t="s">
        <v>2549</v>
      </c>
      <c r="H655" s="63" t="s">
        <v>42</v>
      </c>
      <c r="I655" s="64" t="s">
        <v>1010</v>
      </c>
      <c r="J655" s="65" t="s">
        <v>526</v>
      </c>
      <c r="K655" s="63" t="s">
        <v>2550</v>
      </c>
      <c r="L655" s="63" t="s">
        <v>39</v>
      </c>
      <c r="M655" s="63" t="s">
        <v>40</v>
      </c>
      <c r="N655" s="63" t="s">
        <v>46</v>
      </c>
      <c r="O655" s="63" t="s">
        <v>43</v>
      </c>
      <c r="P655" s="63" t="s">
        <v>46</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2" t="s">
        <v>8768</v>
      </c>
    </row>
    <row r="656" spans="1:29" ht="16.2" customHeight="1" x14ac:dyDescent="0.35">
      <c r="A656" s="66">
        <v>655</v>
      </c>
      <c r="B656" s="63">
        <v>20417530</v>
      </c>
      <c r="C656" s="63" t="s">
        <v>462</v>
      </c>
      <c r="D656" s="63" t="s">
        <v>8748</v>
      </c>
      <c r="E656" s="63" t="s">
        <v>324</v>
      </c>
      <c r="F656" s="63" t="s">
        <v>32</v>
      </c>
      <c r="G656" s="63" t="s">
        <v>2551</v>
      </c>
      <c r="H656" s="63" t="s">
        <v>31</v>
      </c>
      <c r="I656" s="64" t="s">
        <v>465</v>
      </c>
      <c r="J656" s="65" t="s">
        <v>465</v>
      </c>
      <c r="K656" s="63" t="s">
        <v>2552</v>
      </c>
      <c r="L656" s="63" t="s">
        <v>39</v>
      </c>
      <c r="M656" s="63" t="s">
        <v>40</v>
      </c>
      <c r="N656" s="63" t="s">
        <v>53</v>
      </c>
      <c r="O656" s="63" t="s">
        <v>36</v>
      </c>
      <c r="P656" s="63" t="s">
        <v>53</v>
      </c>
      <c r="Q656" s="84">
        <f t="shared" ca="1" si="30"/>
        <v>46120</v>
      </c>
      <c r="R656" s="68">
        <v>0</v>
      </c>
      <c r="S656" s="85" t="s">
        <v>8754</v>
      </c>
      <c r="T656" s="85">
        <v>0</v>
      </c>
      <c r="U656" s="85">
        <v>0</v>
      </c>
      <c r="V656" s="86">
        <f t="shared" si="31"/>
        <v>2</v>
      </c>
      <c r="W656" s="85">
        <v>0</v>
      </c>
      <c r="X656" s="85">
        <v>0</v>
      </c>
      <c r="Y656" s="85">
        <v>0</v>
      </c>
      <c r="Z656" s="85">
        <v>0</v>
      </c>
      <c r="AA656" s="85">
        <v>0</v>
      </c>
      <c r="AB656" s="87">
        <f t="shared" si="32"/>
        <v>0</v>
      </c>
      <c r="AC656" s="92" t="s">
        <v>8768</v>
      </c>
    </row>
    <row r="657" spans="1:29" ht="16.2" hidden="1" customHeight="1" x14ac:dyDescent="0.35">
      <c r="A657" s="66">
        <v>656</v>
      </c>
      <c r="B657" s="63">
        <v>20417534</v>
      </c>
      <c r="C657" s="63" t="s">
        <v>462</v>
      </c>
      <c r="D657" s="63" t="s">
        <v>8748</v>
      </c>
      <c r="E657" s="63" t="s">
        <v>2553</v>
      </c>
      <c r="F657" s="63" t="s">
        <v>38</v>
      </c>
      <c r="G657" s="63" t="s">
        <v>740</v>
      </c>
      <c r="H657" s="63" t="s">
        <v>42</v>
      </c>
      <c r="I657" s="64" t="s">
        <v>2554</v>
      </c>
      <c r="J657" s="65" t="s">
        <v>526</v>
      </c>
      <c r="K657" s="63" t="s">
        <v>2555</v>
      </c>
      <c r="L657" s="63" t="s">
        <v>39</v>
      </c>
      <c r="M657" s="63" t="s">
        <v>40</v>
      </c>
      <c r="N657" s="63" t="s">
        <v>48</v>
      </c>
      <c r="O657" s="63" t="s">
        <v>43</v>
      </c>
      <c r="P657" s="89" t="s">
        <v>8758</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2" t="s">
        <v>8768</v>
      </c>
    </row>
    <row r="658" spans="1:29" ht="16.2" hidden="1" customHeight="1" x14ac:dyDescent="0.35">
      <c r="A658" s="61">
        <v>657</v>
      </c>
      <c r="B658" s="63">
        <v>20417539</v>
      </c>
      <c r="C658" s="63" t="s">
        <v>462</v>
      </c>
      <c r="D658" s="63" t="s">
        <v>8748</v>
      </c>
      <c r="E658" s="63" t="s">
        <v>299</v>
      </c>
      <c r="F658" s="63" t="s">
        <v>32</v>
      </c>
      <c r="G658" s="63" t="s">
        <v>2556</v>
      </c>
      <c r="H658" s="63" t="s">
        <v>31</v>
      </c>
      <c r="I658" s="64" t="s">
        <v>2557</v>
      </c>
      <c r="J658" s="65" t="s">
        <v>544</v>
      </c>
      <c r="K658" s="63" t="s">
        <v>2558</v>
      </c>
      <c r="L658" s="63" t="s">
        <v>45</v>
      </c>
      <c r="M658" s="63" t="s">
        <v>40</v>
      </c>
      <c r="N658" s="63" t="s">
        <v>52</v>
      </c>
      <c r="O658" s="63" t="s">
        <v>43</v>
      </c>
      <c r="P658" s="63" t="s">
        <v>52</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2" t="s">
        <v>8768</v>
      </c>
    </row>
    <row r="659" spans="1:29" ht="16.2" customHeight="1" x14ac:dyDescent="0.35">
      <c r="A659" s="61">
        <v>658</v>
      </c>
      <c r="B659" s="63">
        <v>20417544</v>
      </c>
      <c r="C659" s="63" t="s">
        <v>462</v>
      </c>
      <c r="D659" s="63" t="s">
        <v>8748</v>
      </c>
      <c r="E659" s="63" t="s">
        <v>181</v>
      </c>
      <c r="F659" s="63" t="s">
        <v>38</v>
      </c>
      <c r="G659" s="63" t="s">
        <v>2559</v>
      </c>
      <c r="H659" s="63" t="s">
        <v>42</v>
      </c>
      <c r="I659" s="64" t="s">
        <v>2560</v>
      </c>
      <c r="J659" s="65" t="s">
        <v>465</v>
      </c>
      <c r="K659" s="63" t="s">
        <v>2561</v>
      </c>
      <c r="L659" s="63" t="s">
        <v>39</v>
      </c>
      <c r="M659" s="63" t="s">
        <v>40</v>
      </c>
      <c r="N659" s="63" t="s">
        <v>53</v>
      </c>
      <c r="O659" s="63" t="s">
        <v>30</v>
      </c>
      <c r="P659" s="63" t="s">
        <v>53</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2" t="s">
        <v>8768</v>
      </c>
    </row>
    <row r="660" spans="1:29" ht="16.2" customHeight="1" x14ac:dyDescent="0.35">
      <c r="A660" s="66">
        <v>659</v>
      </c>
      <c r="B660" s="63">
        <v>20417553</v>
      </c>
      <c r="C660" s="63" t="s">
        <v>462</v>
      </c>
      <c r="D660" s="63" t="s">
        <v>8748</v>
      </c>
      <c r="E660" s="63" t="s">
        <v>2562</v>
      </c>
      <c r="F660" s="63" t="s">
        <v>32</v>
      </c>
      <c r="G660" s="63" t="s">
        <v>2563</v>
      </c>
      <c r="H660" s="63" t="s">
        <v>42</v>
      </c>
      <c r="I660" s="64" t="s">
        <v>582</v>
      </c>
      <c r="J660" s="65" t="s">
        <v>526</v>
      </c>
      <c r="K660" s="63" t="s">
        <v>2564</v>
      </c>
      <c r="L660" s="63" t="s">
        <v>39</v>
      </c>
      <c r="M660" s="63" t="s">
        <v>40</v>
      </c>
      <c r="N660" s="63" t="s">
        <v>53</v>
      </c>
      <c r="O660" s="63" t="s">
        <v>43</v>
      </c>
      <c r="P660" s="63" t="s">
        <v>53</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2" t="s">
        <v>8768</v>
      </c>
    </row>
    <row r="661" spans="1:29" ht="16.2" customHeight="1" x14ac:dyDescent="0.35">
      <c r="A661" s="66">
        <v>660</v>
      </c>
      <c r="B661" s="63">
        <v>20417570</v>
      </c>
      <c r="C661" s="63" t="s">
        <v>462</v>
      </c>
      <c r="D661" s="63" t="s">
        <v>8748</v>
      </c>
      <c r="E661" s="63" t="s">
        <v>2565</v>
      </c>
      <c r="F661" s="63" t="s">
        <v>32</v>
      </c>
      <c r="G661" s="63" t="s">
        <v>2566</v>
      </c>
      <c r="H661" s="63" t="s">
        <v>42</v>
      </c>
      <c r="I661" s="64" t="s">
        <v>2567</v>
      </c>
      <c r="J661" s="65" t="s">
        <v>526</v>
      </c>
      <c r="K661" s="63" t="s">
        <v>2568</v>
      </c>
      <c r="L661" s="63" t="s">
        <v>39</v>
      </c>
      <c r="M661" s="63" t="s">
        <v>40</v>
      </c>
      <c r="N661" s="63" t="s">
        <v>53</v>
      </c>
      <c r="O661" s="63" t="s">
        <v>43</v>
      </c>
      <c r="P661" s="63" t="s">
        <v>53</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2" t="s">
        <v>8768</v>
      </c>
    </row>
    <row r="662" spans="1:29" ht="16.2" customHeight="1" x14ac:dyDescent="0.35">
      <c r="A662" s="61">
        <v>661</v>
      </c>
      <c r="B662" s="63">
        <v>20417597</v>
      </c>
      <c r="C662" s="63" t="s">
        <v>462</v>
      </c>
      <c r="D662" s="63" t="s">
        <v>8748</v>
      </c>
      <c r="E662" s="63" t="s">
        <v>2569</v>
      </c>
      <c r="F662" s="63" t="s">
        <v>38</v>
      </c>
      <c r="G662" s="63" t="s">
        <v>2570</v>
      </c>
      <c r="H662" s="63" t="s">
        <v>31</v>
      </c>
      <c r="I662" s="64" t="s">
        <v>465</v>
      </c>
      <c r="J662" s="65" t="s">
        <v>465</v>
      </c>
      <c r="K662" s="63" t="s">
        <v>2571</v>
      </c>
      <c r="L662" s="63" t="s">
        <v>39</v>
      </c>
      <c r="M662" s="63" t="s">
        <v>40</v>
      </c>
      <c r="N662" s="63" t="s">
        <v>53</v>
      </c>
      <c r="O662" s="63" t="s">
        <v>43</v>
      </c>
      <c r="P662" s="63" t="s">
        <v>53</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2" t="s">
        <v>8768</v>
      </c>
    </row>
    <row r="663" spans="1:29" ht="16.2" hidden="1" customHeight="1" x14ac:dyDescent="0.35">
      <c r="A663" s="61">
        <v>662</v>
      </c>
      <c r="B663" s="67">
        <v>20417598</v>
      </c>
      <c r="C663" s="63" t="s">
        <v>462</v>
      </c>
      <c r="D663" s="63" t="s">
        <v>8748</v>
      </c>
      <c r="E663" s="63" t="s">
        <v>2572</v>
      </c>
      <c r="F663" s="63" t="s">
        <v>38</v>
      </c>
      <c r="G663" s="63" t="s">
        <v>2573</v>
      </c>
      <c r="H663" s="63" t="s">
        <v>31</v>
      </c>
      <c r="I663" s="64" t="s">
        <v>465</v>
      </c>
      <c r="J663" s="65" t="s">
        <v>465</v>
      </c>
      <c r="K663" s="63" t="s">
        <v>2574</v>
      </c>
      <c r="L663" s="63" t="s">
        <v>39</v>
      </c>
      <c r="M663" s="63" t="s">
        <v>40</v>
      </c>
      <c r="N663" s="63" t="s">
        <v>46</v>
      </c>
      <c r="O663" s="63" t="s">
        <v>43</v>
      </c>
      <c r="P663" s="63" t="s">
        <v>46</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2" t="s">
        <v>8768</v>
      </c>
    </row>
    <row r="664" spans="1:29" ht="16.2" hidden="1" customHeight="1" x14ac:dyDescent="0.35">
      <c r="A664" s="66">
        <v>663</v>
      </c>
      <c r="B664" s="62">
        <v>20417608</v>
      </c>
      <c r="C664" s="63" t="s">
        <v>462</v>
      </c>
      <c r="D664" s="63" t="s">
        <v>8748</v>
      </c>
      <c r="E664" s="63" t="s">
        <v>2575</v>
      </c>
      <c r="F664" s="63" t="s">
        <v>38</v>
      </c>
      <c r="G664" s="63" t="s">
        <v>2576</v>
      </c>
      <c r="H664" s="63" t="s">
        <v>31</v>
      </c>
      <c r="I664" s="64" t="s">
        <v>465</v>
      </c>
      <c r="J664" s="65" t="s">
        <v>465</v>
      </c>
      <c r="K664" s="63" t="s">
        <v>2577</v>
      </c>
      <c r="L664" s="63" t="s">
        <v>39</v>
      </c>
      <c r="M664" s="63" t="s">
        <v>40</v>
      </c>
      <c r="N664" s="63" t="s">
        <v>48</v>
      </c>
      <c r="O664" s="63" t="s">
        <v>36</v>
      </c>
      <c r="P664" s="89" t="s">
        <v>8756</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2" t="s">
        <v>8768</v>
      </c>
    </row>
    <row r="665" spans="1:29" ht="16.2" hidden="1" customHeight="1" x14ac:dyDescent="0.35">
      <c r="A665" s="66">
        <v>664</v>
      </c>
      <c r="B665" s="63">
        <v>20417611</v>
      </c>
      <c r="C665" s="63" t="s">
        <v>462</v>
      </c>
      <c r="D665" s="63" t="s">
        <v>8748</v>
      </c>
      <c r="E665" s="63" t="s">
        <v>337</v>
      </c>
      <c r="F665" s="63" t="s">
        <v>38</v>
      </c>
      <c r="G665" s="63" t="s">
        <v>2578</v>
      </c>
      <c r="H665" s="63" t="s">
        <v>42</v>
      </c>
      <c r="I665" s="64" t="s">
        <v>2579</v>
      </c>
      <c r="J665" s="65" t="s">
        <v>465</v>
      </c>
      <c r="K665" s="63" t="s">
        <v>2580</v>
      </c>
      <c r="L665" s="63" t="s">
        <v>39</v>
      </c>
      <c r="M665" s="63" t="s">
        <v>40</v>
      </c>
      <c r="N665" s="63" t="s">
        <v>52</v>
      </c>
      <c r="O665" s="63" t="s">
        <v>43</v>
      </c>
      <c r="P665" s="63" t="s">
        <v>52</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2" t="s">
        <v>8768</v>
      </c>
    </row>
    <row r="666" spans="1:29" ht="16.2" hidden="1" customHeight="1" x14ac:dyDescent="0.35">
      <c r="A666" s="61">
        <v>665</v>
      </c>
      <c r="B666" s="63">
        <v>20417617</v>
      </c>
      <c r="C666" s="63" t="s">
        <v>462</v>
      </c>
      <c r="D666" s="63" t="s">
        <v>8748</v>
      </c>
      <c r="E666" s="63" t="s">
        <v>2581</v>
      </c>
      <c r="F666" s="63" t="s">
        <v>38</v>
      </c>
      <c r="G666" s="63" t="s">
        <v>2582</v>
      </c>
      <c r="H666" s="63" t="s">
        <v>42</v>
      </c>
      <c r="I666" s="64" t="s">
        <v>2583</v>
      </c>
      <c r="J666" s="65" t="s">
        <v>980</v>
      </c>
      <c r="K666" s="63" t="s">
        <v>2584</v>
      </c>
      <c r="L666" s="63" t="s">
        <v>33</v>
      </c>
      <c r="M666" s="63" t="s">
        <v>40</v>
      </c>
      <c r="N666" s="63" t="s">
        <v>35</v>
      </c>
      <c r="O666" s="63" t="s">
        <v>30</v>
      </c>
      <c r="P666" s="63" t="s">
        <v>8757</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2" t="s">
        <v>8768</v>
      </c>
    </row>
    <row r="667" spans="1:29" ht="16.2" hidden="1" customHeight="1" x14ac:dyDescent="0.35">
      <c r="A667" s="61">
        <v>666</v>
      </c>
      <c r="B667" s="63">
        <v>20417685</v>
      </c>
      <c r="C667" s="63" t="s">
        <v>462</v>
      </c>
      <c r="D667" s="63" t="s">
        <v>8748</v>
      </c>
      <c r="E667" s="63" t="s">
        <v>364</v>
      </c>
      <c r="F667" s="63" t="s">
        <v>38</v>
      </c>
      <c r="G667" s="63" t="s">
        <v>2585</v>
      </c>
      <c r="H667" s="63" t="s">
        <v>31</v>
      </c>
      <c r="I667" s="64" t="s">
        <v>2586</v>
      </c>
      <c r="J667" s="65" t="s">
        <v>526</v>
      </c>
      <c r="K667" s="63" t="s">
        <v>2587</v>
      </c>
      <c r="L667" s="63" t="s">
        <v>39</v>
      </c>
      <c r="M667" s="63" t="s">
        <v>34</v>
      </c>
      <c r="N667" s="63" t="s">
        <v>35</v>
      </c>
      <c r="O667" s="63" t="s">
        <v>43</v>
      </c>
      <c r="P667" s="63" t="s">
        <v>8755</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2" t="s">
        <v>8768</v>
      </c>
    </row>
    <row r="668" spans="1:29" ht="16.2" hidden="1" customHeight="1" x14ac:dyDescent="0.35">
      <c r="A668" s="66">
        <v>667</v>
      </c>
      <c r="B668" s="63">
        <v>20417689</v>
      </c>
      <c r="C668" s="63" t="s">
        <v>462</v>
      </c>
      <c r="D668" s="63" t="s">
        <v>8748</v>
      </c>
      <c r="E668" s="63" t="s">
        <v>2588</v>
      </c>
      <c r="F668" s="63" t="s">
        <v>38</v>
      </c>
      <c r="G668" s="63" t="s">
        <v>684</v>
      </c>
      <c r="H668" s="63" t="s">
        <v>31</v>
      </c>
      <c r="I668" s="64" t="s">
        <v>465</v>
      </c>
      <c r="J668" s="65" t="s">
        <v>465</v>
      </c>
      <c r="K668" s="63" t="s">
        <v>2589</v>
      </c>
      <c r="L668" s="63" t="s">
        <v>39</v>
      </c>
      <c r="M668" s="63" t="s">
        <v>40</v>
      </c>
      <c r="N668" s="63" t="s">
        <v>48</v>
      </c>
      <c r="O668" s="63" t="s">
        <v>43</v>
      </c>
      <c r="P668" s="89" t="s">
        <v>8758</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2" t="s">
        <v>8768</v>
      </c>
    </row>
    <row r="669" spans="1:29" ht="16.2" hidden="1" customHeight="1" x14ac:dyDescent="0.35">
      <c r="A669" s="66">
        <v>668</v>
      </c>
      <c r="B669" s="62">
        <v>20417694</v>
      </c>
      <c r="C669" s="63" t="s">
        <v>462</v>
      </c>
      <c r="D669" s="63" t="s">
        <v>8748</v>
      </c>
      <c r="E669" s="63" t="s">
        <v>2590</v>
      </c>
      <c r="F669" s="63" t="s">
        <v>38</v>
      </c>
      <c r="G669" s="63" t="s">
        <v>2591</v>
      </c>
      <c r="H669" s="63" t="s">
        <v>31</v>
      </c>
      <c r="I669" s="64" t="s">
        <v>2592</v>
      </c>
      <c r="J669" s="65" t="s">
        <v>510</v>
      </c>
      <c r="K669" s="63" t="s">
        <v>2593</v>
      </c>
      <c r="L669" s="63" t="s">
        <v>33</v>
      </c>
      <c r="M669" s="63" t="s">
        <v>34</v>
      </c>
      <c r="N669" s="63" t="s">
        <v>35</v>
      </c>
      <c r="O669" s="63" t="s">
        <v>43</v>
      </c>
      <c r="P669" s="63" t="s">
        <v>8753</v>
      </c>
      <c r="Q669" s="84">
        <f t="shared" ca="1" si="30"/>
        <v>46120</v>
      </c>
      <c r="R669" s="68">
        <v>0</v>
      </c>
      <c r="S669" s="85" t="s">
        <v>8754</v>
      </c>
      <c r="T669" s="85">
        <v>0</v>
      </c>
      <c r="U669" s="85">
        <v>0</v>
      </c>
      <c r="V669" s="86">
        <f t="shared" si="31"/>
        <v>2</v>
      </c>
      <c r="W669" s="85">
        <v>0</v>
      </c>
      <c r="X669" s="85">
        <v>0</v>
      </c>
      <c r="Y669" s="85">
        <v>0</v>
      </c>
      <c r="Z669" s="85">
        <v>0</v>
      </c>
      <c r="AA669" s="85">
        <v>0</v>
      </c>
      <c r="AB669" s="87">
        <f t="shared" si="32"/>
        <v>0</v>
      </c>
      <c r="AC669" s="92" t="s">
        <v>8768</v>
      </c>
    </row>
    <row r="670" spans="1:29" ht="16.2" customHeight="1" x14ac:dyDescent="0.35">
      <c r="A670" s="61">
        <v>669</v>
      </c>
      <c r="B670" s="62">
        <v>20417721</v>
      </c>
      <c r="C670" s="63" t="s">
        <v>462</v>
      </c>
      <c r="D670" s="63" t="s">
        <v>8748</v>
      </c>
      <c r="E670" s="63" t="s">
        <v>2594</v>
      </c>
      <c r="F670" s="63" t="s">
        <v>38</v>
      </c>
      <c r="G670" s="63" t="s">
        <v>2595</v>
      </c>
      <c r="H670" s="63" t="s">
        <v>31</v>
      </c>
      <c r="I670" s="64" t="s">
        <v>2596</v>
      </c>
      <c r="J670" s="65" t="s">
        <v>526</v>
      </c>
      <c r="K670" s="63" t="s">
        <v>2597</v>
      </c>
      <c r="L670" s="63" t="s">
        <v>39</v>
      </c>
      <c r="M670" s="63" t="s">
        <v>40</v>
      </c>
      <c r="N670" s="63" t="s">
        <v>53</v>
      </c>
      <c r="O670" s="63" t="s">
        <v>43</v>
      </c>
      <c r="P670" s="63" t="s">
        <v>53</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2" t="s">
        <v>8768</v>
      </c>
    </row>
    <row r="671" spans="1:29" ht="16.2" customHeight="1" x14ac:dyDescent="0.35">
      <c r="A671" s="61">
        <v>670</v>
      </c>
      <c r="B671" s="63">
        <v>20417722</v>
      </c>
      <c r="C671" s="63" t="s">
        <v>462</v>
      </c>
      <c r="D671" s="63" t="s">
        <v>8748</v>
      </c>
      <c r="E671" s="63" t="s">
        <v>2598</v>
      </c>
      <c r="F671" s="63" t="s">
        <v>38</v>
      </c>
      <c r="G671" s="63" t="s">
        <v>2599</v>
      </c>
      <c r="H671" s="63" t="s">
        <v>42</v>
      </c>
      <c r="I671" s="64" t="s">
        <v>465</v>
      </c>
      <c r="J671" s="65" t="s">
        <v>465</v>
      </c>
      <c r="K671" s="63" t="s">
        <v>2600</v>
      </c>
      <c r="L671" s="63" t="s">
        <v>39</v>
      </c>
      <c r="M671" s="63" t="s">
        <v>40</v>
      </c>
      <c r="N671" s="63" t="s">
        <v>53</v>
      </c>
      <c r="O671" s="63" t="s">
        <v>36</v>
      </c>
      <c r="P671" s="63" t="s">
        <v>53</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2" t="s">
        <v>8768</v>
      </c>
    </row>
    <row r="672" spans="1:29" ht="16.2" hidden="1" customHeight="1" x14ac:dyDescent="0.35">
      <c r="A672" s="66">
        <v>671</v>
      </c>
      <c r="B672" s="63">
        <v>20417749</v>
      </c>
      <c r="C672" s="63" t="s">
        <v>462</v>
      </c>
      <c r="D672" s="63" t="s">
        <v>8748</v>
      </c>
      <c r="E672" s="63" t="s">
        <v>2601</v>
      </c>
      <c r="F672" s="63" t="s">
        <v>38</v>
      </c>
      <c r="G672" s="63" t="s">
        <v>2602</v>
      </c>
      <c r="H672" s="63" t="s">
        <v>42</v>
      </c>
      <c r="I672" s="64" t="s">
        <v>2603</v>
      </c>
      <c r="J672" s="65" t="s">
        <v>526</v>
      </c>
      <c r="K672" s="63" t="s">
        <v>2604</v>
      </c>
      <c r="L672" s="63" t="s">
        <v>39</v>
      </c>
      <c r="M672" s="63" t="s">
        <v>40</v>
      </c>
      <c r="N672" s="63" t="s">
        <v>48</v>
      </c>
      <c r="O672" s="63" t="s">
        <v>43</v>
      </c>
      <c r="P672" s="89" t="s">
        <v>8758</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2" t="s">
        <v>8768</v>
      </c>
    </row>
    <row r="673" spans="1:29" ht="16.2" hidden="1" customHeight="1" x14ac:dyDescent="0.35">
      <c r="A673" s="66">
        <v>672</v>
      </c>
      <c r="B673" s="63">
        <v>20417774</v>
      </c>
      <c r="C673" s="63" t="s">
        <v>462</v>
      </c>
      <c r="D673" s="63" t="s">
        <v>8748</v>
      </c>
      <c r="E673" s="63" t="s">
        <v>2605</v>
      </c>
      <c r="F673" s="63" t="s">
        <v>38</v>
      </c>
      <c r="G673" s="63" t="s">
        <v>2606</v>
      </c>
      <c r="H673" s="63" t="s">
        <v>42</v>
      </c>
      <c r="I673" s="64" t="s">
        <v>2607</v>
      </c>
      <c r="J673" s="65" t="s">
        <v>2608</v>
      </c>
      <c r="K673" s="63" t="s">
        <v>2609</v>
      </c>
      <c r="L673" s="63" t="s">
        <v>33</v>
      </c>
      <c r="M673" s="63" t="s">
        <v>40</v>
      </c>
      <c r="N673" s="63" t="s">
        <v>48</v>
      </c>
      <c r="O673" s="63" t="s">
        <v>30</v>
      </c>
      <c r="P673" s="89" t="s">
        <v>8756</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2" t="s">
        <v>8768</v>
      </c>
    </row>
    <row r="674" spans="1:29" ht="16.2" hidden="1" customHeight="1" x14ac:dyDescent="0.35">
      <c r="A674" s="61">
        <v>673</v>
      </c>
      <c r="B674" s="63">
        <v>20417790</v>
      </c>
      <c r="C674" s="63" t="s">
        <v>462</v>
      </c>
      <c r="D674" s="63" t="s">
        <v>8748</v>
      </c>
      <c r="E674" s="63" t="s">
        <v>2610</v>
      </c>
      <c r="F674" s="63" t="s">
        <v>32</v>
      </c>
      <c r="G674" s="63" t="s">
        <v>2611</v>
      </c>
      <c r="H674" s="63" t="s">
        <v>31</v>
      </c>
      <c r="I674" s="64" t="s">
        <v>465</v>
      </c>
      <c r="J674" s="65" t="s">
        <v>465</v>
      </c>
      <c r="K674" s="63" t="s">
        <v>2612</v>
      </c>
      <c r="L674" s="63" t="s">
        <v>39</v>
      </c>
      <c r="M674" s="63" t="s">
        <v>34</v>
      </c>
      <c r="N674" s="63" t="s">
        <v>35</v>
      </c>
      <c r="O674" s="63" t="s">
        <v>36</v>
      </c>
      <c r="P674" s="63" t="s">
        <v>8752</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2" t="s">
        <v>8768</v>
      </c>
    </row>
    <row r="675" spans="1:29" ht="16.2" hidden="1" customHeight="1" x14ac:dyDescent="0.35">
      <c r="A675" s="61">
        <v>674</v>
      </c>
      <c r="B675" s="63">
        <v>20417800</v>
      </c>
      <c r="C675" s="63" t="s">
        <v>462</v>
      </c>
      <c r="D675" s="63" t="s">
        <v>8748</v>
      </c>
      <c r="E675" s="63" t="s">
        <v>2613</v>
      </c>
      <c r="F675" s="63" t="s">
        <v>32</v>
      </c>
      <c r="G675" s="63" t="s">
        <v>2614</v>
      </c>
      <c r="H675" s="63" t="s">
        <v>31</v>
      </c>
      <c r="I675" s="64" t="s">
        <v>465</v>
      </c>
      <c r="J675" s="65" t="s">
        <v>465</v>
      </c>
      <c r="K675" s="63" t="s">
        <v>2615</v>
      </c>
      <c r="L675" s="63" t="s">
        <v>33</v>
      </c>
      <c r="M675" s="63" t="s">
        <v>34</v>
      </c>
      <c r="N675" s="63" t="s">
        <v>35</v>
      </c>
      <c r="O675" s="63" t="s">
        <v>36</v>
      </c>
      <c r="P675" s="63" t="s">
        <v>8750</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2" t="s">
        <v>8768</v>
      </c>
    </row>
    <row r="676" spans="1:29" ht="16.2" hidden="1" customHeight="1" x14ac:dyDescent="0.35">
      <c r="A676" s="66">
        <v>675</v>
      </c>
      <c r="B676" s="63">
        <v>20417817</v>
      </c>
      <c r="C676" s="63" t="s">
        <v>462</v>
      </c>
      <c r="D676" s="63" t="s">
        <v>8748</v>
      </c>
      <c r="E676" s="63" t="s">
        <v>2616</v>
      </c>
      <c r="F676" s="63" t="s">
        <v>32</v>
      </c>
      <c r="G676" s="63" t="s">
        <v>2617</v>
      </c>
      <c r="H676" s="63" t="s">
        <v>31</v>
      </c>
      <c r="I676" s="64" t="s">
        <v>1132</v>
      </c>
      <c r="J676" s="65" t="s">
        <v>544</v>
      </c>
      <c r="K676" s="63" t="s">
        <v>2618</v>
      </c>
      <c r="L676" s="63" t="s">
        <v>39</v>
      </c>
      <c r="M676" s="63" t="s">
        <v>40</v>
      </c>
      <c r="N676" s="63" t="s">
        <v>52</v>
      </c>
      <c r="O676" s="63" t="s">
        <v>43</v>
      </c>
      <c r="P676" s="63" t="s">
        <v>52</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2" t="s">
        <v>8768</v>
      </c>
    </row>
    <row r="677" spans="1:29" ht="16.2" hidden="1" customHeight="1" x14ac:dyDescent="0.35">
      <c r="A677" s="66">
        <v>676</v>
      </c>
      <c r="B677" s="63">
        <v>20417844</v>
      </c>
      <c r="C677" s="63" t="s">
        <v>462</v>
      </c>
      <c r="D677" s="63" t="s">
        <v>8748</v>
      </c>
      <c r="E677" s="63" t="s">
        <v>418</v>
      </c>
      <c r="F677" s="63" t="s">
        <v>38</v>
      </c>
      <c r="G677" s="63" t="s">
        <v>2619</v>
      </c>
      <c r="H677" s="63" t="s">
        <v>31</v>
      </c>
      <c r="I677" s="64" t="s">
        <v>2620</v>
      </c>
      <c r="J677" s="65" t="s">
        <v>502</v>
      </c>
      <c r="K677" s="63" t="s">
        <v>2621</v>
      </c>
      <c r="L677" s="63" t="s">
        <v>33</v>
      </c>
      <c r="M677" s="63" t="s">
        <v>40</v>
      </c>
      <c r="N677" s="63" t="s">
        <v>35</v>
      </c>
      <c r="O677" s="63" t="s">
        <v>43</v>
      </c>
      <c r="P677" s="63" t="s">
        <v>8751</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2" t="s">
        <v>8768</v>
      </c>
    </row>
    <row r="678" spans="1:29" ht="16.2" hidden="1" customHeight="1" x14ac:dyDescent="0.35">
      <c r="A678" s="61">
        <v>677</v>
      </c>
      <c r="B678" s="67">
        <v>20417853</v>
      </c>
      <c r="C678" s="63" t="s">
        <v>462</v>
      </c>
      <c r="D678" s="63" t="s">
        <v>8748</v>
      </c>
      <c r="E678" s="63" t="s">
        <v>2622</v>
      </c>
      <c r="F678" s="63" t="s">
        <v>32</v>
      </c>
      <c r="G678" s="63" t="s">
        <v>2623</v>
      </c>
      <c r="H678" s="63" t="s">
        <v>42</v>
      </c>
      <c r="I678" s="64" t="s">
        <v>2624</v>
      </c>
      <c r="J678" s="65" t="s">
        <v>465</v>
      </c>
      <c r="K678" s="63" t="s">
        <v>2625</v>
      </c>
      <c r="L678" s="63" t="s">
        <v>39</v>
      </c>
      <c r="M678" s="63" t="s">
        <v>40</v>
      </c>
      <c r="N678" s="63" t="s">
        <v>46</v>
      </c>
      <c r="O678" s="63" t="s">
        <v>43</v>
      </c>
      <c r="P678" s="63" t="s">
        <v>46</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2" t="s">
        <v>8768</v>
      </c>
    </row>
    <row r="679" spans="1:29" ht="16.2" hidden="1" customHeight="1" x14ac:dyDescent="0.35">
      <c r="A679" s="61">
        <v>678</v>
      </c>
      <c r="B679" s="63">
        <v>20417855</v>
      </c>
      <c r="C679" s="63" t="s">
        <v>462</v>
      </c>
      <c r="D679" s="63" t="s">
        <v>8748</v>
      </c>
      <c r="E679" s="63" t="s">
        <v>2626</v>
      </c>
      <c r="F679" s="63" t="s">
        <v>38</v>
      </c>
      <c r="G679" s="63" t="s">
        <v>2627</v>
      </c>
      <c r="H679" s="63" t="s">
        <v>42</v>
      </c>
      <c r="I679" s="64" t="s">
        <v>830</v>
      </c>
      <c r="J679" s="65" t="s">
        <v>1028</v>
      </c>
      <c r="K679" s="63" t="s">
        <v>2628</v>
      </c>
      <c r="L679" s="63" t="s">
        <v>39</v>
      </c>
      <c r="M679" s="63" t="s">
        <v>34</v>
      </c>
      <c r="N679" s="63" t="s">
        <v>35</v>
      </c>
      <c r="O679" s="63" t="s">
        <v>30</v>
      </c>
      <c r="P679" s="63" t="s">
        <v>8750</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2" t="s">
        <v>8768</v>
      </c>
    </row>
    <row r="680" spans="1:29" ht="16.2" hidden="1" customHeight="1" x14ac:dyDescent="0.35">
      <c r="A680" s="66">
        <v>679</v>
      </c>
      <c r="B680" s="63">
        <v>20417864</v>
      </c>
      <c r="C680" s="63" t="s">
        <v>462</v>
      </c>
      <c r="D680" s="63" t="s">
        <v>8748</v>
      </c>
      <c r="E680" s="63" t="s">
        <v>387</v>
      </c>
      <c r="F680" s="63" t="s">
        <v>38</v>
      </c>
      <c r="G680" s="63" t="s">
        <v>2629</v>
      </c>
      <c r="H680" s="63" t="s">
        <v>31</v>
      </c>
      <c r="I680" s="64" t="s">
        <v>1160</v>
      </c>
      <c r="J680" s="65" t="s">
        <v>526</v>
      </c>
      <c r="K680" s="63" t="s">
        <v>2630</v>
      </c>
      <c r="L680" s="63" t="s">
        <v>39</v>
      </c>
      <c r="M680" s="63" t="s">
        <v>34</v>
      </c>
      <c r="N680" s="63" t="s">
        <v>35</v>
      </c>
      <c r="O680" s="63" t="s">
        <v>43</v>
      </c>
      <c r="P680" s="63" t="s">
        <v>8757</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2" t="s">
        <v>8768</v>
      </c>
    </row>
    <row r="681" spans="1:29" ht="16.2" hidden="1" customHeight="1" x14ac:dyDescent="0.35">
      <c r="A681" s="66">
        <v>680</v>
      </c>
      <c r="B681" s="63">
        <v>20417866</v>
      </c>
      <c r="C681" s="63" t="s">
        <v>462</v>
      </c>
      <c r="D681" s="63" t="s">
        <v>8748</v>
      </c>
      <c r="E681" s="63" t="s">
        <v>2631</v>
      </c>
      <c r="F681" s="63" t="s">
        <v>38</v>
      </c>
      <c r="G681" s="63" t="s">
        <v>2632</v>
      </c>
      <c r="H681" s="63" t="s">
        <v>42</v>
      </c>
      <c r="I681" s="64" t="s">
        <v>2633</v>
      </c>
      <c r="J681" s="65" t="s">
        <v>465</v>
      </c>
      <c r="K681" s="63" t="s">
        <v>2634</v>
      </c>
      <c r="L681" s="63" t="s">
        <v>39</v>
      </c>
      <c r="M681" s="63" t="s">
        <v>34</v>
      </c>
      <c r="N681" s="63" t="s">
        <v>35</v>
      </c>
      <c r="O681" s="63" t="s">
        <v>43</v>
      </c>
      <c r="P681" s="63" t="s">
        <v>8755</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2" t="s">
        <v>8768</v>
      </c>
    </row>
    <row r="682" spans="1:29" ht="16.2" hidden="1" customHeight="1" x14ac:dyDescent="0.35">
      <c r="A682" s="61">
        <v>681</v>
      </c>
      <c r="B682" s="63">
        <v>20417878</v>
      </c>
      <c r="C682" s="63" t="s">
        <v>462</v>
      </c>
      <c r="D682" s="63" t="s">
        <v>8748</v>
      </c>
      <c r="E682" s="63" t="s">
        <v>2635</v>
      </c>
      <c r="F682" s="63" t="s">
        <v>38</v>
      </c>
      <c r="G682" s="63" t="s">
        <v>2636</v>
      </c>
      <c r="H682" s="63" t="s">
        <v>42</v>
      </c>
      <c r="I682" s="64" t="s">
        <v>2637</v>
      </c>
      <c r="J682" s="65" t="s">
        <v>655</v>
      </c>
      <c r="K682" s="63" t="s">
        <v>2638</v>
      </c>
      <c r="L682" s="63" t="s">
        <v>39</v>
      </c>
      <c r="M682" s="63" t="s">
        <v>40</v>
      </c>
      <c r="N682" s="63" t="s">
        <v>52</v>
      </c>
      <c r="O682" s="63" t="s">
        <v>30</v>
      </c>
      <c r="P682" s="63" t="s">
        <v>52</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2" t="s">
        <v>8768</v>
      </c>
    </row>
    <row r="683" spans="1:29" ht="16.2" hidden="1" customHeight="1" x14ac:dyDescent="0.35">
      <c r="A683" s="61">
        <v>682</v>
      </c>
      <c r="B683" s="63">
        <v>20417896</v>
      </c>
      <c r="C683" s="63" t="s">
        <v>462</v>
      </c>
      <c r="D683" s="63" t="s">
        <v>8748</v>
      </c>
      <c r="E683" s="63" t="s">
        <v>2639</v>
      </c>
      <c r="F683" s="63" t="s">
        <v>38</v>
      </c>
      <c r="G683" s="63" t="s">
        <v>2640</v>
      </c>
      <c r="H683" s="63" t="s">
        <v>31</v>
      </c>
      <c r="I683" s="64" t="s">
        <v>2641</v>
      </c>
      <c r="J683" s="65" t="s">
        <v>526</v>
      </c>
      <c r="K683" s="63" t="s">
        <v>2642</v>
      </c>
      <c r="L683" s="63" t="s">
        <v>39</v>
      </c>
      <c r="M683" s="63" t="s">
        <v>40</v>
      </c>
      <c r="N683" s="63" t="s">
        <v>48</v>
      </c>
      <c r="O683" s="63" t="s">
        <v>30</v>
      </c>
      <c r="P683" s="89" t="s">
        <v>8756</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2" t="s">
        <v>8768</v>
      </c>
    </row>
    <row r="684" spans="1:29" ht="16.2" hidden="1" customHeight="1" x14ac:dyDescent="0.35">
      <c r="A684" s="66">
        <v>683</v>
      </c>
      <c r="B684" s="63">
        <v>20417928</v>
      </c>
      <c r="C684" s="63" t="s">
        <v>462</v>
      </c>
      <c r="D684" s="63" t="s">
        <v>8748</v>
      </c>
      <c r="E684" s="63" t="s">
        <v>2643</v>
      </c>
      <c r="F684" s="63" t="s">
        <v>38</v>
      </c>
      <c r="G684" s="63" t="s">
        <v>2644</v>
      </c>
      <c r="H684" s="63" t="s">
        <v>42</v>
      </c>
      <c r="I684" s="64" t="s">
        <v>1835</v>
      </c>
      <c r="J684" s="65" t="s">
        <v>502</v>
      </c>
      <c r="K684" s="63" t="s">
        <v>2645</v>
      </c>
      <c r="L684" s="63" t="s">
        <v>39</v>
      </c>
      <c r="M684" s="63" t="s">
        <v>40</v>
      </c>
      <c r="N684" s="63" t="s">
        <v>35</v>
      </c>
      <c r="O684" s="63" t="s">
        <v>43</v>
      </c>
      <c r="P684" s="63" t="s">
        <v>8751</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2" t="s">
        <v>8768</v>
      </c>
    </row>
    <row r="685" spans="1:29" ht="16.2" hidden="1" customHeight="1" x14ac:dyDescent="0.35">
      <c r="A685" s="66">
        <v>684</v>
      </c>
      <c r="B685" s="63">
        <v>20417948</v>
      </c>
      <c r="C685" s="63" t="s">
        <v>462</v>
      </c>
      <c r="D685" s="63" t="s">
        <v>8748</v>
      </c>
      <c r="E685" s="63" t="s">
        <v>2646</v>
      </c>
      <c r="F685" s="63" t="s">
        <v>38</v>
      </c>
      <c r="G685" s="63" t="s">
        <v>2647</v>
      </c>
      <c r="H685" s="63" t="s">
        <v>31</v>
      </c>
      <c r="I685" s="64" t="s">
        <v>465</v>
      </c>
      <c r="J685" s="65" t="s">
        <v>526</v>
      </c>
      <c r="K685" s="63" t="s">
        <v>2648</v>
      </c>
      <c r="L685" s="63" t="s">
        <v>39</v>
      </c>
      <c r="M685" s="63" t="s">
        <v>40</v>
      </c>
      <c r="N685" s="63" t="s">
        <v>48</v>
      </c>
      <c r="O685" s="63" t="s">
        <v>43</v>
      </c>
      <c r="P685" s="89" t="s">
        <v>8758</v>
      </c>
      <c r="Q685" s="84">
        <f t="shared" ca="1" si="30"/>
        <v>46120</v>
      </c>
      <c r="R685" s="68" t="s">
        <v>8747</v>
      </c>
      <c r="S685" s="85">
        <v>0</v>
      </c>
      <c r="T685" s="85">
        <v>0</v>
      </c>
      <c r="U685" s="85">
        <v>0</v>
      </c>
      <c r="V685" s="86">
        <f t="shared" si="31"/>
        <v>0</v>
      </c>
      <c r="W685" s="85">
        <v>0</v>
      </c>
      <c r="X685" s="85">
        <v>0</v>
      </c>
      <c r="Y685" s="85">
        <v>0</v>
      </c>
      <c r="Z685" s="85">
        <v>0</v>
      </c>
      <c r="AA685" s="85">
        <v>0</v>
      </c>
      <c r="AB685" s="87" t="str">
        <f t="shared" si="32"/>
        <v>요건탈락</v>
      </c>
      <c r="AC685" s="92" t="s">
        <v>8768</v>
      </c>
    </row>
    <row r="686" spans="1:29" ht="16.2" hidden="1" customHeight="1" x14ac:dyDescent="0.35">
      <c r="A686" s="61">
        <v>685</v>
      </c>
      <c r="B686" s="63">
        <v>20417964</v>
      </c>
      <c r="C686" s="63" t="s">
        <v>462</v>
      </c>
      <c r="D686" s="63" t="s">
        <v>8748</v>
      </c>
      <c r="E686" s="63" t="s">
        <v>2649</v>
      </c>
      <c r="F686" s="63" t="s">
        <v>38</v>
      </c>
      <c r="G686" s="63" t="s">
        <v>2650</v>
      </c>
      <c r="H686" s="63" t="s">
        <v>31</v>
      </c>
      <c r="I686" s="64" t="s">
        <v>465</v>
      </c>
      <c r="J686" s="65" t="s">
        <v>465</v>
      </c>
      <c r="K686" s="63" t="s">
        <v>2651</v>
      </c>
      <c r="L686" s="63" t="s">
        <v>33</v>
      </c>
      <c r="M686" s="63" t="s">
        <v>40</v>
      </c>
      <c r="N686" s="63" t="s">
        <v>52</v>
      </c>
      <c r="O686" s="63" t="s">
        <v>36</v>
      </c>
      <c r="P686" s="63" t="s">
        <v>52</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2" t="s">
        <v>8768</v>
      </c>
    </row>
    <row r="687" spans="1:29" ht="16.2" hidden="1" customHeight="1" x14ac:dyDescent="0.35">
      <c r="A687" s="61">
        <v>686</v>
      </c>
      <c r="B687" s="67">
        <v>20417978</v>
      </c>
      <c r="C687" s="63" t="s">
        <v>462</v>
      </c>
      <c r="D687" s="63" t="s">
        <v>8748</v>
      </c>
      <c r="E687" s="63" t="s">
        <v>106</v>
      </c>
      <c r="F687" s="63" t="s">
        <v>38</v>
      </c>
      <c r="G687" s="63" t="s">
        <v>2652</v>
      </c>
      <c r="H687" s="63" t="s">
        <v>42</v>
      </c>
      <c r="I687" s="64" t="s">
        <v>907</v>
      </c>
      <c r="J687" s="65" t="s">
        <v>544</v>
      </c>
      <c r="K687" s="63" t="s">
        <v>2653</v>
      </c>
      <c r="L687" s="63" t="s">
        <v>39</v>
      </c>
      <c r="M687" s="63" t="s">
        <v>40</v>
      </c>
      <c r="N687" s="63" t="s">
        <v>46</v>
      </c>
      <c r="O687" s="63" t="s">
        <v>43</v>
      </c>
      <c r="P687" s="63" t="s">
        <v>46</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2" t="s">
        <v>8768</v>
      </c>
    </row>
    <row r="688" spans="1:29" ht="16.2" hidden="1" customHeight="1" x14ac:dyDescent="0.35">
      <c r="A688" s="66">
        <v>687</v>
      </c>
      <c r="B688" s="63">
        <v>20417985</v>
      </c>
      <c r="C688" s="63" t="s">
        <v>462</v>
      </c>
      <c r="D688" s="63" t="s">
        <v>8748</v>
      </c>
      <c r="E688" s="63" t="s">
        <v>2654</v>
      </c>
      <c r="F688" s="63" t="s">
        <v>38</v>
      </c>
      <c r="G688" s="63" t="s">
        <v>2655</v>
      </c>
      <c r="H688" s="63" t="s">
        <v>42</v>
      </c>
      <c r="I688" s="64" t="s">
        <v>465</v>
      </c>
      <c r="J688" s="65" t="s">
        <v>465</v>
      </c>
      <c r="K688" s="63" t="s">
        <v>2656</v>
      </c>
      <c r="L688" s="63" t="s">
        <v>39</v>
      </c>
      <c r="M688" s="63" t="s">
        <v>40</v>
      </c>
      <c r="N688" s="63" t="s">
        <v>35</v>
      </c>
      <c r="O688" s="63" t="s">
        <v>36</v>
      </c>
      <c r="P688" s="63" t="s">
        <v>8749</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2" t="s">
        <v>8768</v>
      </c>
    </row>
    <row r="689" spans="1:29" ht="16.2" hidden="1" customHeight="1" x14ac:dyDescent="0.35">
      <c r="A689" s="66">
        <v>688</v>
      </c>
      <c r="B689" s="63">
        <v>20418024</v>
      </c>
      <c r="C689" s="63" t="s">
        <v>462</v>
      </c>
      <c r="D689" s="63" t="s">
        <v>8748</v>
      </c>
      <c r="E689" s="63" t="s">
        <v>2657</v>
      </c>
      <c r="F689" s="63" t="s">
        <v>38</v>
      </c>
      <c r="G689" s="63" t="s">
        <v>2658</v>
      </c>
      <c r="H689" s="63" t="s">
        <v>31</v>
      </c>
      <c r="I689" s="64" t="s">
        <v>465</v>
      </c>
      <c r="J689" s="65" t="s">
        <v>465</v>
      </c>
      <c r="K689" s="63" t="s">
        <v>2659</v>
      </c>
      <c r="L689" s="63" t="s">
        <v>33</v>
      </c>
      <c r="M689" s="63" t="s">
        <v>34</v>
      </c>
      <c r="N689" s="63" t="s">
        <v>35</v>
      </c>
      <c r="O689" s="63" t="s">
        <v>43</v>
      </c>
      <c r="P689" s="63" t="s">
        <v>8757</v>
      </c>
      <c r="Q689" s="84">
        <f t="shared" ca="1" si="30"/>
        <v>46120</v>
      </c>
      <c r="R689" s="68">
        <v>0</v>
      </c>
      <c r="S689" s="85" t="s">
        <v>8754</v>
      </c>
      <c r="T689" s="85">
        <v>0</v>
      </c>
      <c r="U689" s="85">
        <v>0</v>
      </c>
      <c r="V689" s="86">
        <f t="shared" si="31"/>
        <v>2</v>
      </c>
      <c r="W689" s="85">
        <v>0</v>
      </c>
      <c r="X689" s="85">
        <v>0</v>
      </c>
      <c r="Y689" s="85">
        <v>0</v>
      </c>
      <c r="Z689" s="85">
        <v>0</v>
      </c>
      <c r="AA689" s="85">
        <v>0</v>
      </c>
      <c r="AB689" s="87">
        <f t="shared" si="32"/>
        <v>0</v>
      </c>
      <c r="AC689" s="92" t="s">
        <v>8768</v>
      </c>
    </row>
    <row r="690" spans="1:29" ht="16.2" hidden="1" customHeight="1" x14ac:dyDescent="0.35">
      <c r="A690" s="61">
        <v>689</v>
      </c>
      <c r="B690" s="63">
        <v>20418037</v>
      </c>
      <c r="C690" s="63" t="s">
        <v>462</v>
      </c>
      <c r="D690" s="63" t="s">
        <v>8748</v>
      </c>
      <c r="E690" s="63" t="s">
        <v>2660</v>
      </c>
      <c r="F690" s="63" t="s">
        <v>32</v>
      </c>
      <c r="G690" s="63" t="s">
        <v>2661</v>
      </c>
      <c r="H690" s="63" t="s">
        <v>42</v>
      </c>
      <c r="I690" s="64" t="s">
        <v>2662</v>
      </c>
      <c r="J690" s="65" t="s">
        <v>469</v>
      </c>
      <c r="K690" s="63" t="s">
        <v>2663</v>
      </c>
      <c r="L690" s="63" t="s">
        <v>39</v>
      </c>
      <c r="M690" s="63" t="s">
        <v>34</v>
      </c>
      <c r="N690" s="63" t="s">
        <v>35</v>
      </c>
      <c r="O690" s="63" t="s">
        <v>43</v>
      </c>
      <c r="P690" s="63" t="s">
        <v>8753</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2" t="s">
        <v>8768</v>
      </c>
    </row>
    <row r="691" spans="1:29" ht="16.2" hidden="1" customHeight="1" x14ac:dyDescent="0.35">
      <c r="A691" s="61">
        <v>690</v>
      </c>
      <c r="B691" s="62">
        <v>20418041</v>
      </c>
      <c r="C691" s="63" t="s">
        <v>462</v>
      </c>
      <c r="D691" s="63" t="s">
        <v>8748</v>
      </c>
      <c r="E691" s="63" t="s">
        <v>2664</v>
      </c>
      <c r="F691" s="63" t="s">
        <v>38</v>
      </c>
      <c r="G691" s="63" t="s">
        <v>2665</v>
      </c>
      <c r="H691" s="63" t="s">
        <v>42</v>
      </c>
      <c r="I691" s="64" t="s">
        <v>2666</v>
      </c>
      <c r="J691" s="65" t="s">
        <v>544</v>
      </c>
      <c r="K691" s="63" t="s">
        <v>2667</v>
      </c>
      <c r="L691" s="63" t="s">
        <v>39</v>
      </c>
      <c r="M691" s="63" t="s">
        <v>34</v>
      </c>
      <c r="N691" s="63" t="s">
        <v>35</v>
      </c>
      <c r="O691" s="63" t="s">
        <v>43</v>
      </c>
      <c r="P691" s="63" t="s">
        <v>8751</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2" t="s">
        <v>8768</v>
      </c>
    </row>
    <row r="692" spans="1:29" ht="16.2" hidden="1" customHeight="1" x14ac:dyDescent="0.35">
      <c r="A692" s="66">
        <v>691</v>
      </c>
      <c r="B692" s="63">
        <v>20418058</v>
      </c>
      <c r="C692" s="63" t="s">
        <v>462</v>
      </c>
      <c r="D692" s="63" t="s">
        <v>8748</v>
      </c>
      <c r="E692" s="63" t="s">
        <v>2668</v>
      </c>
      <c r="F692" s="63" t="s">
        <v>38</v>
      </c>
      <c r="G692" s="63" t="s">
        <v>2669</v>
      </c>
      <c r="H692" s="63" t="s">
        <v>31</v>
      </c>
      <c r="I692" s="64" t="s">
        <v>2579</v>
      </c>
      <c r="J692" s="65" t="s">
        <v>465</v>
      </c>
      <c r="K692" s="63" t="s">
        <v>2670</v>
      </c>
      <c r="L692" s="63" t="s">
        <v>39</v>
      </c>
      <c r="M692" s="63" t="s">
        <v>40</v>
      </c>
      <c r="N692" s="63" t="s">
        <v>52</v>
      </c>
      <c r="O692" s="63" t="s">
        <v>43</v>
      </c>
      <c r="P692" s="63" t="s">
        <v>52</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2" t="s">
        <v>8768</v>
      </c>
    </row>
    <row r="693" spans="1:29" ht="16.2" hidden="1" customHeight="1" x14ac:dyDescent="0.35">
      <c r="A693" s="66">
        <v>692</v>
      </c>
      <c r="B693" s="63">
        <v>20418061</v>
      </c>
      <c r="C693" s="63" t="s">
        <v>462</v>
      </c>
      <c r="D693" s="63" t="s">
        <v>8748</v>
      </c>
      <c r="E693" s="63" t="s">
        <v>347</v>
      </c>
      <c r="F693" s="63" t="s">
        <v>38</v>
      </c>
      <c r="G693" s="63" t="s">
        <v>2671</v>
      </c>
      <c r="H693" s="63" t="s">
        <v>31</v>
      </c>
      <c r="I693" s="64" t="s">
        <v>2672</v>
      </c>
      <c r="J693" s="65" t="s">
        <v>655</v>
      </c>
      <c r="K693" s="63" t="s">
        <v>2673</v>
      </c>
      <c r="L693" s="63" t="s">
        <v>39</v>
      </c>
      <c r="M693" s="63" t="s">
        <v>40</v>
      </c>
      <c r="N693" s="63" t="s">
        <v>35</v>
      </c>
      <c r="O693" s="63" t="s">
        <v>43</v>
      </c>
      <c r="P693" s="63" t="s">
        <v>8755</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2" t="s">
        <v>8768</v>
      </c>
    </row>
    <row r="694" spans="1:29" ht="16.2" hidden="1" customHeight="1" x14ac:dyDescent="0.35">
      <c r="A694" s="61">
        <v>693</v>
      </c>
      <c r="B694" s="63">
        <v>20418090</v>
      </c>
      <c r="C694" s="63" t="s">
        <v>462</v>
      </c>
      <c r="D694" s="63" t="s">
        <v>8748</v>
      </c>
      <c r="E694" s="63" t="s">
        <v>2674</v>
      </c>
      <c r="F694" s="63" t="s">
        <v>32</v>
      </c>
      <c r="G694" s="63" t="s">
        <v>2675</v>
      </c>
      <c r="H694" s="63" t="s">
        <v>31</v>
      </c>
      <c r="I694" s="64" t="s">
        <v>2676</v>
      </c>
      <c r="J694" s="65" t="s">
        <v>502</v>
      </c>
      <c r="K694" s="63" t="s">
        <v>2677</v>
      </c>
      <c r="L694" s="63" t="s">
        <v>33</v>
      </c>
      <c r="M694" s="63" t="s">
        <v>34</v>
      </c>
      <c r="N694" s="63" t="s">
        <v>35</v>
      </c>
      <c r="O694" s="63" t="s">
        <v>30</v>
      </c>
      <c r="P694" s="63" t="s">
        <v>8752</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2" t="s">
        <v>8768</v>
      </c>
    </row>
    <row r="695" spans="1:29" ht="16.2" hidden="1" customHeight="1" x14ac:dyDescent="0.35">
      <c r="A695" s="61">
        <v>694</v>
      </c>
      <c r="B695" s="63">
        <v>20418097</v>
      </c>
      <c r="C695" s="63" t="s">
        <v>462</v>
      </c>
      <c r="D695" s="63" t="s">
        <v>8748</v>
      </c>
      <c r="E695" s="63" t="s">
        <v>2678</v>
      </c>
      <c r="F695" s="63" t="s">
        <v>38</v>
      </c>
      <c r="G695" s="63" t="s">
        <v>2679</v>
      </c>
      <c r="H695" s="63" t="s">
        <v>31</v>
      </c>
      <c r="I695" s="64" t="s">
        <v>2680</v>
      </c>
      <c r="J695" s="65" t="s">
        <v>544</v>
      </c>
      <c r="K695" s="63" t="s">
        <v>2681</v>
      </c>
      <c r="L695" s="63" t="s">
        <v>39</v>
      </c>
      <c r="M695" s="63" t="s">
        <v>40</v>
      </c>
      <c r="N695" s="63" t="s">
        <v>35</v>
      </c>
      <c r="O695" s="63" t="s">
        <v>43</v>
      </c>
      <c r="P695" s="63" t="s">
        <v>8750</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2" t="s">
        <v>8768</v>
      </c>
    </row>
    <row r="696" spans="1:29" ht="16.2" hidden="1" customHeight="1" x14ac:dyDescent="0.35">
      <c r="A696" s="66">
        <v>695</v>
      </c>
      <c r="B696" s="63">
        <v>20418117</v>
      </c>
      <c r="C696" s="63" t="s">
        <v>462</v>
      </c>
      <c r="D696" s="63" t="s">
        <v>8748</v>
      </c>
      <c r="E696" s="63" t="s">
        <v>2682</v>
      </c>
      <c r="F696" s="63" t="s">
        <v>38</v>
      </c>
      <c r="G696" s="63" t="s">
        <v>2683</v>
      </c>
      <c r="H696" s="63" t="s">
        <v>42</v>
      </c>
      <c r="I696" s="64" t="s">
        <v>869</v>
      </c>
      <c r="J696" s="65" t="s">
        <v>526</v>
      </c>
      <c r="K696" s="63" t="s">
        <v>2684</v>
      </c>
      <c r="L696" s="63" t="s">
        <v>33</v>
      </c>
      <c r="M696" s="63" t="s">
        <v>34</v>
      </c>
      <c r="N696" s="63" t="s">
        <v>35</v>
      </c>
      <c r="O696" s="63" t="s">
        <v>43</v>
      </c>
      <c r="P696" s="63" t="s">
        <v>8757</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2" t="s">
        <v>8768</v>
      </c>
    </row>
    <row r="697" spans="1:29" ht="16.2" hidden="1" customHeight="1" x14ac:dyDescent="0.35">
      <c r="A697" s="66">
        <v>696</v>
      </c>
      <c r="B697" s="63">
        <v>20418131</v>
      </c>
      <c r="C697" s="63" t="s">
        <v>462</v>
      </c>
      <c r="D697" s="63" t="s">
        <v>8748</v>
      </c>
      <c r="E697" s="63" t="s">
        <v>2685</v>
      </c>
      <c r="F697" s="63" t="s">
        <v>32</v>
      </c>
      <c r="G697" s="63" t="s">
        <v>2686</v>
      </c>
      <c r="H697" s="63" t="s">
        <v>31</v>
      </c>
      <c r="I697" s="64" t="s">
        <v>465</v>
      </c>
      <c r="J697" s="65" t="s">
        <v>465</v>
      </c>
      <c r="K697" s="63" t="s">
        <v>2687</v>
      </c>
      <c r="L697" s="63" t="s">
        <v>45</v>
      </c>
      <c r="M697" s="63" t="s">
        <v>34</v>
      </c>
      <c r="N697" s="63" t="s">
        <v>41</v>
      </c>
      <c r="O697" s="63" t="s">
        <v>36</v>
      </c>
      <c r="P697" s="63" t="s">
        <v>41</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2" t="s">
        <v>8768</v>
      </c>
    </row>
    <row r="698" spans="1:29" ht="16.2" hidden="1" customHeight="1" x14ac:dyDescent="0.35">
      <c r="A698" s="61">
        <v>697</v>
      </c>
      <c r="B698" s="63">
        <v>20418137</v>
      </c>
      <c r="C698" s="63" t="s">
        <v>462</v>
      </c>
      <c r="D698" s="63" t="s">
        <v>8748</v>
      </c>
      <c r="E698" s="63" t="s">
        <v>2688</v>
      </c>
      <c r="F698" s="63" t="s">
        <v>38</v>
      </c>
      <c r="G698" s="63" t="s">
        <v>2689</v>
      </c>
      <c r="H698" s="63" t="s">
        <v>42</v>
      </c>
      <c r="I698" s="64" t="s">
        <v>465</v>
      </c>
      <c r="J698" s="65" t="s">
        <v>526</v>
      </c>
      <c r="K698" s="63" t="s">
        <v>2690</v>
      </c>
      <c r="L698" s="63" t="s">
        <v>33</v>
      </c>
      <c r="M698" s="63" t="s">
        <v>34</v>
      </c>
      <c r="N698" s="63" t="s">
        <v>35</v>
      </c>
      <c r="O698" s="63" t="s">
        <v>43</v>
      </c>
      <c r="P698" s="63" t="s">
        <v>8757</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2" t="s">
        <v>8768</v>
      </c>
    </row>
    <row r="699" spans="1:29" ht="16.2" hidden="1" customHeight="1" x14ac:dyDescent="0.35">
      <c r="A699" s="61">
        <v>698</v>
      </c>
      <c r="B699" s="63">
        <v>20418150</v>
      </c>
      <c r="C699" s="63" t="s">
        <v>462</v>
      </c>
      <c r="D699" s="63" t="s">
        <v>8748</v>
      </c>
      <c r="E699" s="63" t="s">
        <v>2691</v>
      </c>
      <c r="F699" s="63" t="s">
        <v>38</v>
      </c>
      <c r="G699" s="63" t="s">
        <v>2692</v>
      </c>
      <c r="H699" s="63" t="s">
        <v>31</v>
      </c>
      <c r="I699" s="64" t="s">
        <v>797</v>
      </c>
      <c r="J699" s="65" t="s">
        <v>465</v>
      </c>
      <c r="K699" s="63" t="s">
        <v>2693</v>
      </c>
      <c r="L699" s="63" t="s">
        <v>33</v>
      </c>
      <c r="M699" s="63" t="s">
        <v>34</v>
      </c>
      <c r="N699" s="63" t="s">
        <v>35</v>
      </c>
      <c r="O699" s="63" t="s">
        <v>43</v>
      </c>
      <c r="P699" s="63" t="s">
        <v>8750</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2" t="s">
        <v>8768</v>
      </c>
    </row>
    <row r="700" spans="1:29" ht="16.2" hidden="1" customHeight="1" x14ac:dyDescent="0.35">
      <c r="A700" s="66">
        <v>699</v>
      </c>
      <c r="B700" s="63">
        <v>20418172</v>
      </c>
      <c r="C700" s="63" t="s">
        <v>462</v>
      </c>
      <c r="D700" s="63" t="s">
        <v>8748</v>
      </c>
      <c r="E700" s="63" t="s">
        <v>2694</v>
      </c>
      <c r="F700" s="63" t="s">
        <v>32</v>
      </c>
      <c r="G700" s="63" t="s">
        <v>2695</v>
      </c>
      <c r="H700" s="63" t="s">
        <v>42</v>
      </c>
      <c r="I700" s="64" t="s">
        <v>465</v>
      </c>
      <c r="J700" s="65" t="s">
        <v>465</v>
      </c>
      <c r="K700" s="63" t="s">
        <v>2696</v>
      </c>
      <c r="L700" s="63" t="s">
        <v>39</v>
      </c>
      <c r="M700" s="63" t="s">
        <v>40</v>
      </c>
      <c r="N700" s="63" t="s">
        <v>35</v>
      </c>
      <c r="O700" s="63" t="s">
        <v>36</v>
      </c>
      <c r="P700" s="63" t="s">
        <v>8749</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2" t="s">
        <v>8768</v>
      </c>
    </row>
    <row r="701" spans="1:29" ht="16.2" hidden="1" customHeight="1" x14ac:dyDescent="0.35">
      <c r="A701" s="66">
        <v>700</v>
      </c>
      <c r="B701" s="63">
        <v>20418175</v>
      </c>
      <c r="C701" s="63" t="s">
        <v>462</v>
      </c>
      <c r="D701" s="63" t="s">
        <v>8748</v>
      </c>
      <c r="E701" s="63" t="s">
        <v>158</v>
      </c>
      <c r="F701" s="63" t="s">
        <v>32</v>
      </c>
      <c r="G701" s="63" t="s">
        <v>2697</v>
      </c>
      <c r="H701" s="63" t="s">
        <v>31</v>
      </c>
      <c r="I701" s="64" t="s">
        <v>465</v>
      </c>
      <c r="J701" s="65" t="s">
        <v>465</v>
      </c>
      <c r="K701" s="63" t="s">
        <v>2698</v>
      </c>
      <c r="L701" s="63" t="s">
        <v>33</v>
      </c>
      <c r="M701" s="63" t="s">
        <v>34</v>
      </c>
      <c r="N701" s="63" t="s">
        <v>35</v>
      </c>
      <c r="O701" s="63" t="s">
        <v>36</v>
      </c>
      <c r="P701" s="63" t="s">
        <v>8752</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2" t="s">
        <v>8769</v>
      </c>
    </row>
    <row r="702" spans="1:29" ht="16.2" hidden="1" customHeight="1" x14ac:dyDescent="0.35">
      <c r="A702" s="61">
        <v>701</v>
      </c>
      <c r="B702" s="63">
        <v>20418186</v>
      </c>
      <c r="C702" s="63" t="s">
        <v>462</v>
      </c>
      <c r="D702" s="63" t="s">
        <v>8748</v>
      </c>
      <c r="E702" s="63" t="s">
        <v>2699</v>
      </c>
      <c r="F702" s="63" t="s">
        <v>38</v>
      </c>
      <c r="G702" s="63" t="s">
        <v>2700</v>
      </c>
      <c r="H702" s="63" t="s">
        <v>31</v>
      </c>
      <c r="I702" s="64" t="s">
        <v>2701</v>
      </c>
      <c r="J702" s="65" t="s">
        <v>830</v>
      </c>
      <c r="K702" s="63" t="s">
        <v>2702</v>
      </c>
      <c r="L702" s="63" t="s">
        <v>33</v>
      </c>
      <c r="M702" s="63" t="s">
        <v>34</v>
      </c>
      <c r="N702" s="63" t="s">
        <v>35</v>
      </c>
      <c r="O702" s="63" t="s">
        <v>43</v>
      </c>
      <c r="P702" s="63" t="s">
        <v>8753</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2" t="s">
        <v>8768</v>
      </c>
    </row>
    <row r="703" spans="1:29" ht="16.2" hidden="1" customHeight="1" x14ac:dyDescent="0.35">
      <c r="A703" s="61">
        <v>702</v>
      </c>
      <c r="B703" s="63">
        <v>20418250</v>
      </c>
      <c r="C703" s="63" t="s">
        <v>462</v>
      </c>
      <c r="D703" s="63" t="s">
        <v>8748</v>
      </c>
      <c r="E703" s="63" t="s">
        <v>2703</v>
      </c>
      <c r="F703" s="63" t="s">
        <v>38</v>
      </c>
      <c r="G703" s="63" t="s">
        <v>2704</v>
      </c>
      <c r="H703" s="63" t="s">
        <v>42</v>
      </c>
      <c r="I703" s="64" t="s">
        <v>465</v>
      </c>
      <c r="J703" s="65" t="s">
        <v>502</v>
      </c>
      <c r="K703" s="63" t="s">
        <v>2705</v>
      </c>
      <c r="L703" s="63" t="s">
        <v>33</v>
      </c>
      <c r="M703" s="63" t="s">
        <v>40</v>
      </c>
      <c r="N703" s="63" t="s">
        <v>48</v>
      </c>
      <c r="O703" s="63" t="s">
        <v>43</v>
      </c>
      <c r="P703" s="89" t="s">
        <v>8756</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2" t="s">
        <v>8768</v>
      </c>
    </row>
    <row r="704" spans="1:29" ht="16.2" hidden="1" customHeight="1" x14ac:dyDescent="0.35">
      <c r="A704" s="66">
        <v>703</v>
      </c>
      <c r="B704" s="63">
        <v>20418266</v>
      </c>
      <c r="C704" s="63" t="s">
        <v>462</v>
      </c>
      <c r="D704" s="63" t="s">
        <v>8748</v>
      </c>
      <c r="E704" s="63" t="s">
        <v>2706</v>
      </c>
      <c r="F704" s="63" t="s">
        <v>38</v>
      </c>
      <c r="G704" s="63" t="s">
        <v>2707</v>
      </c>
      <c r="H704" s="63" t="s">
        <v>42</v>
      </c>
      <c r="I704" s="64" t="s">
        <v>465</v>
      </c>
      <c r="J704" s="65" t="s">
        <v>465</v>
      </c>
      <c r="K704" s="63" t="s">
        <v>2708</v>
      </c>
      <c r="L704" s="63" t="s">
        <v>45</v>
      </c>
      <c r="M704" s="63" t="s">
        <v>34</v>
      </c>
      <c r="N704" s="63" t="s">
        <v>35</v>
      </c>
      <c r="O704" s="63" t="s">
        <v>36</v>
      </c>
      <c r="P704" s="63" t="s">
        <v>8751</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2" t="s">
        <v>8768</v>
      </c>
    </row>
    <row r="705" spans="1:29" ht="16.2" hidden="1" customHeight="1" x14ac:dyDescent="0.35">
      <c r="A705" s="66">
        <v>704</v>
      </c>
      <c r="B705" s="63">
        <v>20418268</v>
      </c>
      <c r="C705" s="63" t="s">
        <v>462</v>
      </c>
      <c r="D705" s="63" t="s">
        <v>8748</v>
      </c>
      <c r="E705" s="63" t="s">
        <v>2709</v>
      </c>
      <c r="F705" s="63" t="s">
        <v>38</v>
      </c>
      <c r="G705" s="63" t="s">
        <v>2710</v>
      </c>
      <c r="H705" s="63" t="s">
        <v>42</v>
      </c>
      <c r="I705" s="64" t="s">
        <v>2711</v>
      </c>
      <c r="J705" s="65" t="s">
        <v>526</v>
      </c>
      <c r="K705" s="63" t="s">
        <v>2712</v>
      </c>
      <c r="L705" s="63" t="s">
        <v>39</v>
      </c>
      <c r="M705" s="63" t="s">
        <v>40</v>
      </c>
      <c r="N705" s="63" t="s">
        <v>57</v>
      </c>
      <c r="O705" s="63" t="s">
        <v>43</v>
      </c>
      <c r="P705" s="63" t="s">
        <v>57</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2" t="s">
        <v>8768</v>
      </c>
    </row>
    <row r="706" spans="1:29" ht="16.2" hidden="1" customHeight="1" x14ac:dyDescent="0.35">
      <c r="A706" s="61">
        <v>705</v>
      </c>
      <c r="B706" s="63">
        <v>20418289</v>
      </c>
      <c r="C706" s="63" t="s">
        <v>462</v>
      </c>
      <c r="D706" s="63" t="s">
        <v>8748</v>
      </c>
      <c r="E706" s="63" t="s">
        <v>2713</v>
      </c>
      <c r="F706" s="63" t="s">
        <v>38</v>
      </c>
      <c r="G706" s="63" t="s">
        <v>2714</v>
      </c>
      <c r="H706" s="63" t="s">
        <v>31</v>
      </c>
      <c r="I706" s="64" t="s">
        <v>2715</v>
      </c>
      <c r="J706" s="65" t="s">
        <v>544</v>
      </c>
      <c r="K706" s="63" t="s">
        <v>2716</v>
      </c>
      <c r="L706" s="63" t="s">
        <v>45</v>
      </c>
      <c r="M706" s="63" t="s">
        <v>34</v>
      </c>
      <c r="N706" s="63" t="s">
        <v>35</v>
      </c>
      <c r="O706" s="63" t="s">
        <v>43</v>
      </c>
      <c r="P706" s="63" t="s">
        <v>8749</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2" t="s">
        <v>8768</v>
      </c>
    </row>
    <row r="707" spans="1:29" ht="16.2" customHeight="1" x14ac:dyDescent="0.35">
      <c r="A707" s="61">
        <v>706</v>
      </c>
      <c r="B707" s="63">
        <v>20418315</v>
      </c>
      <c r="C707" s="63" t="s">
        <v>462</v>
      </c>
      <c r="D707" s="63" t="s">
        <v>8748</v>
      </c>
      <c r="E707" s="63" t="s">
        <v>2717</v>
      </c>
      <c r="F707" s="63" t="s">
        <v>38</v>
      </c>
      <c r="G707" s="63" t="s">
        <v>2718</v>
      </c>
      <c r="H707" s="63" t="s">
        <v>42</v>
      </c>
      <c r="I707" s="64" t="s">
        <v>2719</v>
      </c>
      <c r="J707" s="65" t="s">
        <v>2720</v>
      </c>
      <c r="K707" s="63" t="s">
        <v>2721</v>
      </c>
      <c r="L707" s="63" t="s">
        <v>39</v>
      </c>
      <c r="M707" s="63" t="s">
        <v>40</v>
      </c>
      <c r="N707" s="63" t="s">
        <v>53</v>
      </c>
      <c r="O707" s="63" t="s">
        <v>43</v>
      </c>
      <c r="P707" s="63" t="s">
        <v>53</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2" t="s">
        <v>8774</v>
      </c>
    </row>
    <row r="708" spans="1:29" ht="16.2" hidden="1" customHeight="1" x14ac:dyDescent="0.35">
      <c r="A708" s="66">
        <v>707</v>
      </c>
      <c r="B708" s="63">
        <v>20418319</v>
      </c>
      <c r="C708" s="63" t="s">
        <v>462</v>
      </c>
      <c r="D708" s="63" t="s">
        <v>8748</v>
      </c>
      <c r="E708" s="63" t="s">
        <v>2722</v>
      </c>
      <c r="F708" s="63" t="s">
        <v>38</v>
      </c>
      <c r="G708" s="63" t="s">
        <v>2723</v>
      </c>
      <c r="H708" s="63" t="s">
        <v>42</v>
      </c>
      <c r="I708" s="64" t="s">
        <v>465</v>
      </c>
      <c r="J708" s="65" t="s">
        <v>465</v>
      </c>
      <c r="K708" s="63" t="s">
        <v>2724</v>
      </c>
      <c r="L708" s="63" t="s">
        <v>39</v>
      </c>
      <c r="M708" s="63" t="s">
        <v>40</v>
      </c>
      <c r="N708" s="63" t="s">
        <v>48</v>
      </c>
      <c r="O708" s="63" t="s">
        <v>36</v>
      </c>
      <c r="P708" s="89" t="s">
        <v>8756</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2" t="s">
        <v>8768</v>
      </c>
    </row>
    <row r="709" spans="1:29" ht="16.2" hidden="1" customHeight="1" x14ac:dyDescent="0.35">
      <c r="A709" s="66">
        <v>708</v>
      </c>
      <c r="B709" s="63">
        <v>20418330</v>
      </c>
      <c r="C709" s="63" t="s">
        <v>462</v>
      </c>
      <c r="D709" s="63" t="s">
        <v>8748</v>
      </c>
      <c r="E709" s="63" t="s">
        <v>2725</v>
      </c>
      <c r="F709" s="63" t="s">
        <v>38</v>
      </c>
      <c r="G709" s="63" t="s">
        <v>2726</v>
      </c>
      <c r="H709" s="63" t="s">
        <v>31</v>
      </c>
      <c r="I709" s="64" t="s">
        <v>2727</v>
      </c>
      <c r="J709" s="65" t="s">
        <v>465</v>
      </c>
      <c r="K709" s="63" t="s">
        <v>2728</v>
      </c>
      <c r="L709" s="63" t="s">
        <v>33</v>
      </c>
      <c r="M709" s="63" t="s">
        <v>34</v>
      </c>
      <c r="N709" s="63" t="s">
        <v>35</v>
      </c>
      <c r="O709" s="63" t="s">
        <v>43</v>
      </c>
      <c r="P709" s="63" t="s">
        <v>8757</v>
      </c>
      <c r="Q709" s="84">
        <f t="shared" ca="1" si="33"/>
        <v>46120</v>
      </c>
      <c r="R709" s="68">
        <v>0</v>
      </c>
      <c r="S709" s="85" t="s">
        <v>8754</v>
      </c>
      <c r="T709" s="85">
        <v>0</v>
      </c>
      <c r="U709" s="85">
        <v>0</v>
      </c>
      <c r="V709" s="86">
        <f t="shared" si="34"/>
        <v>2</v>
      </c>
      <c r="W709" s="85">
        <v>0</v>
      </c>
      <c r="X709" s="85">
        <v>0</v>
      </c>
      <c r="Y709" s="85">
        <v>0</v>
      </c>
      <c r="Z709" s="85">
        <v>0</v>
      </c>
      <c r="AA709" s="85">
        <v>0</v>
      </c>
      <c r="AB709" s="87">
        <f t="shared" si="35"/>
        <v>0</v>
      </c>
      <c r="AC709" s="92" t="s">
        <v>8768</v>
      </c>
    </row>
    <row r="710" spans="1:29" ht="16.2" hidden="1" customHeight="1" x14ac:dyDescent="0.35">
      <c r="A710" s="66">
        <v>709</v>
      </c>
      <c r="B710" s="63">
        <v>20418331</v>
      </c>
      <c r="C710" s="63" t="s">
        <v>462</v>
      </c>
      <c r="D710" s="63" t="s">
        <v>8748</v>
      </c>
      <c r="E710" s="63" t="s">
        <v>2729</v>
      </c>
      <c r="F710" s="63" t="s">
        <v>32</v>
      </c>
      <c r="G710" s="63" t="s">
        <v>2730</v>
      </c>
      <c r="H710" s="63" t="s">
        <v>42</v>
      </c>
      <c r="I710" s="64" t="s">
        <v>465</v>
      </c>
      <c r="J710" s="65" t="s">
        <v>465</v>
      </c>
      <c r="K710" s="63" t="s">
        <v>2731</v>
      </c>
      <c r="L710" s="63" t="s">
        <v>33</v>
      </c>
      <c r="M710" s="63" t="s">
        <v>34</v>
      </c>
      <c r="N710" s="63" t="s">
        <v>41</v>
      </c>
      <c r="O710" s="63" t="s">
        <v>36</v>
      </c>
      <c r="P710" s="63" t="s">
        <v>41</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2" t="s">
        <v>8768</v>
      </c>
    </row>
    <row r="711" spans="1:29" ht="16.2" customHeight="1" x14ac:dyDescent="0.35">
      <c r="A711" s="61">
        <v>710</v>
      </c>
      <c r="B711" s="63">
        <v>20418354</v>
      </c>
      <c r="C711" s="63" t="s">
        <v>462</v>
      </c>
      <c r="D711" s="63" t="s">
        <v>8748</v>
      </c>
      <c r="E711" s="63" t="s">
        <v>2732</v>
      </c>
      <c r="F711" s="63" t="s">
        <v>38</v>
      </c>
      <c r="G711" s="63" t="s">
        <v>2733</v>
      </c>
      <c r="H711" s="63" t="s">
        <v>42</v>
      </c>
      <c r="I711" s="64" t="s">
        <v>465</v>
      </c>
      <c r="J711" s="65" t="s">
        <v>465</v>
      </c>
      <c r="K711" s="63" t="s">
        <v>2734</v>
      </c>
      <c r="L711" s="63" t="s">
        <v>225</v>
      </c>
      <c r="M711" s="63" t="s">
        <v>40</v>
      </c>
      <c r="N711" s="63" t="s">
        <v>53</v>
      </c>
      <c r="O711" s="63" t="s">
        <v>36</v>
      </c>
      <c r="P711" s="63" t="s">
        <v>53</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2" t="s">
        <v>8768</v>
      </c>
    </row>
    <row r="712" spans="1:29" ht="16.2" hidden="1" customHeight="1" x14ac:dyDescent="0.35">
      <c r="A712" s="66">
        <v>711</v>
      </c>
      <c r="B712" s="63">
        <v>20418392</v>
      </c>
      <c r="C712" s="63" t="s">
        <v>462</v>
      </c>
      <c r="D712" s="63" t="s">
        <v>8748</v>
      </c>
      <c r="E712" s="63" t="s">
        <v>2735</v>
      </c>
      <c r="F712" s="63" t="s">
        <v>38</v>
      </c>
      <c r="G712" s="63" t="s">
        <v>2736</v>
      </c>
      <c r="H712" s="63" t="s">
        <v>42</v>
      </c>
      <c r="I712" s="64" t="s">
        <v>465</v>
      </c>
      <c r="J712" s="65" t="s">
        <v>465</v>
      </c>
      <c r="K712" s="63" t="s">
        <v>2737</v>
      </c>
      <c r="L712" s="63" t="s">
        <v>39</v>
      </c>
      <c r="M712" s="63" t="s">
        <v>34</v>
      </c>
      <c r="N712" s="63" t="s">
        <v>35</v>
      </c>
      <c r="O712" s="63" t="s">
        <v>36</v>
      </c>
      <c r="P712" s="63" t="s">
        <v>8755</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2" t="s">
        <v>8768</v>
      </c>
    </row>
    <row r="713" spans="1:29" ht="16.2" hidden="1" customHeight="1" x14ac:dyDescent="0.35">
      <c r="A713" s="66">
        <v>712</v>
      </c>
      <c r="B713" s="63">
        <v>20418401</v>
      </c>
      <c r="C713" s="63" t="s">
        <v>462</v>
      </c>
      <c r="D713" s="63" t="s">
        <v>8748</v>
      </c>
      <c r="E713" s="63" t="s">
        <v>2738</v>
      </c>
      <c r="F713" s="63" t="s">
        <v>38</v>
      </c>
      <c r="G713" s="63" t="s">
        <v>2739</v>
      </c>
      <c r="H713" s="63" t="s">
        <v>42</v>
      </c>
      <c r="I713" s="64" t="s">
        <v>2740</v>
      </c>
      <c r="J713" s="65" t="s">
        <v>980</v>
      </c>
      <c r="K713" s="63" t="s">
        <v>2741</v>
      </c>
      <c r="L713" s="63" t="s">
        <v>33</v>
      </c>
      <c r="M713" s="63" t="s">
        <v>34</v>
      </c>
      <c r="N713" s="63" t="s">
        <v>35</v>
      </c>
      <c r="O713" s="63" t="s">
        <v>30</v>
      </c>
      <c r="P713" s="63" t="s">
        <v>8749</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2" t="s">
        <v>8768</v>
      </c>
    </row>
    <row r="714" spans="1:29" ht="16.2" hidden="1" customHeight="1" x14ac:dyDescent="0.35">
      <c r="A714" s="61">
        <v>713</v>
      </c>
      <c r="B714" s="63">
        <v>20418406</v>
      </c>
      <c r="C714" s="63" t="s">
        <v>462</v>
      </c>
      <c r="D714" s="63" t="s">
        <v>8748</v>
      </c>
      <c r="E714" s="63" t="s">
        <v>182</v>
      </c>
      <c r="F714" s="63" t="s">
        <v>38</v>
      </c>
      <c r="G714" s="63" t="s">
        <v>2742</v>
      </c>
      <c r="H714" s="63" t="s">
        <v>42</v>
      </c>
      <c r="I714" s="64" t="s">
        <v>465</v>
      </c>
      <c r="J714" s="65" t="s">
        <v>526</v>
      </c>
      <c r="K714" s="63" t="s">
        <v>2743</v>
      </c>
      <c r="L714" s="63" t="s">
        <v>39</v>
      </c>
      <c r="M714" s="63" t="s">
        <v>40</v>
      </c>
      <c r="N714" s="63" t="s">
        <v>57</v>
      </c>
      <c r="O714" s="63" t="s">
        <v>43</v>
      </c>
      <c r="P714" s="63" t="s">
        <v>57</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2" t="s">
        <v>8768</v>
      </c>
    </row>
    <row r="715" spans="1:29" ht="16.2" hidden="1" customHeight="1" x14ac:dyDescent="0.35">
      <c r="A715" s="61">
        <v>714</v>
      </c>
      <c r="B715" s="62">
        <v>20418413</v>
      </c>
      <c r="C715" s="63" t="s">
        <v>462</v>
      </c>
      <c r="D715" s="63" t="s">
        <v>8748</v>
      </c>
      <c r="E715" s="63" t="s">
        <v>2744</v>
      </c>
      <c r="F715" s="63" t="s">
        <v>38</v>
      </c>
      <c r="G715" s="63" t="s">
        <v>2745</v>
      </c>
      <c r="H715" s="63" t="s">
        <v>31</v>
      </c>
      <c r="I715" s="64" t="s">
        <v>2746</v>
      </c>
      <c r="J715" s="65" t="s">
        <v>689</v>
      </c>
      <c r="K715" s="63" t="s">
        <v>2747</v>
      </c>
      <c r="L715" s="63" t="s">
        <v>33</v>
      </c>
      <c r="M715" s="63" t="s">
        <v>34</v>
      </c>
      <c r="N715" s="63" t="s">
        <v>35</v>
      </c>
      <c r="O715" s="63" t="s">
        <v>43</v>
      </c>
      <c r="P715" s="63" t="s">
        <v>8757</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2" t="s">
        <v>8768</v>
      </c>
    </row>
    <row r="716" spans="1:29" ht="16.2" hidden="1" customHeight="1" x14ac:dyDescent="0.35">
      <c r="A716" s="66">
        <v>715</v>
      </c>
      <c r="B716" s="63">
        <v>20418433</v>
      </c>
      <c r="C716" s="63" t="s">
        <v>462</v>
      </c>
      <c r="D716" s="63" t="s">
        <v>8748</v>
      </c>
      <c r="E716" s="63" t="s">
        <v>2748</v>
      </c>
      <c r="F716" s="63" t="s">
        <v>38</v>
      </c>
      <c r="G716" s="63" t="s">
        <v>2749</v>
      </c>
      <c r="H716" s="63" t="s">
        <v>42</v>
      </c>
      <c r="I716" s="64" t="s">
        <v>2750</v>
      </c>
      <c r="J716" s="65" t="s">
        <v>526</v>
      </c>
      <c r="K716" s="63" t="s">
        <v>2751</v>
      </c>
      <c r="L716" s="63" t="s">
        <v>39</v>
      </c>
      <c r="M716" s="63" t="s">
        <v>34</v>
      </c>
      <c r="N716" s="63" t="s">
        <v>35</v>
      </c>
      <c r="O716" s="63" t="s">
        <v>43</v>
      </c>
      <c r="P716" s="63" t="s">
        <v>8751</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2" t="s">
        <v>8768</v>
      </c>
    </row>
    <row r="717" spans="1:29" ht="16.2" hidden="1" customHeight="1" x14ac:dyDescent="0.35">
      <c r="A717" s="66">
        <v>716</v>
      </c>
      <c r="B717" s="63">
        <v>20418438</v>
      </c>
      <c r="C717" s="63" t="s">
        <v>462</v>
      </c>
      <c r="D717" s="63" t="s">
        <v>8748</v>
      </c>
      <c r="E717" s="63" t="s">
        <v>2752</v>
      </c>
      <c r="F717" s="63" t="s">
        <v>32</v>
      </c>
      <c r="G717" s="63" t="s">
        <v>2753</v>
      </c>
      <c r="H717" s="63" t="s">
        <v>42</v>
      </c>
      <c r="I717" s="64" t="s">
        <v>582</v>
      </c>
      <c r="J717" s="65" t="s">
        <v>502</v>
      </c>
      <c r="K717" s="63" t="s">
        <v>2754</v>
      </c>
      <c r="L717" s="63" t="s">
        <v>39</v>
      </c>
      <c r="M717" s="63" t="s">
        <v>40</v>
      </c>
      <c r="N717" s="63" t="s">
        <v>35</v>
      </c>
      <c r="O717" s="63" t="s">
        <v>43</v>
      </c>
      <c r="P717" s="63" t="s">
        <v>8757</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2" t="s">
        <v>8768</v>
      </c>
    </row>
    <row r="718" spans="1:29" ht="16.2" hidden="1" customHeight="1" x14ac:dyDescent="0.35">
      <c r="A718" s="61">
        <v>717</v>
      </c>
      <c r="B718" s="63">
        <v>20418440</v>
      </c>
      <c r="C718" s="63" t="s">
        <v>462</v>
      </c>
      <c r="D718" s="63" t="s">
        <v>8748</v>
      </c>
      <c r="E718" s="63" t="s">
        <v>235</v>
      </c>
      <c r="F718" s="63" t="s">
        <v>38</v>
      </c>
      <c r="G718" s="63" t="s">
        <v>2755</v>
      </c>
      <c r="H718" s="63" t="s">
        <v>42</v>
      </c>
      <c r="I718" s="64" t="s">
        <v>2740</v>
      </c>
      <c r="J718" s="65" t="s">
        <v>1463</v>
      </c>
      <c r="K718" s="63" t="s">
        <v>2756</v>
      </c>
      <c r="L718" s="63" t="s">
        <v>39</v>
      </c>
      <c r="M718" s="63" t="s">
        <v>40</v>
      </c>
      <c r="N718" s="63" t="s">
        <v>48</v>
      </c>
      <c r="O718" s="63" t="s">
        <v>30</v>
      </c>
      <c r="P718" s="89" t="s">
        <v>8758</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2" t="s">
        <v>8768</v>
      </c>
    </row>
    <row r="719" spans="1:29" ht="16.2" hidden="1" customHeight="1" x14ac:dyDescent="0.35">
      <c r="A719" s="61">
        <v>718</v>
      </c>
      <c r="B719" s="63">
        <v>20418453</v>
      </c>
      <c r="C719" s="63" t="s">
        <v>462</v>
      </c>
      <c r="D719" s="63" t="s">
        <v>8748</v>
      </c>
      <c r="E719" s="63" t="s">
        <v>2757</v>
      </c>
      <c r="F719" s="63" t="s">
        <v>38</v>
      </c>
      <c r="G719" s="63" t="s">
        <v>2758</v>
      </c>
      <c r="H719" s="63" t="s">
        <v>31</v>
      </c>
      <c r="I719" s="64" t="s">
        <v>465</v>
      </c>
      <c r="J719" s="65" t="s">
        <v>469</v>
      </c>
      <c r="K719" s="63" t="s">
        <v>2759</v>
      </c>
      <c r="L719" s="63" t="s">
        <v>39</v>
      </c>
      <c r="M719" s="63" t="s">
        <v>34</v>
      </c>
      <c r="N719" s="63" t="s">
        <v>35</v>
      </c>
      <c r="O719" s="63" t="s">
        <v>43</v>
      </c>
      <c r="P719" s="63" t="s">
        <v>8749</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2" t="s">
        <v>8768</v>
      </c>
    </row>
    <row r="720" spans="1:29" ht="16.2" hidden="1" customHeight="1" x14ac:dyDescent="0.35">
      <c r="A720" s="66">
        <v>719</v>
      </c>
      <c r="B720" s="63">
        <v>20418458</v>
      </c>
      <c r="C720" s="63" t="s">
        <v>462</v>
      </c>
      <c r="D720" s="63" t="s">
        <v>8748</v>
      </c>
      <c r="E720" s="63" t="s">
        <v>2760</v>
      </c>
      <c r="F720" s="63" t="s">
        <v>32</v>
      </c>
      <c r="G720" s="63" t="s">
        <v>2761</v>
      </c>
      <c r="H720" s="63" t="s">
        <v>42</v>
      </c>
      <c r="I720" s="64" t="s">
        <v>2762</v>
      </c>
      <c r="J720" s="65" t="s">
        <v>469</v>
      </c>
      <c r="K720" s="63" t="s">
        <v>2763</v>
      </c>
      <c r="L720" s="63" t="s">
        <v>33</v>
      </c>
      <c r="M720" s="63" t="s">
        <v>40</v>
      </c>
      <c r="N720" s="63" t="s">
        <v>35</v>
      </c>
      <c r="O720" s="63" t="s">
        <v>30</v>
      </c>
      <c r="P720" s="63" t="s">
        <v>8749</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2" t="s">
        <v>8768</v>
      </c>
    </row>
    <row r="721" spans="1:29" ht="16.2" hidden="1" customHeight="1" x14ac:dyDescent="0.35">
      <c r="A721" s="66">
        <v>720</v>
      </c>
      <c r="B721" s="63">
        <v>20418464</v>
      </c>
      <c r="C721" s="63" t="s">
        <v>462</v>
      </c>
      <c r="D721" s="63" t="s">
        <v>8748</v>
      </c>
      <c r="E721" s="63" t="s">
        <v>229</v>
      </c>
      <c r="F721" s="63" t="s">
        <v>38</v>
      </c>
      <c r="G721" s="63" t="s">
        <v>2764</v>
      </c>
      <c r="H721" s="63" t="s">
        <v>42</v>
      </c>
      <c r="I721" s="64" t="s">
        <v>2765</v>
      </c>
      <c r="J721" s="65" t="s">
        <v>526</v>
      </c>
      <c r="K721" s="63" t="s">
        <v>2766</v>
      </c>
      <c r="L721" s="63" t="s">
        <v>39</v>
      </c>
      <c r="M721" s="63" t="s">
        <v>40</v>
      </c>
      <c r="N721" s="63" t="s">
        <v>57</v>
      </c>
      <c r="O721" s="63" t="s">
        <v>43</v>
      </c>
      <c r="P721" s="63" t="s">
        <v>57</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2" t="s">
        <v>8768</v>
      </c>
    </row>
    <row r="722" spans="1:29" ht="16.2" customHeight="1" x14ac:dyDescent="0.35">
      <c r="A722" s="61">
        <v>721</v>
      </c>
      <c r="B722" s="63">
        <v>20418477</v>
      </c>
      <c r="C722" s="63" t="s">
        <v>462</v>
      </c>
      <c r="D722" s="63" t="s">
        <v>8748</v>
      </c>
      <c r="E722" s="63" t="s">
        <v>2767</v>
      </c>
      <c r="F722" s="63" t="s">
        <v>38</v>
      </c>
      <c r="G722" s="63" t="s">
        <v>2768</v>
      </c>
      <c r="H722" s="63" t="s">
        <v>42</v>
      </c>
      <c r="I722" s="64" t="s">
        <v>465</v>
      </c>
      <c r="J722" s="65" t="s">
        <v>465</v>
      </c>
      <c r="K722" s="63" t="s">
        <v>2769</v>
      </c>
      <c r="L722" s="63" t="s">
        <v>33</v>
      </c>
      <c r="M722" s="63" t="s">
        <v>40</v>
      </c>
      <c r="N722" s="63" t="s">
        <v>53</v>
      </c>
      <c r="O722" s="63" t="s">
        <v>36</v>
      </c>
      <c r="P722" s="63" t="s">
        <v>53</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2" t="s">
        <v>8768</v>
      </c>
    </row>
    <row r="723" spans="1:29" ht="16.2" customHeight="1" x14ac:dyDescent="0.35">
      <c r="A723" s="61">
        <v>722</v>
      </c>
      <c r="B723" s="63">
        <v>20418490</v>
      </c>
      <c r="C723" s="63" t="s">
        <v>462</v>
      </c>
      <c r="D723" s="63" t="s">
        <v>8748</v>
      </c>
      <c r="E723" s="63" t="s">
        <v>2770</v>
      </c>
      <c r="F723" s="63" t="s">
        <v>32</v>
      </c>
      <c r="G723" s="63" t="s">
        <v>2771</v>
      </c>
      <c r="H723" s="63" t="s">
        <v>42</v>
      </c>
      <c r="I723" s="64" t="s">
        <v>465</v>
      </c>
      <c r="J723" s="65" t="s">
        <v>465</v>
      </c>
      <c r="K723" s="63" t="s">
        <v>2772</v>
      </c>
      <c r="L723" s="63" t="s">
        <v>39</v>
      </c>
      <c r="M723" s="63" t="s">
        <v>40</v>
      </c>
      <c r="N723" s="63" t="s">
        <v>53</v>
      </c>
      <c r="O723" s="63" t="s">
        <v>36</v>
      </c>
      <c r="P723" s="63" t="s">
        <v>53</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2" t="s">
        <v>8768</v>
      </c>
    </row>
    <row r="724" spans="1:29" ht="16.2" hidden="1" customHeight="1" x14ac:dyDescent="0.35">
      <c r="A724" s="66">
        <v>723</v>
      </c>
      <c r="B724" s="63">
        <v>20418491</v>
      </c>
      <c r="C724" s="63" t="s">
        <v>462</v>
      </c>
      <c r="D724" s="63" t="s">
        <v>8748</v>
      </c>
      <c r="E724" s="63" t="s">
        <v>2773</v>
      </c>
      <c r="F724" s="63" t="s">
        <v>32</v>
      </c>
      <c r="G724" s="63" t="s">
        <v>2774</v>
      </c>
      <c r="H724" s="63" t="s">
        <v>42</v>
      </c>
      <c r="I724" s="64" t="s">
        <v>2775</v>
      </c>
      <c r="J724" s="65" t="s">
        <v>465</v>
      </c>
      <c r="K724" s="63" t="s">
        <v>2776</v>
      </c>
      <c r="L724" s="63" t="s">
        <v>33</v>
      </c>
      <c r="M724" s="63" t="s">
        <v>40</v>
      </c>
      <c r="N724" s="63" t="s">
        <v>41</v>
      </c>
      <c r="O724" s="63" t="s">
        <v>43</v>
      </c>
      <c r="P724" s="63" t="s">
        <v>41</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2" t="s">
        <v>8768</v>
      </c>
    </row>
    <row r="725" spans="1:29" ht="16.2" hidden="1" customHeight="1" x14ac:dyDescent="0.35">
      <c r="A725" s="66">
        <v>724</v>
      </c>
      <c r="B725" s="63">
        <v>20418509</v>
      </c>
      <c r="C725" s="63" t="s">
        <v>462</v>
      </c>
      <c r="D725" s="63" t="s">
        <v>8748</v>
      </c>
      <c r="E725" s="63" t="s">
        <v>2777</v>
      </c>
      <c r="F725" s="63" t="s">
        <v>38</v>
      </c>
      <c r="G725" s="63" t="s">
        <v>2778</v>
      </c>
      <c r="H725" s="63" t="s">
        <v>31</v>
      </c>
      <c r="I725" s="64" t="s">
        <v>2779</v>
      </c>
      <c r="J725" s="65" t="s">
        <v>502</v>
      </c>
      <c r="K725" s="63" t="s">
        <v>2780</v>
      </c>
      <c r="L725" s="63" t="s">
        <v>39</v>
      </c>
      <c r="M725" s="63" t="s">
        <v>34</v>
      </c>
      <c r="N725" s="63" t="s">
        <v>35</v>
      </c>
      <c r="O725" s="63" t="s">
        <v>43</v>
      </c>
      <c r="P725" s="63" t="s">
        <v>8752</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2" t="s">
        <v>8768</v>
      </c>
    </row>
    <row r="726" spans="1:29" ht="16.2" hidden="1" customHeight="1" x14ac:dyDescent="0.35">
      <c r="A726" s="61">
        <v>725</v>
      </c>
      <c r="B726" s="63">
        <v>20418560</v>
      </c>
      <c r="C726" s="63" t="s">
        <v>462</v>
      </c>
      <c r="D726" s="63" t="s">
        <v>8748</v>
      </c>
      <c r="E726" s="63" t="s">
        <v>2781</v>
      </c>
      <c r="F726" s="63" t="s">
        <v>32</v>
      </c>
      <c r="G726" s="63" t="s">
        <v>2782</v>
      </c>
      <c r="H726" s="63" t="s">
        <v>31</v>
      </c>
      <c r="I726" s="64" t="s">
        <v>2783</v>
      </c>
      <c r="J726" s="65" t="s">
        <v>465</v>
      </c>
      <c r="K726" s="63" t="s">
        <v>2784</v>
      </c>
      <c r="L726" s="63" t="s">
        <v>33</v>
      </c>
      <c r="M726" s="63" t="s">
        <v>34</v>
      </c>
      <c r="N726" s="63" t="s">
        <v>35</v>
      </c>
      <c r="O726" s="63" t="s">
        <v>43</v>
      </c>
      <c r="P726" s="63" t="s">
        <v>8751</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2" t="s">
        <v>8768</v>
      </c>
    </row>
    <row r="727" spans="1:29" ht="16.2" hidden="1" customHeight="1" x14ac:dyDescent="0.35">
      <c r="A727" s="66">
        <v>726</v>
      </c>
      <c r="B727" s="63">
        <v>20418581</v>
      </c>
      <c r="C727" s="63" t="s">
        <v>462</v>
      </c>
      <c r="D727" s="63" t="s">
        <v>8748</v>
      </c>
      <c r="E727" s="63" t="s">
        <v>295</v>
      </c>
      <c r="F727" s="63" t="s">
        <v>38</v>
      </c>
      <c r="G727" s="63" t="s">
        <v>2493</v>
      </c>
      <c r="H727" s="63" t="s">
        <v>31</v>
      </c>
      <c r="I727" s="64" t="s">
        <v>2785</v>
      </c>
      <c r="J727" s="65" t="s">
        <v>1092</v>
      </c>
      <c r="K727" s="63" t="s">
        <v>2786</v>
      </c>
      <c r="L727" s="63" t="s">
        <v>39</v>
      </c>
      <c r="M727" s="63" t="s">
        <v>40</v>
      </c>
      <c r="N727" s="63" t="s">
        <v>41</v>
      </c>
      <c r="O727" s="63" t="s">
        <v>43</v>
      </c>
      <c r="P727" s="63" t="s">
        <v>41</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2" t="s">
        <v>8768</v>
      </c>
    </row>
    <row r="728" spans="1:29" ht="16.2" hidden="1" customHeight="1" x14ac:dyDescent="0.35">
      <c r="A728" s="66">
        <v>727</v>
      </c>
      <c r="B728" s="63">
        <v>20418592</v>
      </c>
      <c r="C728" s="63" t="s">
        <v>462</v>
      </c>
      <c r="D728" s="63" t="s">
        <v>8748</v>
      </c>
      <c r="E728" s="63" t="s">
        <v>2787</v>
      </c>
      <c r="F728" s="63" t="s">
        <v>38</v>
      </c>
      <c r="G728" s="63" t="s">
        <v>2788</v>
      </c>
      <c r="H728" s="63" t="s">
        <v>31</v>
      </c>
      <c r="I728" s="64" t="s">
        <v>465</v>
      </c>
      <c r="J728" s="65" t="s">
        <v>465</v>
      </c>
      <c r="K728" s="63" t="s">
        <v>2789</v>
      </c>
      <c r="L728" s="63" t="s">
        <v>39</v>
      </c>
      <c r="M728" s="63" t="s">
        <v>34</v>
      </c>
      <c r="N728" s="63" t="s">
        <v>35</v>
      </c>
      <c r="O728" s="63" t="s">
        <v>36</v>
      </c>
      <c r="P728" s="63" t="s">
        <v>8757</v>
      </c>
      <c r="Q728" s="84">
        <f t="shared" ca="1" si="33"/>
        <v>46120</v>
      </c>
      <c r="R728" s="68">
        <v>0</v>
      </c>
      <c r="S728" s="85" t="s">
        <v>8754</v>
      </c>
      <c r="T728" s="85">
        <v>0</v>
      </c>
      <c r="U728" s="85">
        <v>0</v>
      </c>
      <c r="V728" s="86">
        <f t="shared" si="34"/>
        <v>2</v>
      </c>
      <c r="W728" s="85">
        <v>0</v>
      </c>
      <c r="X728" s="85">
        <v>0</v>
      </c>
      <c r="Y728" s="85">
        <v>0</v>
      </c>
      <c r="Z728" s="85">
        <v>0</v>
      </c>
      <c r="AA728" s="85">
        <v>0</v>
      </c>
      <c r="AB728" s="87">
        <f t="shared" si="35"/>
        <v>0</v>
      </c>
      <c r="AC728" s="92" t="s">
        <v>8768</v>
      </c>
    </row>
    <row r="729" spans="1:29" ht="16.2" hidden="1" customHeight="1" x14ac:dyDescent="0.35">
      <c r="A729" s="66">
        <v>728</v>
      </c>
      <c r="B729" s="63">
        <v>20418598</v>
      </c>
      <c r="C729" s="63" t="s">
        <v>462</v>
      </c>
      <c r="D729" s="63" t="s">
        <v>8748</v>
      </c>
      <c r="E729" s="63" t="s">
        <v>2790</v>
      </c>
      <c r="F729" s="63" t="s">
        <v>38</v>
      </c>
      <c r="G729" s="63" t="s">
        <v>2791</v>
      </c>
      <c r="H729" s="63" t="s">
        <v>31</v>
      </c>
      <c r="I729" s="64" t="s">
        <v>2792</v>
      </c>
      <c r="J729" s="65" t="s">
        <v>1620</v>
      </c>
      <c r="K729" s="63" t="s">
        <v>2793</v>
      </c>
      <c r="L729" s="63" t="s">
        <v>39</v>
      </c>
      <c r="M729" s="63" t="s">
        <v>40</v>
      </c>
      <c r="N729" s="63" t="s">
        <v>35</v>
      </c>
      <c r="O729" s="63" t="s">
        <v>30</v>
      </c>
      <c r="P729" s="63" t="s">
        <v>8749</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2" t="s">
        <v>8768</v>
      </c>
    </row>
    <row r="730" spans="1:29" ht="16.2" hidden="1" customHeight="1" x14ac:dyDescent="0.35">
      <c r="A730" s="61">
        <v>729</v>
      </c>
      <c r="B730" s="63">
        <v>20418609</v>
      </c>
      <c r="C730" s="63" t="s">
        <v>462</v>
      </c>
      <c r="D730" s="63" t="s">
        <v>8748</v>
      </c>
      <c r="E730" s="63" t="s">
        <v>2794</v>
      </c>
      <c r="F730" s="63" t="s">
        <v>38</v>
      </c>
      <c r="G730" s="63" t="s">
        <v>2795</v>
      </c>
      <c r="H730" s="63" t="s">
        <v>42</v>
      </c>
      <c r="I730" s="64" t="s">
        <v>2796</v>
      </c>
      <c r="J730" s="65" t="s">
        <v>2797</v>
      </c>
      <c r="K730" s="63" t="s">
        <v>2798</v>
      </c>
      <c r="L730" s="63" t="s">
        <v>33</v>
      </c>
      <c r="M730" s="63" t="s">
        <v>34</v>
      </c>
      <c r="N730" s="63" t="s">
        <v>48</v>
      </c>
      <c r="O730" s="63" t="s">
        <v>30</v>
      </c>
      <c r="P730" s="89" t="s">
        <v>8756</v>
      </c>
      <c r="Q730" s="84">
        <f t="shared" ca="1" si="33"/>
        <v>46120</v>
      </c>
      <c r="R730" s="68">
        <v>0</v>
      </c>
      <c r="S730" s="85">
        <v>0</v>
      </c>
      <c r="T730" s="85">
        <v>0</v>
      </c>
      <c r="U730" s="85">
        <v>0</v>
      </c>
      <c r="V730" s="86">
        <f t="shared" si="34"/>
        <v>0</v>
      </c>
      <c r="W730" s="85">
        <v>0</v>
      </c>
      <c r="X730" s="85">
        <v>0</v>
      </c>
      <c r="Y730" s="85">
        <v>0</v>
      </c>
      <c r="Z730" s="85" t="s">
        <v>8754</v>
      </c>
      <c r="AA730" s="85">
        <v>0</v>
      </c>
      <c r="AB730" s="87" t="str">
        <f t="shared" si="35"/>
        <v>면제</v>
      </c>
      <c r="AC730" s="92" t="s">
        <v>8768</v>
      </c>
    </row>
    <row r="731" spans="1:29" ht="16.2" hidden="1" customHeight="1" x14ac:dyDescent="0.35">
      <c r="A731" s="61">
        <v>730</v>
      </c>
      <c r="B731" s="63">
        <v>20418610</v>
      </c>
      <c r="C731" s="63" t="s">
        <v>462</v>
      </c>
      <c r="D731" s="63" t="s">
        <v>8748</v>
      </c>
      <c r="E731" s="63" t="s">
        <v>2799</v>
      </c>
      <c r="F731" s="63" t="s">
        <v>32</v>
      </c>
      <c r="G731" s="63" t="s">
        <v>2800</v>
      </c>
      <c r="H731" s="63" t="s">
        <v>31</v>
      </c>
      <c r="I731" s="64" t="s">
        <v>2801</v>
      </c>
      <c r="J731" s="65" t="s">
        <v>502</v>
      </c>
      <c r="K731" s="63" t="s">
        <v>2802</v>
      </c>
      <c r="L731" s="63" t="s">
        <v>33</v>
      </c>
      <c r="M731" s="63" t="s">
        <v>34</v>
      </c>
      <c r="N731" s="63" t="s">
        <v>35</v>
      </c>
      <c r="O731" s="63" t="s">
        <v>43</v>
      </c>
      <c r="P731" s="63" t="s">
        <v>8749</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2" t="s">
        <v>8768</v>
      </c>
    </row>
    <row r="732" spans="1:29" ht="16.2" hidden="1" customHeight="1" x14ac:dyDescent="0.35">
      <c r="A732" s="66">
        <v>731</v>
      </c>
      <c r="B732" s="63">
        <v>20418637</v>
      </c>
      <c r="C732" s="63" t="s">
        <v>462</v>
      </c>
      <c r="D732" s="63" t="s">
        <v>8748</v>
      </c>
      <c r="E732" s="63" t="s">
        <v>2803</v>
      </c>
      <c r="F732" s="63" t="s">
        <v>38</v>
      </c>
      <c r="G732" s="63" t="s">
        <v>1262</v>
      </c>
      <c r="H732" s="63" t="s">
        <v>42</v>
      </c>
      <c r="I732" s="64" t="s">
        <v>465</v>
      </c>
      <c r="J732" s="65" t="s">
        <v>465</v>
      </c>
      <c r="K732" s="63" t="s">
        <v>2804</v>
      </c>
      <c r="L732" s="63" t="s">
        <v>45</v>
      </c>
      <c r="M732" s="63" t="s">
        <v>34</v>
      </c>
      <c r="N732" s="63" t="s">
        <v>35</v>
      </c>
      <c r="O732" s="63" t="s">
        <v>36</v>
      </c>
      <c r="P732" s="63" t="s">
        <v>8750</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2" t="s">
        <v>8768</v>
      </c>
    </row>
    <row r="733" spans="1:29" ht="16.2" hidden="1" customHeight="1" x14ac:dyDescent="0.35">
      <c r="A733" s="66">
        <v>732</v>
      </c>
      <c r="B733" s="63">
        <v>20418639</v>
      </c>
      <c r="C733" s="63" t="s">
        <v>462</v>
      </c>
      <c r="D733" s="63" t="s">
        <v>8748</v>
      </c>
      <c r="E733" s="63" t="s">
        <v>355</v>
      </c>
      <c r="F733" s="63" t="s">
        <v>38</v>
      </c>
      <c r="G733" s="63" t="s">
        <v>2805</v>
      </c>
      <c r="H733" s="63" t="s">
        <v>31</v>
      </c>
      <c r="I733" s="64" t="s">
        <v>465</v>
      </c>
      <c r="J733" s="65" t="s">
        <v>465</v>
      </c>
      <c r="K733" s="63" t="s">
        <v>2806</v>
      </c>
      <c r="L733" s="63" t="s">
        <v>39</v>
      </c>
      <c r="M733" s="63" t="s">
        <v>34</v>
      </c>
      <c r="N733" s="63" t="s">
        <v>35</v>
      </c>
      <c r="O733" s="63" t="s">
        <v>43</v>
      </c>
      <c r="P733" s="63" t="s">
        <v>8749</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2" t="s">
        <v>8768</v>
      </c>
    </row>
    <row r="734" spans="1:29" ht="16.2" hidden="1" customHeight="1" x14ac:dyDescent="0.35">
      <c r="A734" s="61">
        <v>733</v>
      </c>
      <c r="B734" s="63">
        <v>20418654</v>
      </c>
      <c r="C734" s="63" t="s">
        <v>462</v>
      </c>
      <c r="D734" s="63" t="s">
        <v>8748</v>
      </c>
      <c r="E734" s="63" t="s">
        <v>81</v>
      </c>
      <c r="F734" s="63" t="s">
        <v>38</v>
      </c>
      <c r="G734" s="63" t="s">
        <v>2469</v>
      </c>
      <c r="H734" s="63" t="s">
        <v>31</v>
      </c>
      <c r="I734" s="64" t="s">
        <v>2807</v>
      </c>
      <c r="J734" s="65" t="s">
        <v>544</v>
      </c>
      <c r="K734" s="63" t="s">
        <v>2808</v>
      </c>
      <c r="L734" s="63" t="s">
        <v>39</v>
      </c>
      <c r="M734" s="63" t="s">
        <v>34</v>
      </c>
      <c r="N734" s="63" t="s">
        <v>35</v>
      </c>
      <c r="O734" s="63" t="s">
        <v>43</v>
      </c>
      <c r="P734" s="63" t="s">
        <v>8749</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2" t="s">
        <v>8768</v>
      </c>
    </row>
    <row r="735" spans="1:29" ht="16.2" customHeight="1" x14ac:dyDescent="0.35">
      <c r="A735" s="61">
        <v>734</v>
      </c>
      <c r="B735" s="62">
        <v>20418675</v>
      </c>
      <c r="C735" s="63" t="s">
        <v>462</v>
      </c>
      <c r="D735" s="63" t="s">
        <v>8748</v>
      </c>
      <c r="E735" s="63" t="s">
        <v>2809</v>
      </c>
      <c r="F735" s="63" t="s">
        <v>38</v>
      </c>
      <c r="G735" s="63" t="s">
        <v>2810</v>
      </c>
      <c r="H735" s="63" t="s">
        <v>31</v>
      </c>
      <c r="I735" s="64" t="s">
        <v>2811</v>
      </c>
      <c r="J735" s="65" t="s">
        <v>502</v>
      </c>
      <c r="K735" s="63" t="s">
        <v>2812</v>
      </c>
      <c r="L735" s="63" t="s">
        <v>33</v>
      </c>
      <c r="M735" s="63" t="s">
        <v>40</v>
      </c>
      <c r="N735" s="63" t="s">
        <v>53</v>
      </c>
      <c r="O735" s="63" t="s">
        <v>43</v>
      </c>
      <c r="P735" s="63" t="s">
        <v>53</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2" t="s">
        <v>8768</v>
      </c>
    </row>
    <row r="736" spans="1:29" ht="16.2" hidden="1" customHeight="1" x14ac:dyDescent="0.35">
      <c r="A736" s="66">
        <v>735</v>
      </c>
      <c r="B736" s="63">
        <v>20418680</v>
      </c>
      <c r="C736" s="63" t="s">
        <v>462</v>
      </c>
      <c r="D736" s="63" t="s">
        <v>8748</v>
      </c>
      <c r="E736" s="63" t="s">
        <v>2813</v>
      </c>
      <c r="F736" s="63" t="s">
        <v>38</v>
      </c>
      <c r="G736" s="63" t="s">
        <v>2814</v>
      </c>
      <c r="H736" s="63" t="s">
        <v>31</v>
      </c>
      <c r="I736" s="64" t="s">
        <v>2815</v>
      </c>
      <c r="J736" s="65" t="s">
        <v>526</v>
      </c>
      <c r="K736" s="63" t="s">
        <v>2816</v>
      </c>
      <c r="L736" s="63" t="s">
        <v>39</v>
      </c>
      <c r="M736" s="63" t="s">
        <v>34</v>
      </c>
      <c r="N736" s="63" t="s">
        <v>35</v>
      </c>
      <c r="O736" s="63" t="s">
        <v>43</v>
      </c>
      <c r="P736" s="63" t="s">
        <v>8750</v>
      </c>
      <c r="Q736" s="84">
        <f t="shared" ca="1" si="33"/>
        <v>46120</v>
      </c>
      <c r="R736" s="68">
        <v>0</v>
      </c>
      <c r="S736" s="85" t="s">
        <v>8754</v>
      </c>
      <c r="T736" s="85">
        <v>0</v>
      </c>
      <c r="U736" s="85">
        <v>0</v>
      </c>
      <c r="V736" s="86">
        <f t="shared" si="34"/>
        <v>2</v>
      </c>
      <c r="W736" s="85">
        <v>0</v>
      </c>
      <c r="X736" s="85">
        <v>0</v>
      </c>
      <c r="Y736" s="85">
        <v>0</v>
      </c>
      <c r="Z736" s="85">
        <v>0</v>
      </c>
      <c r="AA736" s="85">
        <v>0</v>
      </c>
      <c r="AB736" s="87">
        <f t="shared" si="35"/>
        <v>0</v>
      </c>
      <c r="AC736" s="92" t="s">
        <v>8768</v>
      </c>
    </row>
    <row r="737" spans="1:29" ht="16.2" hidden="1" customHeight="1" x14ac:dyDescent="0.35">
      <c r="A737" s="66">
        <v>736</v>
      </c>
      <c r="B737" s="63">
        <v>20418683</v>
      </c>
      <c r="C737" s="63" t="s">
        <v>462</v>
      </c>
      <c r="D737" s="63" t="s">
        <v>8748</v>
      </c>
      <c r="E737" s="63" t="s">
        <v>2817</v>
      </c>
      <c r="F737" s="63" t="s">
        <v>32</v>
      </c>
      <c r="G737" s="63" t="s">
        <v>2818</v>
      </c>
      <c r="H737" s="63" t="s">
        <v>42</v>
      </c>
      <c r="I737" s="64" t="s">
        <v>1110</v>
      </c>
      <c r="J737" s="65" t="s">
        <v>465</v>
      </c>
      <c r="K737" s="63" t="s">
        <v>2819</v>
      </c>
      <c r="L737" s="63" t="s">
        <v>39</v>
      </c>
      <c r="M737" s="63" t="s">
        <v>40</v>
      </c>
      <c r="N737" s="63" t="s">
        <v>48</v>
      </c>
      <c r="O737" s="63" t="s">
        <v>43</v>
      </c>
      <c r="P737" s="89" t="s">
        <v>8758</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2" t="s">
        <v>8768</v>
      </c>
    </row>
    <row r="738" spans="1:29" ht="16.2" hidden="1" customHeight="1" x14ac:dyDescent="0.35">
      <c r="A738" s="61">
        <v>737</v>
      </c>
      <c r="B738" s="67">
        <v>20418712</v>
      </c>
      <c r="C738" s="63" t="s">
        <v>462</v>
      </c>
      <c r="D738" s="63" t="s">
        <v>8748</v>
      </c>
      <c r="E738" s="63" t="s">
        <v>2820</v>
      </c>
      <c r="F738" s="63" t="s">
        <v>32</v>
      </c>
      <c r="G738" s="63" t="s">
        <v>2821</v>
      </c>
      <c r="H738" s="63" t="s">
        <v>31</v>
      </c>
      <c r="I738" s="64" t="s">
        <v>465</v>
      </c>
      <c r="J738" s="65" t="s">
        <v>465</v>
      </c>
      <c r="K738" s="63" t="s">
        <v>2822</v>
      </c>
      <c r="L738" s="63" t="s">
        <v>39</v>
      </c>
      <c r="M738" s="63" t="s">
        <v>40</v>
      </c>
      <c r="N738" s="63" t="s">
        <v>46</v>
      </c>
      <c r="O738" s="63" t="s">
        <v>36</v>
      </c>
      <c r="P738" s="63" t="s">
        <v>46</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2" t="s">
        <v>8768</v>
      </c>
    </row>
    <row r="739" spans="1:29" ht="16.2" hidden="1" customHeight="1" x14ac:dyDescent="0.35">
      <c r="A739" s="61">
        <v>738</v>
      </c>
      <c r="B739" s="63">
        <v>20418733</v>
      </c>
      <c r="C739" s="63" t="s">
        <v>462</v>
      </c>
      <c r="D739" s="63" t="s">
        <v>8748</v>
      </c>
      <c r="E739" s="63" t="s">
        <v>2823</v>
      </c>
      <c r="F739" s="63" t="s">
        <v>38</v>
      </c>
      <c r="G739" s="63" t="s">
        <v>2824</v>
      </c>
      <c r="H739" s="63" t="s">
        <v>42</v>
      </c>
      <c r="I739" s="64" t="s">
        <v>2825</v>
      </c>
      <c r="J739" s="65" t="s">
        <v>2826</v>
      </c>
      <c r="K739" s="63" t="s">
        <v>2827</v>
      </c>
      <c r="L739" s="63" t="s">
        <v>39</v>
      </c>
      <c r="M739" s="63" t="s">
        <v>40</v>
      </c>
      <c r="N739" s="63" t="s">
        <v>48</v>
      </c>
      <c r="O739" s="63" t="s">
        <v>30</v>
      </c>
      <c r="P739" s="89" t="s">
        <v>8758</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2" t="s">
        <v>8768</v>
      </c>
    </row>
    <row r="740" spans="1:29" ht="16.2" hidden="1" customHeight="1" x14ac:dyDescent="0.35">
      <c r="A740" s="66">
        <v>739</v>
      </c>
      <c r="B740" s="63">
        <v>20418741</v>
      </c>
      <c r="C740" s="63" t="s">
        <v>462</v>
      </c>
      <c r="D740" s="63" t="s">
        <v>8748</v>
      </c>
      <c r="E740" s="63" t="s">
        <v>2828</v>
      </c>
      <c r="F740" s="63" t="s">
        <v>38</v>
      </c>
      <c r="G740" s="63" t="s">
        <v>2829</v>
      </c>
      <c r="H740" s="63" t="s">
        <v>31</v>
      </c>
      <c r="I740" s="64" t="s">
        <v>1364</v>
      </c>
      <c r="J740" s="65" t="s">
        <v>544</v>
      </c>
      <c r="K740" s="63" t="s">
        <v>2830</v>
      </c>
      <c r="L740" s="63" t="s">
        <v>39</v>
      </c>
      <c r="M740" s="63" t="s">
        <v>40</v>
      </c>
      <c r="N740" s="63" t="s">
        <v>48</v>
      </c>
      <c r="O740" s="63" t="s">
        <v>43</v>
      </c>
      <c r="P740" s="89" t="s">
        <v>8758</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2" t="s">
        <v>8768</v>
      </c>
    </row>
    <row r="741" spans="1:29" ht="16.2" hidden="1" customHeight="1" x14ac:dyDescent="0.35">
      <c r="A741" s="66">
        <v>740</v>
      </c>
      <c r="B741" s="63">
        <v>20418771</v>
      </c>
      <c r="C741" s="63" t="s">
        <v>462</v>
      </c>
      <c r="D741" s="63" t="s">
        <v>8748</v>
      </c>
      <c r="E741" s="63" t="s">
        <v>115</v>
      </c>
      <c r="F741" s="63" t="s">
        <v>32</v>
      </c>
      <c r="G741" s="63" t="s">
        <v>2831</v>
      </c>
      <c r="H741" s="63" t="s">
        <v>31</v>
      </c>
      <c r="I741" s="64" t="s">
        <v>465</v>
      </c>
      <c r="J741" s="65" t="s">
        <v>465</v>
      </c>
      <c r="K741" s="63" t="s">
        <v>2832</v>
      </c>
      <c r="L741" s="63" t="s">
        <v>39</v>
      </c>
      <c r="M741" s="63" t="s">
        <v>34</v>
      </c>
      <c r="N741" s="63" t="s">
        <v>35</v>
      </c>
      <c r="O741" s="63" t="s">
        <v>36</v>
      </c>
      <c r="P741" s="63" t="s">
        <v>8750</v>
      </c>
      <c r="Q741" s="84">
        <f t="shared" ca="1" si="33"/>
        <v>46120</v>
      </c>
      <c r="R741" s="68">
        <v>0</v>
      </c>
      <c r="S741" s="85" t="s">
        <v>8754</v>
      </c>
      <c r="T741" s="85">
        <v>0</v>
      </c>
      <c r="U741" s="85">
        <v>0</v>
      </c>
      <c r="V741" s="86">
        <f t="shared" si="34"/>
        <v>2</v>
      </c>
      <c r="W741" s="85">
        <v>0</v>
      </c>
      <c r="X741" s="85">
        <v>0</v>
      </c>
      <c r="Y741" s="85">
        <v>0</v>
      </c>
      <c r="Z741" s="85">
        <v>0</v>
      </c>
      <c r="AA741" s="85">
        <v>0</v>
      </c>
      <c r="AB741" s="87">
        <f t="shared" si="35"/>
        <v>0</v>
      </c>
      <c r="AC741" s="92" t="s">
        <v>8768</v>
      </c>
    </row>
    <row r="742" spans="1:29" ht="16.2" hidden="1" customHeight="1" x14ac:dyDescent="0.35">
      <c r="A742" s="61">
        <v>741</v>
      </c>
      <c r="B742" s="62">
        <v>20418789</v>
      </c>
      <c r="C742" s="63" t="s">
        <v>462</v>
      </c>
      <c r="D742" s="63" t="s">
        <v>8748</v>
      </c>
      <c r="E742" s="63" t="s">
        <v>2833</v>
      </c>
      <c r="F742" s="63" t="s">
        <v>38</v>
      </c>
      <c r="G742" s="63" t="s">
        <v>2834</v>
      </c>
      <c r="H742" s="63" t="s">
        <v>42</v>
      </c>
      <c r="I742" s="64" t="s">
        <v>465</v>
      </c>
      <c r="J742" s="65" t="s">
        <v>465</v>
      </c>
      <c r="K742" s="63" t="s">
        <v>2835</v>
      </c>
      <c r="L742" s="63" t="s">
        <v>39</v>
      </c>
      <c r="M742" s="63" t="s">
        <v>34</v>
      </c>
      <c r="N742" s="63" t="s">
        <v>35</v>
      </c>
      <c r="O742" s="63" t="s">
        <v>36</v>
      </c>
      <c r="P742" s="63" t="s">
        <v>8751</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2" t="s">
        <v>8768</v>
      </c>
    </row>
    <row r="743" spans="1:29" ht="16.2" hidden="1" customHeight="1" x14ac:dyDescent="0.35">
      <c r="A743" s="61">
        <v>742</v>
      </c>
      <c r="B743" s="63">
        <v>20418797</v>
      </c>
      <c r="C743" s="63" t="s">
        <v>462</v>
      </c>
      <c r="D743" s="63" t="s">
        <v>8748</v>
      </c>
      <c r="E743" s="63" t="s">
        <v>2836</v>
      </c>
      <c r="F743" s="63" t="s">
        <v>32</v>
      </c>
      <c r="G743" s="63" t="s">
        <v>2837</v>
      </c>
      <c r="H743" s="63" t="s">
        <v>42</v>
      </c>
      <c r="I743" s="64" t="s">
        <v>2838</v>
      </c>
      <c r="J743" s="65" t="s">
        <v>465</v>
      </c>
      <c r="K743" s="63" t="s">
        <v>2839</v>
      </c>
      <c r="L743" s="63" t="s">
        <v>33</v>
      </c>
      <c r="M743" s="63" t="s">
        <v>34</v>
      </c>
      <c r="N743" s="63" t="s">
        <v>35</v>
      </c>
      <c r="O743" s="63" t="s">
        <v>43</v>
      </c>
      <c r="P743" s="63" t="s">
        <v>8750</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2" t="s">
        <v>8768</v>
      </c>
    </row>
    <row r="744" spans="1:29" ht="16.2" hidden="1" customHeight="1" x14ac:dyDescent="0.35">
      <c r="A744" s="66">
        <v>743</v>
      </c>
      <c r="B744" s="63">
        <v>20418814</v>
      </c>
      <c r="C744" s="63" t="s">
        <v>462</v>
      </c>
      <c r="D744" s="63" t="s">
        <v>8748</v>
      </c>
      <c r="E744" s="63" t="s">
        <v>2840</v>
      </c>
      <c r="F744" s="63" t="s">
        <v>32</v>
      </c>
      <c r="G744" s="63" t="s">
        <v>2841</v>
      </c>
      <c r="H744" s="63" t="s">
        <v>31</v>
      </c>
      <c r="I744" s="64" t="s">
        <v>465</v>
      </c>
      <c r="J744" s="65" t="s">
        <v>465</v>
      </c>
      <c r="K744" s="63" t="s">
        <v>2842</v>
      </c>
      <c r="L744" s="63" t="s">
        <v>33</v>
      </c>
      <c r="M744" s="63" t="s">
        <v>34</v>
      </c>
      <c r="N744" s="63" t="s">
        <v>35</v>
      </c>
      <c r="O744" s="63" t="s">
        <v>36</v>
      </c>
      <c r="P744" s="63" t="s">
        <v>8752</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2" t="s">
        <v>8768</v>
      </c>
    </row>
    <row r="745" spans="1:29" ht="16.2" hidden="1" customHeight="1" x14ac:dyDescent="0.35">
      <c r="A745" s="66">
        <v>744</v>
      </c>
      <c r="B745" s="63">
        <v>20418822</v>
      </c>
      <c r="C745" s="63" t="s">
        <v>462</v>
      </c>
      <c r="D745" s="63" t="s">
        <v>8748</v>
      </c>
      <c r="E745" s="63" t="s">
        <v>2843</v>
      </c>
      <c r="F745" s="63" t="s">
        <v>38</v>
      </c>
      <c r="G745" s="63" t="s">
        <v>2551</v>
      </c>
      <c r="H745" s="63" t="s">
        <v>31</v>
      </c>
      <c r="I745" s="64" t="s">
        <v>2844</v>
      </c>
      <c r="J745" s="65" t="s">
        <v>1463</v>
      </c>
      <c r="K745" s="63" t="s">
        <v>2845</v>
      </c>
      <c r="L745" s="63" t="s">
        <v>39</v>
      </c>
      <c r="M745" s="63" t="s">
        <v>34</v>
      </c>
      <c r="N745" s="63" t="s">
        <v>35</v>
      </c>
      <c r="O745" s="63" t="s">
        <v>43</v>
      </c>
      <c r="P745" s="63" t="s">
        <v>8753</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2" t="s">
        <v>8768</v>
      </c>
    </row>
    <row r="746" spans="1:29" ht="16.2" hidden="1" customHeight="1" x14ac:dyDescent="0.35">
      <c r="A746" s="61">
        <v>745</v>
      </c>
      <c r="B746" s="62">
        <v>20418824</v>
      </c>
      <c r="C746" s="63" t="s">
        <v>462</v>
      </c>
      <c r="D746" s="63" t="s">
        <v>8748</v>
      </c>
      <c r="E746" s="63" t="s">
        <v>1628</v>
      </c>
      <c r="F746" s="63" t="s">
        <v>32</v>
      </c>
      <c r="G746" s="63" t="s">
        <v>2201</v>
      </c>
      <c r="H746" s="63" t="s">
        <v>31</v>
      </c>
      <c r="I746" s="64" t="s">
        <v>465</v>
      </c>
      <c r="J746" s="65" t="s">
        <v>465</v>
      </c>
      <c r="K746" s="63" t="s">
        <v>2846</v>
      </c>
      <c r="L746" s="63" t="s">
        <v>33</v>
      </c>
      <c r="M746" s="63" t="s">
        <v>40</v>
      </c>
      <c r="N746" s="63" t="s">
        <v>48</v>
      </c>
      <c r="O746" s="63" t="s">
        <v>36</v>
      </c>
      <c r="P746" s="89" t="s">
        <v>8758</v>
      </c>
      <c r="Q746" s="84">
        <f t="shared" ca="1" si="33"/>
        <v>46120</v>
      </c>
      <c r="R746" s="68">
        <v>0</v>
      </c>
      <c r="S746" s="85" t="s">
        <v>8754</v>
      </c>
      <c r="T746" s="85">
        <v>0</v>
      </c>
      <c r="U746" s="85">
        <v>0</v>
      </c>
      <c r="V746" s="86">
        <f t="shared" si="34"/>
        <v>2</v>
      </c>
      <c r="W746" s="85">
        <v>0</v>
      </c>
      <c r="X746" s="85">
        <v>0</v>
      </c>
      <c r="Y746" s="85">
        <v>0</v>
      </c>
      <c r="Z746" s="85">
        <v>0</v>
      </c>
      <c r="AA746" s="85">
        <v>0</v>
      </c>
      <c r="AB746" s="87">
        <f t="shared" si="35"/>
        <v>0</v>
      </c>
      <c r="AC746" s="92" t="s">
        <v>8768</v>
      </c>
    </row>
    <row r="747" spans="1:29" ht="16.2" hidden="1" customHeight="1" x14ac:dyDescent="0.35">
      <c r="A747" s="66">
        <v>746</v>
      </c>
      <c r="B747" s="63">
        <v>20418835</v>
      </c>
      <c r="C747" s="63" t="s">
        <v>462</v>
      </c>
      <c r="D747" s="63" t="s">
        <v>8748</v>
      </c>
      <c r="E747" s="63" t="s">
        <v>2847</v>
      </c>
      <c r="F747" s="63" t="s">
        <v>32</v>
      </c>
      <c r="G747" s="63" t="s">
        <v>2848</v>
      </c>
      <c r="H747" s="63" t="s">
        <v>31</v>
      </c>
      <c r="I747" s="64" t="s">
        <v>2579</v>
      </c>
      <c r="J747" s="65" t="s">
        <v>465</v>
      </c>
      <c r="K747" s="63" t="s">
        <v>2849</v>
      </c>
      <c r="L747" s="63" t="s">
        <v>33</v>
      </c>
      <c r="M747" s="63" t="s">
        <v>40</v>
      </c>
      <c r="N747" s="63" t="s">
        <v>41</v>
      </c>
      <c r="O747" s="63" t="s">
        <v>43</v>
      </c>
      <c r="P747" s="63" t="s">
        <v>41</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2" t="s">
        <v>8768</v>
      </c>
    </row>
    <row r="748" spans="1:29" ht="16.2" customHeight="1" x14ac:dyDescent="0.35">
      <c r="A748" s="66">
        <v>747</v>
      </c>
      <c r="B748" s="63">
        <v>20418841</v>
      </c>
      <c r="C748" s="63" t="s">
        <v>462</v>
      </c>
      <c r="D748" s="63" t="s">
        <v>8748</v>
      </c>
      <c r="E748" s="63" t="s">
        <v>2850</v>
      </c>
      <c r="F748" s="63" t="s">
        <v>32</v>
      </c>
      <c r="G748" s="63" t="s">
        <v>2851</v>
      </c>
      <c r="H748" s="63" t="s">
        <v>42</v>
      </c>
      <c r="I748" s="64" t="s">
        <v>2852</v>
      </c>
      <c r="J748" s="65" t="s">
        <v>1092</v>
      </c>
      <c r="K748" s="63" t="s">
        <v>2853</v>
      </c>
      <c r="L748" s="63" t="s">
        <v>39</v>
      </c>
      <c r="M748" s="63" t="s">
        <v>40</v>
      </c>
      <c r="N748" s="63" t="s">
        <v>53</v>
      </c>
      <c r="O748" s="63" t="s">
        <v>43</v>
      </c>
      <c r="P748" s="63" t="s">
        <v>53</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2" t="s">
        <v>8768</v>
      </c>
    </row>
    <row r="749" spans="1:29" ht="16.2" hidden="1" customHeight="1" x14ac:dyDescent="0.35">
      <c r="A749" s="66">
        <v>748</v>
      </c>
      <c r="B749" s="63">
        <v>20418873</v>
      </c>
      <c r="C749" s="63" t="s">
        <v>462</v>
      </c>
      <c r="D749" s="63" t="s">
        <v>8748</v>
      </c>
      <c r="E749" s="63" t="s">
        <v>2854</v>
      </c>
      <c r="F749" s="63" t="s">
        <v>38</v>
      </c>
      <c r="G749" s="63" t="s">
        <v>2855</v>
      </c>
      <c r="H749" s="63" t="s">
        <v>31</v>
      </c>
      <c r="I749" s="64" t="s">
        <v>465</v>
      </c>
      <c r="J749" s="65" t="s">
        <v>465</v>
      </c>
      <c r="K749" s="63" t="s">
        <v>2856</v>
      </c>
      <c r="L749" s="63" t="s">
        <v>39</v>
      </c>
      <c r="M749" s="63" t="s">
        <v>40</v>
      </c>
      <c r="N749" s="63" t="s">
        <v>48</v>
      </c>
      <c r="O749" s="63" t="s">
        <v>43</v>
      </c>
      <c r="P749" s="89" t="s">
        <v>8758</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2" t="s">
        <v>8768</v>
      </c>
    </row>
    <row r="750" spans="1:29" ht="16.2" hidden="1" customHeight="1" x14ac:dyDescent="0.35">
      <c r="A750" s="61">
        <v>749</v>
      </c>
      <c r="B750" s="63">
        <v>20418917</v>
      </c>
      <c r="C750" s="63" t="s">
        <v>462</v>
      </c>
      <c r="D750" s="63" t="s">
        <v>8748</v>
      </c>
      <c r="E750" s="63" t="s">
        <v>2857</v>
      </c>
      <c r="F750" s="63" t="s">
        <v>38</v>
      </c>
      <c r="G750" s="63" t="s">
        <v>2858</v>
      </c>
      <c r="H750" s="63" t="s">
        <v>31</v>
      </c>
      <c r="I750" s="64" t="s">
        <v>2859</v>
      </c>
      <c r="J750" s="65" t="s">
        <v>526</v>
      </c>
      <c r="K750" s="63" t="s">
        <v>2860</v>
      </c>
      <c r="L750" s="63" t="s">
        <v>33</v>
      </c>
      <c r="M750" s="63" t="s">
        <v>34</v>
      </c>
      <c r="N750" s="63" t="s">
        <v>35</v>
      </c>
      <c r="O750" s="63" t="s">
        <v>43</v>
      </c>
      <c r="P750" s="63" t="s">
        <v>8751</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2" t="s">
        <v>8768</v>
      </c>
    </row>
    <row r="751" spans="1:29" ht="16.2" hidden="1" customHeight="1" x14ac:dyDescent="0.35">
      <c r="A751" s="61">
        <v>750</v>
      </c>
      <c r="B751" s="63">
        <v>20418977</v>
      </c>
      <c r="C751" s="63" t="s">
        <v>462</v>
      </c>
      <c r="D751" s="63" t="s">
        <v>8748</v>
      </c>
      <c r="E751" s="63" t="s">
        <v>2861</v>
      </c>
      <c r="F751" s="63" t="s">
        <v>38</v>
      </c>
      <c r="G751" s="63" t="s">
        <v>488</v>
      </c>
      <c r="H751" s="63" t="s">
        <v>42</v>
      </c>
      <c r="I751" s="64" t="s">
        <v>1132</v>
      </c>
      <c r="J751" s="65" t="s">
        <v>526</v>
      </c>
      <c r="K751" s="63" t="s">
        <v>2862</v>
      </c>
      <c r="L751" s="63" t="s">
        <v>45</v>
      </c>
      <c r="M751" s="63" t="s">
        <v>40</v>
      </c>
      <c r="N751" s="63" t="s">
        <v>52</v>
      </c>
      <c r="O751" s="63" t="s">
        <v>30</v>
      </c>
      <c r="P751" s="63" t="s">
        <v>52</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2" t="s">
        <v>8768</v>
      </c>
    </row>
    <row r="752" spans="1:29" ht="16.2" hidden="1" customHeight="1" x14ac:dyDescent="0.35">
      <c r="A752" s="66">
        <v>751</v>
      </c>
      <c r="B752" s="63">
        <v>20418981</v>
      </c>
      <c r="C752" s="63" t="s">
        <v>462</v>
      </c>
      <c r="D752" s="63" t="s">
        <v>8748</v>
      </c>
      <c r="E752" s="63" t="s">
        <v>1479</v>
      </c>
      <c r="F752" s="63" t="s">
        <v>38</v>
      </c>
      <c r="G752" s="63" t="s">
        <v>2863</v>
      </c>
      <c r="H752" s="63" t="s">
        <v>42</v>
      </c>
      <c r="I752" s="64" t="s">
        <v>582</v>
      </c>
      <c r="J752" s="65" t="s">
        <v>1463</v>
      </c>
      <c r="K752" s="63" t="s">
        <v>2864</v>
      </c>
      <c r="L752" s="63" t="s">
        <v>33</v>
      </c>
      <c r="M752" s="63" t="s">
        <v>34</v>
      </c>
      <c r="N752" s="63" t="s">
        <v>35</v>
      </c>
      <c r="O752" s="63" t="s">
        <v>43</v>
      </c>
      <c r="P752" s="63" t="s">
        <v>8749</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2" t="s">
        <v>8768</v>
      </c>
    </row>
    <row r="753" spans="1:29" ht="16.2" hidden="1" customHeight="1" x14ac:dyDescent="0.35">
      <c r="A753" s="66">
        <v>752</v>
      </c>
      <c r="B753" s="63">
        <v>20418999</v>
      </c>
      <c r="C753" s="63" t="s">
        <v>462</v>
      </c>
      <c r="D753" s="63" t="s">
        <v>8748</v>
      </c>
      <c r="E753" s="63" t="s">
        <v>2865</v>
      </c>
      <c r="F753" s="63" t="s">
        <v>38</v>
      </c>
      <c r="G753" s="63" t="s">
        <v>2866</v>
      </c>
      <c r="H753" s="63" t="s">
        <v>42</v>
      </c>
      <c r="I753" s="64" t="s">
        <v>465</v>
      </c>
      <c r="J753" s="65" t="s">
        <v>465</v>
      </c>
      <c r="K753" s="63" t="s">
        <v>2867</v>
      </c>
      <c r="L753" s="63" t="s">
        <v>39</v>
      </c>
      <c r="M753" s="63" t="s">
        <v>34</v>
      </c>
      <c r="N753" s="63" t="s">
        <v>35</v>
      </c>
      <c r="O753" s="63" t="s">
        <v>43</v>
      </c>
      <c r="P753" s="63" t="s">
        <v>8752</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2" t="s">
        <v>8768</v>
      </c>
    </row>
    <row r="754" spans="1:29" ht="16.2" hidden="1" customHeight="1" x14ac:dyDescent="0.35">
      <c r="A754" s="61">
        <v>753</v>
      </c>
      <c r="B754" s="63">
        <v>20419016</v>
      </c>
      <c r="C754" s="63" t="s">
        <v>462</v>
      </c>
      <c r="D754" s="63" t="s">
        <v>8748</v>
      </c>
      <c r="E754" s="63" t="s">
        <v>2868</v>
      </c>
      <c r="F754" s="63" t="s">
        <v>32</v>
      </c>
      <c r="G754" s="63" t="s">
        <v>2869</v>
      </c>
      <c r="H754" s="63" t="s">
        <v>31</v>
      </c>
      <c r="I754" s="64" t="s">
        <v>465</v>
      </c>
      <c r="J754" s="65" t="s">
        <v>465</v>
      </c>
      <c r="K754" s="63" t="s">
        <v>2870</v>
      </c>
      <c r="L754" s="63" t="s">
        <v>33</v>
      </c>
      <c r="M754" s="63" t="s">
        <v>34</v>
      </c>
      <c r="N754" s="63" t="s">
        <v>35</v>
      </c>
      <c r="O754" s="63" t="s">
        <v>36</v>
      </c>
      <c r="P754" s="63" t="s">
        <v>8751</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2" t="s">
        <v>8768</v>
      </c>
    </row>
    <row r="755" spans="1:29" ht="16.2" hidden="1" customHeight="1" x14ac:dyDescent="0.35">
      <c r="A755" s="61">
        <v>754</v>
      </c>
      <c r="B755" s="63">
        <v>20419019</v>
      </c>
      <c r="C755" s="63" t="s">
        <v>462</v>
      </c>
      <c r="D755" s="63" t="s">
        <v>8748</v>
      </c>
      <c r="E755" s="63" t="s">
        <v>2871</v>
      </c>
      <c r="F755" s="63" t="s">
        <v>38</v>
      </c>
      <c r="G755" s="63" t="s">
        <v>2872</v>
      </c>
      <c r="H755" s="63" t="s">
        <v>31</v>
      </c>
      <c r="I755" s="64" t="s">
        <v>465</v>
      </c>
      <c r="J755" s="65" t="s">
        <v>465</v>
      </c>
      <c r="K755" s="63" t="s">
        <v>2873</v>
      </c>
      <c r="L755" s="63" t="s">
        <v>33</v>
      </c>
      <c r="M755" s="63" t="s">
        <v>40</v>
      </c>
      <c r="N755" s="63" t="s">
        <v>35</v>
      </c>
      <c r="O755" s="63" t="s">
        <v>36</v>
      </c>
      <c r="P755" s="63" t="s">
        <v>8749</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2" t="s">
        <v>8768</v>
      </c>
    </row>
    <row r="756" spans="1:29" ht="16.2" hidden="1" customHeight="1" x14ac:dyDescent="0.35">
      <c r="A756" s="66">
        <v>755</v>
      </c>
      <c r="B756" s="63">
        <v>20419020</v>
      </c>
      <c r="C756" s="63" t="s">
        <v>462</v>
      </c>
      <c r="D756" s="63" t="s">
        <v>8748</v>
      </c>
      <c r="E756" s="63" t="s">
        <v>2874</v>
      </c>
      <c r="F756" s="63" t="s">
        <v>38</v>
      </c>
      <c r="G756" s="63" t="s">
        <v>2875</v>
      </c>
      <c r="H756" s="63" t="s">
        <v>42</v>
      </c>
      <c r="I756" s="64" t="s">
        <v>465</v>
      </c>
      <c r="J756" s="65" t="s">
        <v>526</v>
      </c>
      <c r="K756" s="63" t="s">
        <v>2876</v>
      </c>
      <c r="L756" s="63" t="s">
        <v>39</v>
      </c>
      <c r="M756" s="63" t="s">
        <v>34</v>
      </c>
      <c r="N756" s="63" t="s">
        <v>35</v>
      </c>
      <c r="O756" s="63" t="s">
        <v>43</v>
      </c>
      <c r="P756" s="63" t="s">
        <v>8751</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2" t="s">
        <v>8768</v>
      </c>
    </row>
    <row r="757" spans="1:29" ht="16.2" hidden="1" customHeight="1" x14ac:dyDescent="0.35">
      <c r="A757" s="66">
        <v>756</v>
      </c>
      <c r="B757" s="63">
        <v>20419037</v>
      </c>
      <c r="C757" s="63" t="s">
        <v>462</v>
      </c>
      <c r="D757" s="63" t="s">
        <v>8748</v>
      </c>
      <c r="E757" s="63" t="s">
        <v>2877</v>
      </c>
      <c r="F757" s="63" t="s">
        <v>38</v>
      </c>
      <c r="G757" s="63" t="s">
        <v>1281</v>
      </c>
      <c r="H757" s="63" t="s">
        <v>42</v>
      </c>
      <c r="I757" s="64" t="s">
        <v>2878</v>
      </c>
      <c r="J757" s="65" t="s">
        <v>502</v>
      </c>
      <c r="K757" s="63" t="s">
        <v>2879</v>
      </c>
      <c r="L757" s="63" t="s">
        <v>39</v>
      </c>
      <c r="M757" s="63" t="s">
        <v>34</v>
      </c>
      <c r="N757" s="63" t="s">
        <v>48</v>
      </c>
      <c r="O757" s="63" t="s">
        <v>43</v>
      </c>
      <c r="P757" s="89" t="s">
        <v>8758</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2" t="s">
        <v>8768</v>
      </c>
    </row>
    <row r="758" spans="1:29" ht="16.2" hidden="1" customHeight="1" x14ac:dyDescent="0.35">
      <c r="A758" s="61">
        <v>757</v>
      </c>
      <c r="B758" s="63">
        <v>20419052</v>
      </c>
      <c r="C758" s="63" t="s">
        <v>462</v>
      </c>
      <c r="D758" s="63" t="s">
        <v>8748</v>
      </c>
      <c r="E758" s="63" t="s">
        <v>2880</v>
      </c>
      <c r="F758" s="63" t="s">
        <v>38</v>
      </c>
      <c r="G758" s="63" t="s">
        <v>2881</v>
      </c>
      <c r="H758" s="63" t="s">
        <v>31</v>
      </c>
      <c r="I758" s="64" t="s">
        <v>465</v>
      </c>
      <c r="J758" s="65" t="s">
        <v>465</v>
      </c>
      <c r="K758" s="63" t="s">
        <v>2882</v>
      </c>
      <c r="L758" s="63" t="s">
        <v>33</v>
      </c>
      <c r="M758" s="63" t="s">
        <v>34</v>
      </c>
      <c r="N758" s="63" t="s">
        <v>35</v>
      </c>
      <c r="O758" s="63" t="s">
        <v>36</v>
      </c>
      <c r="P758" s="63" t="s">
        <v>8751</v>
      </c>
      <c r="Q758" s="84">
        <f t="shared" ca="1" si="33"/>
        <v>46120</v>
      </c>
      <c r="R758" s="68">
        <v>0</v>
      </c>
      <c r="S758" s="85" t="s">
        <v>8754</v>
      </c>
      <c r="T758" s="85">
        <v>0</v>
      </c>
      <c r="U758" s="85">
        <v>0</v>
      </c>
      <c r="V758" s="86">
        <f t="shared" si="34"/>
        <v>2</v>
      </c>
      <c r="W758" s="85">
        <v>0</v>
      </c>
      <c r="X758" s="85">
        <v>0</v>
      </c>
      <c r="Y758" s="85">
        <v>0</v>
      </c>
      <c r="Z758" s="85">
        <v>0</v>
      </c>
      <c r="AA758" s="85">
        <v>0</v>
      </c>
      <c r="AB758" s="87">
        <f t="shared" si="35"/>
        <v>0</v>
      </c>
      <c r="AC758" s="92" t="s">
        <v>8768</v>
      </c>
    </row>
    <row r="759" spans="1:29" ht="16.2" hidden="1" customHeight="1" x14ac:dyDescent="0.35">
      <c r="A759" s="66">
        <v>758</v>
      </c>
      <c r="B759" s="63">
        <v>20419057</v>
      </c>
      <c r="C759" s="63" t="s">
        <v>462</v>
      </c>
      <c r="D759" s="63" t="s">
        <v>8748</v>
      </c>
      <c r="E759" s="63" t="s">
        <v>430</v>
      </c>
      <c r="F759" s="63" t="s">
        <v>38</v>
      </c>
      <c r="G759" s="63" t="s">
        <v>2883</v>
      </c>
      <c r="H759" s="63" t="s">
        <v>31</v>
      </c>
      <c r="I759" s="64" t="s">
        <v>2884</v>
      </c>
      <c r="J759" s="65" t="s">
        <v>465</v>
      </c>
      <c r="K759" s="63" t="s">
        <v>2885</v>
      </c>
      <c r="L759" s="63" t="s">
        <v>33</v>
      </c>
      <c r="M759" s="63" t="s">
        <v>40</v>
      </c>
      <c r="N759" s="63" t="s">
        <v>41</v>
      </c>
      <c r="O759" s="63" t="s">
        <v>43</v>
      </c>
      <c r="P759" s="63" t="s">
        <v>41</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2" t="s">
        <v>8768</v>
      </c>
    </row>
    <row r="760" spans="1:29" ht="16.2" hidden="1" customHeight="1" x14ac:dyDescent="0.35">
      <c r="A760" s="66">
        <v>759</v>
      </c>
      <c r="B760" s="62">
        <v>20419065</v>
      </c>
      <c r="C760" s="63" t="s">
        <v>462</v>
      </c>
      <c r="D760" s="63" t="s">
        <v>8748</v>
      </c>
      <c r="E760" s="63" t="s">
        <v>448</v>
      </c>
      <c r="F760" s="63" t="s">
        <v>32</v>
      </c>
      <c r="G760" s="63" t="s">
        <v>567</v>
      </c>
      <c r="H760" s="63" t="s">
        <v>42</v>
      </c>
      <c r="I760" s="64" t="s">
        <v>2886</v>
      </c>
      <c r="J760" s="65" t="s">
        <v>655</v>
      </c>
      <c r="K760" s="63" t="s">
        <v>2887</v>
      </c>
      <c r="L760" s="63" t="s">
        <v>39</v>
      </c>
      <c r="M760" s="63" t="s">
        <v>34</v>
      </c>
      <c r="N760" s="63" t="s">
        <v>35</v>
      </c>
      <c r="O760" s="63" t="s">
        <v>30</v>
      </c>
      <c r="P760" s="63" t="s">
        <v>8757</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2" t="s">
        <v>8768</v>
      </c>
    </row>
    <row r="761" spans="1:29" ht="16.2" hidden="1" customHeight="1" x14ac:dyDescent="0.35">
      <c r="A761" s="66">
        <v>760</v>
      </c>
      <c r="B761" s="63">
        <v>20419082</v>
      </c>
      <c r="C761" s="63" t="s">
        <v>462</v>
      </c>
      <c r="D761" s="63" t="s">
        <v>8748</v>
      </c>
      <c r="E761" s="63" t="s">
        <v>2888</v>
      </c>
      <c r="F761" s="63" t="s">
        <v>38</v>
      </c>
      <c r="G761" s="63" t="s">
        <v>2889</v>
      </c>
      <c r="H761" s="63" t="s">
        <v>31</v>
      </c>
      <c r="I761" s="64" t="s">
        <v>2890</v>
      </c>
      <c r="J761" s="65" t="s">
        <v>465</v>
      </c>
      <c r="K761" s="63" t="s">
        <v>2891</v>
      </c>
      <c r="L761" s="63" t="s">
        <v>33</v>
      </c>
      <c r="M761" s="63" t="s">
        <v>34</v>
      </c>
      <c r="N761" s="63" t="s">
        <v>35</v>
      </c>
      <c r="O761" s="63" t="s">
        <v>43</v>
      </c>
      <c r="P761" s="63" t="s">
        <v>8755</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2" t="s">
        <v>8768</v>
      </c>
    </row>
    <row r="762" spans="1:29" ht="16.2" hidden="1" customHeight="1" x14ac:dyDescent="0.35">
      <c r="A762" s="66">
        <v>761</v>
      </c>
      <c r="B762" s="63">
        <v>20419085</v>
      </c>
      <c r="C762" s="63" t="s">
        <v>462</v>
      </c>
      <c r="D762" s="63" t="s">
        <v>8748</v>
      </c>
      <c r="E762" s="63" t="s">
        <v>2892</v>
      </c>
      <c r="F762" s="63" t="s">
        <v>38</v>
      </c>
      <c r="G762" s="63" t="s">
        <v>2893</v>
      </c>
      <c r="H762" s="63" t="s">
        <v>31</v>
      </c>
      <c r="I762" s="64" t="s">
        <v>1010</v>
      </c>
      <c r="J762" s="65" t="s">
        <v>544</v>
      </c>
      <c r="K762" s="63" t="s">
        <v>2894</v>
      </c>
      <c r="L762" s="63" t="s">
        <v>33</v>
      </c>
      <c r="M762" s="63" t="s">
        <v>40</v>
      </c>
      <c r="N762" s="63" t="s">
        <v>41</v>
      </c>
      <c r="O762" s="63" t="s">
        <v>43</v>
      </c>
      <c r="P762" s="63" t="s">
        <v>41</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2" t="s">
        <v>8768</v>
      </c>
    </row>
    <row r="763" spans="1:29" ht="16.2" customHeight="1" x14ac:dyDescent="0.35">
      <c r="A763" s="61">
        <v>762</v>
      </c>
      <c r="B763" s="63">
        <v>20419094</v>
      </c>
      <c r="C763" s="63" t="s">
        <v>462</v>
      </c>
      <c r="D763" s="63" t="s">
        <v>8748</v>
      </c>
      <c r="E763" s="63" t="s">
        <v>2895</v>
      </c>
      <c r="F763" s="63" t="s">
        <v>38</v>
      </c>
      <c r="G763" s="63" t="s">
        <v>2896</v>
      </c>
      <c r="H763" s="63" t="s">
        <v>42</v>
      </c>
      <c r="I763" s="64" t="s">
        <v>465</v>
      </c>
      <c r="J763" s="65" t="s">
        <v>465</v>
      </c>
      <c r="K763" s="63" t="s">
        <v>2897</v>
      </c>
      <c r="L763" s="63" t="s">
        <v>45</v>
      </c>
      <c r="M763" s="63" t="s">
        <v>40</v>
      </c>
      <c r="N763" s="63" t="s">
        <v>53</v>
      </c>
      <c r="O763" s="63" t="s">
        <v>36</v>
      </c>
      <c r="P763" s="63" t="s">
        <v>53</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2" t="s">
        <v>8768</v>
      </c>
    </row>
    <row r="764" spans="1:29" ht="16.2" hidden="1" customHeight="1" x14ac:dyDescent="0.35">
      <c r="A764" s="66">
        <v>763</v>
      </c>
      <c r="B764" s="63">
        <v>20419126</v>
      </c>
      <c r="C764" s="63" t="s">
        <v>462</v>
      </c>
      <c r="D764" s="63" t="s">
        <v>8748</v>
      </c>
      <c r="E764" s="63" t="s">
        <v>2898</v>
      </c>
      <c r="F764" s="63" t="s">
        <v>32</v>
      </c>
      <c r="G764" s="63" t="s">
        <v>2899</v>
      </c>
      <c r="H764" s="63" t="s">
        <v>42</v>
      </c>
      <c r="I764" s="64" t="s">
        <v>465</v>
      </c>
      <c r="J764" s="65" t="s">
        <v>502</v>
      </c>
      <c r="K764" s="63" t="s">
        <v>2900</v>
      </c>
      <c r="L764" s="63" t="s">
        <v>33</v>
      </c>
      <c r="M764" s="63" t="s">
        <v>34</v>
      </c>
      <c r="N764" s="63" t="s">
        <v>41</v>
      </c>
      <c r="O764" s="63" t="s">
        <v>43</v>
      </c>
      <c r="P764" s="63" t="s">
        <v>41</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2" t="s">
        <v>8768</v>
      </c>
    </row>
    <row r="765" spans="1:29" ht="16.2" hidden="1" customHeight="1" x14ac:dyDescent="0.35">
      <c r="A765" s="66">
        <v>764</v>
      </c>
      <c r="B765" s="63">
        <v>20419136</v>
      </c>
      <c r="C765" s="63" t="s">
        <v>462</v>
      </c>
      <c r="D765" s="63" t="s">
        <v>8748</v>
      </c>
      <c r="E765" s="63" t="s">
        <v>2115</v>
      </c>
      <c r="F765" s="63" t="s">
        <v>32</v>
      </c>
      <c r="G765" s="63" t="s">
        <v>2901</v>
      </c>
      <c r="H765" s="63" t="s">
        <v>31</v>
      </c>
      <c r="I765" s="64" t="s">
        <v>465</v>
      </c>
      <c r="J765" s="65" t="s">
        <v>465</v>
      </c>
      <c r="K765" s="63" t="s">
        <v>2902</v>
      </c>
      <c r="L765" s="63" t="s">
        <v>33</v>
      </c>
      <c r="M765" s="63" t="s">
        <v>34</v>
      </c>
      <c r="N765" s="63" t="s">
        <v>41</v>
      </c>
      <c r="O765" s="63" t="s">
        <v>36</v>
      </c>
      <c r="P765" s="63" t="s">
        <v>41</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2" t="s">
        <v>8768</v>
      </c>
    </row>
    <row r="766" spans="1:29" ht="16.2" hidden="1" customHeight="1" x14ac:dyDescent="0.35">
      <c r="A766" s="61">
        <v>765</v>
      </c>
      <c r="B766" s="63">
        <v>20419144</v>
      </c>
      <c r="C766" s="63" t="s">
        <v>462</v>
      </c>
      <c r="D766" s="63" t="s">
        <v>8748</v>
      </c>
      <c r="E766" s="63" t="s">
        <v>2903</v>
      </c>
      <c r="F766" s="63" t="s">
        <v>38</v>
      </c>
      <c r="G766" s="63" t="s">
        <v>2904</v>
      </c>
      <c r="H766" s="63" t="s">
        <v>31</v>
      </c>
      <c r="I766" s="64" t="s">
        <v>465</v>
      </c>
      <c r="J766" s="65" t="s">
        <v>465</v>
      </c>
      <c r="K766" s="63" t="s">
        <v>2905</v>
      </c>
      <c r="L766" s="63" t="s">
        <v>45</v>
      </c>
      <c r="M766" s="63" t="s">
        <v>34</v>
      </c>
      <c r="N766" s="63" t="s">
        <v>35</v>
      </c>
      <c r="O766" s="63" t="s">
        <v>43</v>
      </c>
      <c r="P766" s="63" t="s">
        <v>8755</v>
      </c>
      <c r="Q766" s="84">
        <f t="shared" ca="1" si="33"/>
        <v>46120</v>
      </c>
      <c r="R766" s="68">
        <v>0</v>
      </c>
      <c r="S766" s="85" t="s">
        <v>8754</v>
      </c>
      <c r="T766" s="85">
        <v>0</v>
      </c>
      <c r="U766" s="85">
        <v>0</v>
      </c>
      <c r="V766" s="86">
        <f t="shared" si="34"/>
        <v>2</v>
      </c>
      <c r="W766" s="85">
        <v>0</v>
      </c>
      <c r="X766" s="85">
        <v>0</v>
      </c>
      <c r="Y766" s="85">
        <v>0</v>
      </c>
      <c r="Z766" s="85">
        <v>0</v>
      </c>
      <c r="AA766" s="85">
        <v>0</v>
      </c>
      <c r="AB766" s="87">
        <f t="shared" si="35"/>
        <v>0</v>
      </c>
      <c r="AC766" s="92" t="s">
        <v>8768</v>
      </c>
    </row>
    <row r="767" spans="1:29" ht="16.2" hidden="1" customHeight="1" x14ac:dyDescent="0.35">
      <c r="A767" s="61">
        <v>766</v>
      </c>
      <c r="B767" s="63">
        <v>20419149</v>
      </c>
      <c r="C767" s="63" t="s">
        <v>462</v>
      </c>
      <c r="D767" s="63" t="s">
        <v>8748</v>
      </c>
      <c r="E767" s="63" t="s">
        <v>2906</v>
      </c>
      <c r="F767" s="63" t="s">
        <v>38</v>
      </c>
      <c r="G767" s="63" t="s">
        <v>2907</v>
      </c>
      <c r="H767" s="63" t="s">
        <v>31</v>
      </c>
      <c r="I767" s="64" t="s">
        <v>2908</v>
      </c>
      <c r="J767" s="65" t="s">
        <v>469</v>
      </c>
      <c r="K767" s="63" t="s">
        <v>2909</v>
      </c>
      <c r="L767" s="63" t="s">
        <v>33</v>
      </c>
      <c r="M767" s="63" t="s">
        <v>40</v>
      </c>
      <c r="N767" s="63" t="s">
        <v>48</v>
      </c>
      <c r="O767" s="63" t="s">
        <v>43</v>
      </c>
      <c r="P767" s="89" t="s">
        <v>8758</v>
      </c>
      <c r="Q767" s="84">
        <f t="shared" ca="1" si="33"/>
        <v>46120</v>
      </c>
      <c r="R767" s="68">
        <v>0</v>
      </c>
      <c r="S767" s="85" t="s">
        <v>8754</v>
      </c>
      <c r="T767" s="85">
        <v>0</v>
      </c>
      <c r="U767" s="85">
        <v>0</v>
      </c>
      <c r="V767" s="86">
        <f t="shared" si="34"/>
        <v>2</v>
      </c>
      <c r="W767" s="85">
        <v>0</v>
      </c>
      <c r="X767" s="85">
        <v>0</v>
      </c>
      <c r="Y767" s="85">
        <v>0</v>
      </c>
      <c r="Z767" s="85">
        <v>0</v>
      </c>
      <c r="AA767" s="85">
        <v>0</v>
      </c>
      <c r="AB767" s="87">
        <f t="shared" si="35"/>
        <v>0</v>
      </c>
      <c r="AC767" s="92" t="s">
        <v>8768</v>
      </c>
    </row>
    <row r="768" spans="1:29" ht="16.2" hidden="1" customHeight="1" x14ac:dyDescent="0.35">
      <c r="A768" s="66">
        <v>767</v>
      </c>
      <c r="B768" s="63">
        <v>20419157</v>
      </c>
      <c r="C768" s="63" t="s">
        <v>462</v>
      </c>
      <c r="D768" s="63" t="s">
        <v>8748</v>
      </c>
      <c r="E768" s="63" t="s">
        <v>300</v>
      </c>
      <c r="F768" s="63" t="s">
        <v>38</v>
      </c>
      <c r="G768" s="63" t="s">
        <v>2910</v>
      </c>
      <c r="H768" s="63" t="s">
        <v>42</v>
      </c>
      <c r="I768" s="64" t="s">
        <v>2911</v>
      </c>
      <c r="J768" s="65" t="s">
        <v>502</v>
      </c>
      <c r="K768" s="63" t="s">
        <v>2912</v>
      </c>
      <c r="L768" s="63" t="s">
        <v>39</v>
      </c>
      <c r="M768" s="63" t="s">
        <v>34</v>
      </c>
      <c r="N768" s="63" t="s">
        <v>35</v>
      </c>
      <c r="O768" s="63" t="s">
        <v>30</v>
      </c>
      <c r="P768" s="63" t="s">
        <v>8757</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2" t="s">
        <v>8768</v>
      </c>
    </row>
    <row r="769" spans="1:29" ht="16.2" hidden="1" customHeight="1" x14ac:dyDescent="0.35">
      <c r="A769" s="66">
        <v>768</v>
      </c>
      <c r="B769" s="63">
        <v>20419176</v>
      </c>
      <c r="C769" s="63" t="s">
        <v>462</v>
      </c>
      <c r="D769" s="63" t="s">
        <v>8748</v>
      </c>
      <c r="E769" s="63" t="s">
        <v>2913</v>
      </c>
      <c r="F769" s="63" t="s">
        <v>38</v>
      </c>
      <c r="G769" s="63" t="s">
        <v>2914</v>
      </c>
      <c r="H769" s="63" t="s">
        <v>31</v>
      </c>
      <c r="I769" s="64" t="s">
        <v>2915</v>
      </c>
      <c r="J769" s="65" t="s">
        <v>822</v>
      </c>
      <c r="K769" s="63" t="s">
        <v>2916</v>
      </c>
      <c r="L769" s="63" t="s">
        <v>39</v>
      </c>
      <c r="M769" s="63" t="s">
        <v>34</v>
      </c>
      <c r="N769" s="63" t="s">
        <v>35</v>
      </c>
      <c r="O769" s="63" t="s">
        <v>43</v>
      </c>
      <c r="P769" s="63" t="s">
        <v>8751</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2" t="s">
        <v>8768</v>
      </c>
    </row>
    <row r="770" spans="1:29" ht="16.2" hidden="1" customHeight="1" x14ac:dyDescent="0.35">
      <c r="A770" s="61">
        <v>769</v>
      </c>
      <c r="B770" s="63">
        <v>20419194</v>
      </c>
      <c r="C770" s="63" t="s">
        <v>462</v>
      </c>
      <c r="D770" s="63" t="s">
        <v>8748</v>
      </c>
      <c r="E770" s="63" t="s">
        <v>2917</v>
      </c>
      <c r="F770" s="63" t="s">
        <v>32</v>
      </c>
      <c r="G770" s="63" t="s">
        <v>2918</v>
      </c>
      <c r="H770" s="63" t="s">
        <v>31</v>
      </c>
      <c r="I770" s="64" t="s">
        <v>2919</v>
      </c>
      <c r="J770" s="65" t="s">
        <v>526</v>
      </c>
      <c r="K770" s="63" t="s">
        <v>2920</v>
      </c>
      <c r="L770" s="63" t="s">
        <v>39</v>
      </c>
      <c r="M770" s="63" t="s">
        <v>34</v>
      </c>
      <c r="N770" s="63" t="s">
        <v>35</v>
      </c>
      <c r="O770" s="63" t="s">
        <v>43</v>
      </c>
      <c r="P770" s="63" t="s">
        <v>8749</v>
      </c>
      <c r="Q770" s="84">
        <f t="shared" ref="Q770:Q833" ca="1" si="36">TODAY()</f>
        <v>46120</v>
      </c>
      <c r="R770" s="68">
        <v>0</v>
      </c>
      <c r="S770" s="85" t="s">
        <v>8754</v>
      </c>
      <c r="T770" s="85">
        <v>0</v>
      </c>
      <c r="U770" s="85">
        <v>0</v>
      </c>
      <c r="V770" s="86">
        <f t="shared" ref="V770:V833" si="37">IF(OR(S770="○",T770="○",U770="○"),2,0)</f>
        <v>2</v>
      </c>
      <c r="W770" s="85">
        <v>0</v>
      </c>
      <c r="X770" s="85">
        <v>0</v>
      </c>
      <c r="Y770" s="85">
        <v>0</v>
      </c>
      <c r="Z770" s="85">
        <v>0</v>
      </c>
      <c r="AA770" s="85">
        <v>0</v>
      </c>
      <c r="AB770" s="87">
        <f t="shared" si="35"/>
        <v>0</v>
      </c>
      <c r="AC770" s="92" t="s">
        <v>8768</v>
      </c>
    </row>
    <row r="771" spans="1:29" ht="16.2" hidden="1" customHeight="1" x14ac:dyDescent="0.35">
      <c r="A771" s="61">
        <v>770</v>
      </c>
      <c r="B771" s="63">
        <v>20419196</v>
      </c>
      <c r="C771" s="63" t="s">
        <v>462</v>
      </c>
      <c r="D771" s="63" t="s">
        <v>8748</v>
      </c>
      <c r="E771" s="63" t="s">
        <v>2921</v>
      </c>
      <c r="F771" s="63" t="s">
        <v>38</v>
      </c>
      <c r="G771" s="63" t="s">
        <v>2922</v>
      </c>
      <c r="H771" s="63" t="s">
        <v>31</v>
      </c>
      <c r="I771" s="64" t="s">
        <v>465</v>
      </c>
      <c r="J771" s="65" t="s">
        <v>465</v>
      </c>
      <c r="K771" s="63" t="s">
        <v>2923</v>
      </c>
      <c r="L771" s="63" t="s">
        <v>45</v>
      </c>
      <c r="M771" s="63" t="s">
        <v>40</v>
      </c>
      <c r="N771" s="63" t="s">
        <v>52</v>
      </c>
      <c r="O771" s="63" t="s">
        <v>36</v>
      </c>
      <c r="P771" s="63" t="s">
        <v>52</v>
      </c>
      <c r="Q771" s="84">
        <f t="shared" ca="1" si="36"/>
        <v>46120</v>
      </c>
      <c r="R771" s="68">
        <v>0</v>
      </c>
      <c r="S771" s="85" t="s">
        <v>8754</v>
      </c>
      <c r="T771" s="85">
        <v>0</v>
      </c>
      <c r="U771" s="85">
        <v>0</v>
      </c>
      <c r="V771" s="86">
        <f t="shared" si="37"/>
        <v>2</v>
      </c>
      <c r="W771" s="85">
        <v>0</v>
      </c>
      <c r="X771" s="85">
        <v>0</v>
      </c>
      <c r="Y771" s="85">
        <v>0</v>
      </c>
      <c r="Z771" s="85">
        <v>0</v>
      </c>
      <c r="AA771" s="85">
        <v>0</v>
      </c>
      <c r="AB771" s="87">
        <f t="shared" ref="AB771:AB834" si="38">IF(OR(W771="○",X771="○",Y771="○",Z771="○",AA771="○"),"면제",$R771)</f>
        <v>0</v>
      </c>
      <c r="AC771" s="92" t="s">
        <v>8768</v>
      </c>
    </row>
    <row r="772" spans="1:29" ht="16.2" hidden="1" customHeight="1" x14ac:dyDescent="0.35">
      <c r="A772" s="66">
        <v>771</v>
      </c>
      <c r="B772" s="63">
        <v>20419197</v>
      </c>
      <c r="C772" s="63" t="s">
        <v>462</v>
      </c>
      <c r="D772" s="63" t="s">
        <v>8748</v>
      </c>
      <c r="E772" s="63" t="s">
        <v>2924</v>
      </c>
      <c r="F772" s="63" t="s">
        <v>38</v>
      </c>
      <c r="G772" s="63" t="s">
        <v>2925</v>
      </c>
      <c r="H772" s="63" t="s">
        <v>31</v>
      </c>
      <c r="I772" s="64" t="s">
        <v>2926</v>
      </c>
      <c r="J772" s="65" t="s">
        <v>544</v>
      </c>
      <c r="K772" s="63" t="s">
        <v>2927</v>
      </c>
      <c r="L772" s="63" t="s">
        <v>39</v>
      </c>
      <c r="M772" s="63" t="s">
        <v>34</v>
      </c>
      <c r="N772" s="63" t="s">
        <v>35</v>
      </c>
      <c r="O772" s="63" t="s">
        <v>43</v>
      </c>
      <c r="P772" s="63" t="s">
        <v>8751</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2" t="s">
        <v>8768</v>
      </c>
    </row>
    <row r="773" spans="1:29" ht="16.2" hidden="1" customHeight="1" x14ac:dyDescent="0.35">
      <c r="A773" s="66">
        <v>772</v>
      </c>
      <c r="B773" s="63">
        <v>20419206</v>
      </c>
      <c r="C773" s="63" t="s">
        <v>462</v>
      </c>
      <c r="D773" s="63" t="s">
        <v>8748</v>
      </c>
      <c r="E773" s="63" t="s">
        <v>265</v>
      </c>
      <c r="F773" s="63" t="s">
        <v>38</v>
      </c>
      <c r="G773" s="63" t="s">
        <v>2928</v>
      </c>
      <c r="H773" s="63" t="s">
        <v>31</v>
      </c>
      <c r="I773" s="64" t="s">
        <v>2929</v>
      </c>
      <c r="J773" s="65" t="s">
        <v>526</v>
      </c>
      <c r="K773" s="63" t="s">
        <v>266</v>
      </c>
      <c r="L773" s="63" t="s">
        <v>33</v>
      </c>
      <c r="M773" s="63" t="s">
        <v>40</v>
      </c>
      <c r="N773" s="63" t="s">
        <v>41</v>
      </c>
      <c r="O773" s="63" t="s">
        <v>30</v>
      </c>
      <c r="P773" s="63" t="s">
        <v>41</v>
      </c>
      <c r="Q773" s="84">
        <f t="shared" ca="1" si="36"/>
        <v>46120</v>
      </c>
      <c r="R773" s="68">
        <v>0</v>
      </c>
      <c r="S773" s="85" t="s">
        <v>8754</v>
      </c>
      <c r="T773" s="85">
        <v>0</v>
      </c>
      <c r="U773" s="85">
        <v>0</v>
      </c>
      <c r="V773" s="86">
        <f t="shared" si="37"/>
        <v>2</v>
      </c>
      <c r="W773" s="85">
        <v>0</v>
      </c>
      <c r="X773" s="85">
        <v>0</v>
      </c>
      <c r="Y773" s="85">
        <v>0</v>
      </c>
      <c r="Z773" s="85">
        <v>0</v>
      </c>
      <c r="AA773" s="85" t="s">
        <v>8754</v>
      </c>
      <c r="AB773" s="87" t="str">
        <f t="shared" si="38"/>
        <v>면제</v>
      </c>
      <c r="AC773" s="92" t="s">
        <v>8768</v>
      </c>
    </row>
    <row r="774" spans="1:29" ht="16.2" hidden="1" customHeight="1" x14ac:dyDescent="0.35">
      <c r="A774" s="61">
        <v>773</v>
      </c>
      <c r="B774" s="62">
        <v>20419208</v>
      </c>
      <c r="C774" s="63" t="s">
        <v>462</v>
      </c>
      <c r="D774" s="63" t="s">
        <v>8748</v>
      </c>
      <c r="E774" s="63" t="s">
        <v>329</v>
      </c>
      <c r="F774" s="63" t="s">
        <v>38</v>
      </c>
      <c r="G774" s="63" t="s">
        <v>2930</v>
      </c>
      <c r="H774" s="63" t="s">
        <v>42</v>
      </c>
      <c r="I774" s="64" t="s">
        <v>2931</v>
      </c>
      <c r="J774" s="65" t="s">
        <v>689</v>
      </c>
      <c r="K774" s="63" t="s">
        <v>2932</v>
      </c>
      <c r="L774" s="63" t="s">
        <v>39</v>
      </c>
      <c r="M774" s="63" t="s">
        <v>40</v>
      </c>
      <c r="N774" s="63" t="s">
        <v>35</v>
      </c>
      <c r="O774" s="63" t="s">
        <v>43</v>
      </c>
      <c r="P774" s="63" t="s">
        <v>8753</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2" t="s">
        <v>8768</v>
      </c>
    </row>
    <row r="775" spans="1:29" ht="16.2" hidden="1" customHeight="1" x14ac:dyDescent="0.35">
      <c r="A775" s="61">
        <v>774</v>
      </c>
      <c r="B775" s="63">
        <v>20419261</v>
      </c>
      <c r="C775" s="63" t="s">
        <v>462</v>
      </c>
      <c r="D775" s="63" t="s">
        <v>8748</v>
      </c>
      <c r="E775" s="63" t="s">
        <v>2933</v>
      </c>
      <c r="F775" s="63" t="s">
        <v>38</v>
      </c>
      <c r="G775" s="63" t="s">
        <v>2934</v>
      </c>
      <c r="H775" s="63" t="s">
        <v>31</v>
      </c>
      <c r="I775" s="64" t="s">
        <v>2935</v>
      </c>
      <c r="J775" s="65" t="s">
        <v>469</v>
      </c>
      <c r="K775" s="63" t="s">
        <v>2936</v>
      </c>
      <c r="L775" s="63" t="s">
        <v>39</v>
      </c>
      <c r="M775" s="63" t="s">
        <v>34</v>
      </c>
      <c r="N775" s="63" t="s">
        <v>35</v>
      </c>
      <c r="O775" s="63" t="s">
        <v>43</v>
      </c>
      <c r="P775" s="63" t="s">
        <v>8749</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2" t="s">
        <v>8768</v>
      </c>
    </row>
    <row r="776" spans="1:29" ht="16.2" hidden="1" customHeight="1" x14ac:dyDescent="0.35">
      <c r="A776" s="66">
        <v>775</v>
      </c>
      <c r="B776" s="62">
        <v>20419265</v>
      </c>
      <c r="C776" s="63" t="s">
        <v>462</v>
      </c>
      <c r="D776" s="63" t="s">
        <v>8748</v>
      </c>
      <c r="E776" s="63" t="s">
        <v>2937</v>
      </c>
      <c r="F776" s="63" t="s">
        <v>32</v>
      </c>
      <c r="G776" s="63" t="s">
        <v>2938</v>
      </c>
      <c r="H776" s="63" t="s">
        <v>31</v>
      </c>
      <c r="I776" s="64" t="s">
        <v>465</v>
      </c>
      <c r="J776" s="65" t="s">
        <v>465</v>
      </c>
      <c r="K776" s="63" t="s">
        <v>2939</v>
      </c>
      <c r="L776" s="63" t="s">
        <v>39</v>
      </c>
      <c r="M776" s="63" t="s">
        <v>34</v>
      </c>
      <c r="N776" s="63" t="s">
        <v>35</v>
      </c>
      <c r="O776" s="63" t="s">
        <v>36</v>
      </c>
      <c r="P776" s="63" t="s">
        <v>8753</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2" t="s">
        <v>8768</v>
      </c>
    </row>
    <row r="777" spans="1:29" ht="16.2" hidden="1" customHeight="1" x14ac:dyDescent="0.35">
      <c r="A777" s="66">
        <v>776</v>
      </c>
      <c r="B777" s="63">
        <v>20419266</v>
      </c>
      <c r="C777" s="63" t="s">
        <v>462</v>
      </c>
      <c r="D777" s="63" t="s">
        <v>8748</v>
      </c>
      <c r="E777" s="63" t="s">
        <v>2940</v>
      </c>
      <c r="F777" s="63" t="s">
        <v>32</v>
      </c>
      <c r="G777" s="63" t="s">
        <v>2941</v>
      </c>
      <c r="H777" s="63" t="s">
        <v>42</v>
      </c>
      <c r="I777" s="64" t="s">
        <v>465</v>
      </c>
      <c r="J777" s="65" t="s">
        <v>465</v>
      </c>
      <c r="K777" s="63" t="s">
        <v>2942</v>
      </c>
      <c r="L777" s="63" t="s">
        <v>39</v>
      </c>
      <c r="M777" s="63" t="s">
        <v>34</v>
      </c>
      <c r="N777" s="63" t="s">
        <v>35</v>
      </c>
      <c r="O777" s="63" t="s">
        <v>36</v>
      </c>
      <c r="P777" s="63" t="s">
        <v>8755</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2" t="s">
        <v>8768</v>
      </c>
    </row>
    <row r="778" spans="1:29" ht="16.2" customHeight="1" x14ac:dyDescent="0.35">
      <c r="A778" s="61">
        <v>777</v>
      </c>
      <c r="B778" s="62">
        <v>20419273</v>
      </c>
      <c r="C778" s="63" t="s">
        <v>462</v>
      </c>
      <c r="D778" s="63" t="s">
        <v>8748</v>
      </c>
      <c r="E778" s="63" t="s">
        <v>202</v>
      </c>
      <c r="F778" s="63" t="s">
        <v>38</v>
      </c>
      <c r="G778" s="63" t="s">
        <v>2943</v>
      </c>
      <c r="H778" s="63" t="s">
        <v>42</v>
      </c>
      <c r="I778" s="64" t="s">
        <v>465</v>
      </c>
      <c r="J778" s="65" t="s">
        <v>465</v>
      </c>
      <c r="K778" s="63" t="s">
        <v>2944</v>
      </c>
      <c r="L778" s="63" t="s">
        <v>200</v>
      </c>
      <c r="M778" s="63" t="s">
        <v>40</v>
      </c>
      <c r="N778" s="63" t="s">
        <v>53</v>
      </c>
      <c r="O778" s="63" t="s">
        <v>36</v>
      </c>
      <c r="P778" s="63" t="s">
        <v>53</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2" t="s">
        <v>8768</v>
      </c>
    </row>
    <row r="779" spans="1:29" ht="16.2" hidden="1" customHeight="1" x14ac:dyDescent="0.35">
      <c r="A779" s="61">
        <v>778</v>
      </c>
      <c r="B779" s="63">
        <v>20419280</v>
      </c>
      <c r="C779" s="63" t="s">
        <v>462</v>
      </c>
      <c r="D779" s="63" t="s">
        <v>8748</v>
      </c>
      <c r="E779" s="63" t="s">
        <v>2945</v>
      </c>
      <c r="F779" s="63" t="s">
        <v>32</v>
      </c>
      <c r="G779" s="63" t="s">
        <v>2946</v>
      </c>
      <c r="H779" s="63" t="s">
        <v>31</v>
      </c>
      <c r="I779" s="64" t="s">
        <v>465</v>
      </c>
      <c r="J779" s="65" t="s">
        <v>465</v>
      </c>
      <c r="K779" s="63" t="s">
        <v>2947</v>
      </c>
      <c r="L779" s="63" t="s">
        <v>33</v>
      </c>
      <c r="M779" s="63" t="s">
        <v>34</v>
      </c>
      <c r="N779" s="63" t="s">
        <v>35</v>
      </c>
      <c r="O779" s="63" t="s">
        <v>36</v>
      </c>
      <c r="P779" s="63" t="s">
        <v>8752</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2" t="s">
        <v>8768</v>
      </c>
    </row>
    <row r="780" spans="1:29" ht="16.2" hidden="1" customHeight="1" x14ac:dyDescent="0.35">
      <c r="A780" s="66">
        <v>779</v>
      </c>
      <c r="B780" s="63">
        <v>20419290</v>
      </c>
      <c r="C780" s="63" t="s">
        <v>462</v>
      </c>
      <c r="D780" s="63" t="s">
        <v>8748</v>
      </c>
      <c r="E780" s="63" t="s">
        <v>2948</v>
      </c>
      <c r="F780" s="63" t="s">
        <v>32</v>
      </c>
      <c r="G780" s="63" t="s">
        <v>2949</v>
      </c>
      <c r="H780" s="63" t="s">
        <v>31</v>
      </c>
      <c r="I780" s="64" t="s">
        <v>2950</v>
      </c>
      <c r="J780" s="65" t="s">
        <v>526</v>
      </c>
      <c r="K780" s="63" t="s">
        <v>2951</v>
      </c>
      <c r="L780" s="63" t="s">
        <v>33</v>
      </c>
      <c r="M780" s="63" t="s">
        <v>34</v>
      </c>
      <c r="N780" s="63" t="s">
        <v>35</v>
      </c>
      <c r="O780" s="63" t="s">
        <v>43</v>
      </c>
      <c r="P780" s="63" t="s">
        <v>8750</v>
      </c>
      <c r="Q780" s="84">
        <f t="shared" ca="1" si="36"/>
        <v>46120</v>
      </c>
      <c r="R780" s="68">
        <v>0</v>
      </c>
      <c r="S780" s="85" t="s">
        <v>8754</v>
      </c>
      <c r="T780" s="85">
        <v>0</v>
      </c>
      <c r="U780" s="85">
        <v>0</v>
      </c>
      <c r="V780" s="86">
        <f t="shared" si="37"/>
        <v>2</v>
      </c>
      <c r="W780" s="85">
        <v>0</v>
      </c>
      <c r="X780" s="85">
        <v>0</v>
      </c>
      <c r="Y780" s="85">
        <v>0</v>
      </c>
      <c r="Z780" s="85">
        <v>0</v>
      </c>
      <c r="AA780" s="85">
        <v>0</v>
      </c>
      <c r="AB780" s="87">
        <f t="shared" si="38"/>
        <v>0</v>
      </c>
      <c r="AC780" s="92" t="s">
        <v>8768</v>
      </c>
    </row>
    <row r="781" spans="1:29" ht="16.2" hidden="1" customHeight="1" x14ac:dyDescent="0.35">
      <c r="A781" s="66">
        <v>780</v>
      </c>
      <c r="B781" s="63">
        <v>20419306</v>
      </c>
      <c r="C781" s="63" t="s">
        <v>462</v>
      </c>
      <c r="D781" s="63" t="s">
        <v>8748</v>
      </c>
      <c r="E781" s="63" t="s">
        <v>2952</v>
      </c>
      <c r="F781" s="63" t="s">
        <v>38</v>
      </c>
      <c r="G781" s="63" t="s">
        <v>2953</v>
      </c>
      <c r="H781" s="63" t="s">
        <v>31</v>
      </c>
      <c r="I781" s="64" t="s">
        <v>465</v>
      </c>
      <c r="J781" s="65" t="s">
        <v>465</v>
      </c>
      <c r="K781" s="63" t="s">
        <v>2954</v>
      </c>
      <c r="L781" s="63" t="s">
        <v>39</v>
      </c>
      <c r="M781" s="63" t="s">
        <v>34</v>
      </c>
      <c r="N781" s="63" t="s">
        <v>35</v>
      </c>
      <c r="O781" s="63" t="s">
        <v>36</v>
      </c>
      <c r="P781" s="63" t="s">
        <v>8753</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2" t="s">
        <v>8768</v>
      </c>
    </row>
    <row r="782" spans="1:29" ht="16.2" hidden="1" customHeight="1" x14ac:dyDescent="0.35">
      <c r="A782" s="61">
        <v>781</v>
      </c>
      <c r="B782" s="62">
        <v>20419317</v>
      </c>
      <c r="C782" s="63" t="s">
        <v>462</v>
      </c>
      <c r="D782" s="63" t="s">
        <v>8748</v>
      </c>
      <c r="E782" s="63" t="s">
        <v>153</v>
      </c>
      <c r="F782" s="63" t="s">
        <v>32</v>
      </c>
      <c r="G782" s="63" t="s">
        <v>2955</v>
      </c>
      <c r="H782" s="63" t="s">
        <v>42</v>
      </c>
      <c r="I782" s="64" t="s">
        <v>2956</v>
      </c>
      <c r="J782" s="65" t="s">
        <v>502</v>
      </c>
      <c r="K782" s="63" t="s">
        <v>2957</v>
      </c>
      <c r="L782" s="63" t="s">
        <v>39</v>
      </c>
      <c r="M782" s="63" t="s">
        <v>34</v>
      </c>
      <c r="N782" s="63" t="s">
        <v>35</v>
      </c>
      <c r="O782" s="63" t="s">
        <v>43</v>
      </c>
      <c r="P782" s="63" t="s">
        <v>8749</v>
      </c>
      <c r="Q782" s="84">
        <f t="shared" ca="1" si="36"/>
        <v>46120</v>
      </c>
      <c r="R782" s="68">
        <v>0</v>
      </c>
      <c r="S782" s="85">
        <v>0</v>
      </c>
      <c r="T782" s="85">
        <v>0</v>
      </c>
      <c r="U782" s="85" t="s">
        <v>8754</v>
      </c>
      <c r="V782" s="86">
        <f t="shared" si="37"/>
        <v>2</v>
      </c>
      <c r="W782" s="85">
        <v>0</v>
      </c>
      <c r="X782" s="85">
        <v>0</v>
      </c>
      <c r="Y782" s="85">
        <v>0</v>
      </c>
      <c r="Z782" s="85">
        <v>0</v>
      </c>
      <c r="AA782" s="85">
        <v>0</v>
      </c>
      <c r="AB782" s="87">
        <f t="shared" si="38"/>
        <v>0</v>
      </c>
      <c r="AC782" s="92" t="s">
        <v>8768</v>
      </c>
    </row>
    <row r="783" spans="1:29" ht="16.2" hidden="1" customHeight="1" x14ac:dyDescent="0.35">
      <c r="A783" s="61">
        <v>782</v>
      </c>
      <c r="B783" s="62">
        <v>20419323</v>
      </c>
      <c r="C783" s="63" t="s">
        <v>462</v>
      </c>
      <c r="D783" s="63" t="s">
        <v>8748</v>
      </c>
      <c r="E783" s="63" t="s">
        <v>2958</v>
      </c>
      <c r="F783" s="63" t="s">
        <v>38</v>
      </c>
      <c r="G783" s="63" t="s">
        <v>2959</v>
      </c>
      <c r="H783" s="63" t="s">
        <v>42</v>
      </c>
      <c r="I783" s="64" t="s">
        <v>2960</v>
      </c>
      <c r="J783" s="65" t="s">
        <v>469</v>
      </c>
      <c r="K783" s="63" t="s">
        <v>2961</v>
      </c>
      <c r="L783" s="63" t="s">
        <v>39</v>
      </c>
      <c r="M783" s="63" t="s">
        <v>40</v>
      </c>
      <c r="N783" s="63" t="s">
        <v>48</v>
      </c>
      <c r="O783" s="63" t="s">
        <v>30</v>
      </c>
      <c r="P783" s="89" t="s">
        <v>8758</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2" t="s">
        <v>8768</v>
      </c>
    </row>
    <row r="784" spans="1:29" ht="16.2" hidden="1" customHeight="1" x14ac:dyDescent="0.35">
      <c r="A784" s="66">
        <v>783</v>
      </c>
      <c r="B784" s="63">
        <v>20419327</v>
      </c>
      <c r="C784" s="63" t="s">
        <v>462</v>
      </c>
      <c r="D784" s="63" t="s">
        <v>8748</v>
      </c>
      <c r="E784" s="63" t="s">
        <v>2962</v>
      </c>
      <c r="F784" s="63" t="s">
        <v>38</v>
      </c>
      <c r="G784" s="63" t="s">
        <v>2963</v>
      </c>
      <c r="H784" s="63" t="s">
        <v>31</v>
      </c>
      <c r="I784" s="64" t="s">
        <v>2964</v>
      </c>
      <c r="J784" s="65" t="s">
        <v>526</v>
      </c>
      <c r="K784" s="63" t="s">
        <v>2965</v>
      </c>
      <c r="L784" s="63" t="s">
        <v>33</v>
      </c>
      <c r="M784" s="63" t="s">
        <v>34</v>
      </c>
      <c r="N784" s="63" t="s">
        <v>35</v>
      </c>
      <c r="O784" s="63" t="s">
        <v>43</v>
      </c>
      <c r="P784" s="63" t="s">
        <v>8757</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2" t="s">
        <v>8768</v>
      </c>
    </row>
    <row r="785" spans="1:29" ht="16.2" hidden="1" customHeight="1" x14ac:dyDescent="0.35">
      <c r="A785" s="66">
        <v>784</v>
      </c>
      <c r="B785" s="62">
        <v>20419331</v>
      </c>
      <c r="C785" s="63" t="s">
        <v>462</v>
      </c>
      <c r="D785" s="63" t="s">
        <v>8748</v>
      </c>
      <c r="E785" s="63" t="s">
        <v>2966</v>
      </c>
      <c r="F785" s="63" t="s">
        <v>38</v>
      </c>
      <c r="G785" s="63" t="s">
        <v>2967</v>
      </c>
      <c r="H785" s="63" t="s">
        <v>31</v>
      </c>
      <c r="I785" s="64" t="s">
        <v>2968</v>
      </c>
      <c r="J785" s="65" t="s">
        <v>2969</v>
      </c>
      <c r="K785" s="63" t="s">
        <v>2970</v>
      </c>
      <c r="L785" s="63" t="s">
        <v>45</v>
      </c>
      <c r="M785" s="63" t="s">
        <v>40</v>
      </c>
      <c r="N785" s="63" t="s">
        <v>48</v>
      </c>
      <c r="O785" s="63" t="s">
        <v>30</v>
      </c>
      <c r="P785" s="89" t="s">
        <v>8756</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2" t="s">
        <v>8768</v>
      </c>
    </row>
    <row r="786" spans="1:29" ht="16.2" hidden="1" customHeight="1" x14ac:dyDescent="0.35">
      <c r="A786" s="61">
        <v>785</v>
      </c>
      <c r="B786" s="62">
        <v>20419333</v>
      </c>
      <c r="C786" s="63" t="s">
        <v>462</v>
      </c>
      <c r="D786" s="63" t="s">
        <v>8748</v>
      </c>
      <c r="E786" s="63" t="s">
        <v>316</v>
      </c>
      <c r="F786" s="63" t="s">
        <v>38</v>
      </c>
      <c r="G786" s="63" t="s">
        <v>2971</v>
      </c>
      <c r="H786" s="63" t="s">
        <v>31</v>
      </c>
      <c r="I786" s="64" t="s">
        <v>2972</v>
      </c>
      <c r="J786" s="65" t="s">
        <v>502</v>
      </c>
      <c r="K786" s="63" t="s">
        <v>2973</v>
      </c>
      <c r="L786" s="63" t="s">
        <v>33</v>
      </c>
      <c r="M786" s="63" t="s">
        <v>34</v>
      </c>
      <c r="N786" s="63" t="s">
        <v>35</v>
      </c>
      <c r="O786" s="63" t="s">
        <v>43</v>
      </c>
      <c r="P786" s="63" t="s">
        <v>8753</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2" t="s">
        <v>8768</v>
      </c>
    </row>
    <row r="787" spans="1:29" ht="16.2" hidden="1" customHeight="1" x14ac:dyDescent="0.35">
      <c r="A787" s="61">
        <v>786</v>
      </c>
      <c r="B787" s="62">
        <v>20419368</v>
      </c>
      <c r="C787" s="63" t="s">
        <v>462</v>
      </c>
      <c r="D787" s="63" t="s">
        <v>8748</v>
      </c>
      <c r="E787" s="63" t="s">
        <v>2974</v>
      </c>
      <c r="F787" s="63" t="s">
        <v>38</v>
      </c>
      <c r="G787" s="63" t="s">
        <v>2975</v>
      </c>
      <c r="H787" s="63" t="s">
        <v>42</v>
      </c>
      <c r="I787" s="64" t="s">
        <v>465</v>
      </c>
      <c r="J787" s="65" t="s">
        <v>465</v>
      </c>
      <c r="K787" s="63" t="s">
        <v>2976</v>
      </c>
      <c r="L787" s="63" t="s">
        <v>39</v>
      </c>
      <c r="M787" s="63" t="s">
        <v>34</v>
      </c>
      <c r="N787" s="63" t="s">
        <v>52</v>
      </c>
      <c r="O787" s="63" t="s">
        <v>43</v>
      </c>
      <c r="P787" s="63" t="s">
        <v>52</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2" t="s">
        <v>8768</v>
      </c>
    </row>
    <row r="788" spans="1:29" ht="16.2" hidden="1" customHeight="1" x14ac:dyDescent="0.35">
      <c r="A788" s="66">
        <v>787</v>
      </c>
      <c r="B788" s="62">
        <v>20419370</v>
      </c>
      <c r="C788" s="63" t="s">
        <v>462</v>
      </c>
      <c r="D788" s="63" t="s">
        <v>8748</v>
      </c>
      <c r="E788" s="63" t="s">
        <v>2977</v>
      </c>
      <c r="F788" s="63" t="s">
        <v>38</v>
      </c>
      <c r="G788" s="63" t="s">
        <v>2978</v>
      </c>
      <c r="H788" s="63" t="s">
        <v>42</v>
      </c>
      <c r="I788" s="64" t="s">
        <v>2979</v>
      </c>
      <c r="J788" s="65" t="s">
        <v>544</v>
      </c>
      <c r="K788" s="63" t="s">
        <v>2980</v>
      </c>
      <c r="L788" s="63" t="s">
        <v>39</v>
      </c>
      <c r="M788" s="63" t="s">
        <v>40</v>
      </c>
      <c r="N788" s="63" t="s">
        <v>48</v>
      </c>
      <c r="O788" s="63" t="s">
        <v>43</v>
      </c>
      <c r="P788" s="89" t="s">
        <v>8758</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2" t="s">
        <v>8768</v>
      </c>
    </row>
    <row r="789" spans="1:29" ht="16.2" hidden="1" customHeight="1" x14ac:dyDescent="0.35">
      <c r="A789" s="66">
        <v>788</v>
      </c>
      <c r="B789" s="63">
        <v>20419372</v>
      </c>
      <c r="C789" s="63" t="s">
        <v>462</v>
      </c>
      <c r="D789" s="63" t="s">
        <v>8748</v>
      </c>
      <c r="E789" s="63" t="s">
        <v>2981</v>
      </c>
      <c r="F789" s="63" t="s">
        <v>32</v>
      </c>
      <c r="G789" s="63" t="s">
        <v>2982</v>
      </c>
      <c r="H789" s="63" t="s">
        <v>42</v>
      </c>
      <c r="I789" s="64" t="s">
        <v>2579</v>
      </c>
      <c r="J789" s="65" t="s">
        <v>526</v>
      </c>
      <c r="K789" s="63" t="s">
        <v>2983</v>
      </c>
      <c r="L789" s="63" t="s">
        <v>39</v>
      </c>
      <c r="M789" s="63" t="s">
        <v>40</v>
      </c>
      <c r="N789" s="63" t="s">
        <v>41</v>
      </c>
      <c r="O789" s="63" t="s">
        <v>43</v>
      </c>
      <c r="P789" s="63" t="s">
        <v>41</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2" t="s">
        <v>8768</v>
      </c>
    </row>
    <row r="790" spans="1:29" ht="16.2" hidden="1" customHeight="1" x14ac:dyDescent="0.35">
      <c r="A790" s="66">
        <v>789</v>
      </c>
      <c r="B790" s="63">
        <v>20419388</v>
      </c>
      <c r="C790" s="63" t="s">
        <v>462</v>
      </c>
      <c r="D790" s="63" t="s">
        <v>8748</v>
      </c>
      <c r="E790" s="63" t="s">
        <v>2984</v>
      </c>
      <c r="F790" s="63" t="s">
        <v>32</v>
      </c>
      <c r="G790" s="63" t="s">
        <v>2985</v>
      </c>
      <c r="H790" s="63" t="s">
        <v>42</v>
      </c>
      <c r="I790" s="64" t="s">
        <v>2986</v>
      </c>
      <c r="J790" s="65" t="s">
        <v>544</v>
      </c>
      <c r="K790" s="63" t="s">
        <v>2987</v>
      </c>
      <c r="L790" s="63" t="s">
        <v>33</v>
      </c>
      <c r="M790" s="63" t="s">
        <v>40</v>
      </c>
      <c r="N790" s="63" t="s">
        <v>41</v>
      </c>
      <c r="O790" s="63" t="s">
        <v>43</v>
      </c>
      <c r="P790" s="63" t="s">
        <v>41</v>
      </c>
      <c r="Q790" s="84">
        <f t="shared" ca="1" si="36"/>
        <v>46120</v>
      </c>
      <c r="R790" s="68">
        <v>0</v>
      </c>
      <c r="S790" s="85">
        <v>0</v>
      </c>
      <c r="T790" s="85">
        <v>0</v>
      </c>
      <c r="U790" s="85">
        <v>0</v>
      </c>
      <c r="V790" s="86">
        <f t="shared" si="37"/>
        <v>0</v>
      </c>
      <c r="W790" s="85">
        <v>0</v>
      </c>
      <c r="X790" s="85">
        <v>0</v>
      </c>
      <c r="Y790" s="85">
        <v>0</v>
      </c>
      <c r="Z790" s="85">
        <v>0</v>
      </c>
      <c r="AA790" s="85" t="s">
        <v>8754</v>
      </c>
      <c r="AB790" s="87" t="str">
        <f t="shared" si="38"/>
        <v>면제</v>
      </c>
      <c r="AC790" s="92" t="s">
        <v>8768</v>
      </c>
    </row>
    <row r="791" spans="1:29" ht="16.2" hidden="1" customHeight="1" x14ac:dyDescent="0.35">
      <c r="A791" s="61">
        <v>790</v>
      </c>
      <c r="B791" s="63">
        <v>20419402</v>
      </c>
      <c r="C791" s="63" t="s">
        <v>462</v>
      </c>
      <c r="D791" s="63" t="s">
        <v>8748</v>
      </c>
      <c r="E791" s="63" t="s">
        <v>67</v>
      </c>
      <c r="F791" s="63" t="s">
        <v>38</v>
      </c>
      <c r="G791" s="63" t="s">
        <v>2119</v>
      </c>
      <c r="H791" s="63" t="s">
        <v>31</v>
      </c>
      <c r="I791" s="64" t="s">
        <v>2988</v>
      </c>
      <c r="J791" s="65" t="s">
        <v>655</v>
      </c>
      <c r="K791" s="63" t="s">
        <v>2989</v>
      </c>
      <c r="L791" s="63" t="s">
        <v>33</v>
      </c>
      <c r="M791" s="63" t="s">
        <v>34</v>
      </c>
      <c r="N791" s="63" t="s">
        <v>35</v>
      </c>
      <c r="O791" s="63" t="s">
        <v>30</v>
      </c>
      <c r="P791" s="63" t="s">
        <v>8757</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2" t="s">
        <v>8768</v>
      </c>
    </row>
    <row r="792" spans="1:29" ht="16.2" hidden="1" customHeight="1" x14ac:dyDescent="0.35">
      <c r="A792" s="66">
        <v>791</v>
      </c>
      <c r="B792" s="62">
        <v>20419410</v>
      </c>
      <c r="C792" s="63" t="s">
        <v>462</v>
      </c>
      <c r="D792" s="63" t="s">
        <v>8748</v>
      </c>
      <c r="E792" s="63" t="s">
        <v>2990</v>
      </c>
      <c r="F792" s="63" t="s">
        <v>32</v>
      </c>
      <c r="G792" s="63" t="s">
        <v>2991</v>
      </c>
      <c r="H792" s="63" t="s">
        <v>31</v>
      </c>
      <c r="I792" s="64" t="s">
        <v>465</v>
      </c>
      <c r="J792" s="65" t="s">
        <v>465</v>
      </c>
      <c r="K792" s="63" t="s">
        <v>2992</v>
      </c>
      <c r="L792" s="63" t="s">
        <v>39</v>
      </c>
      <c r="M792" s="63" t="s">
        <v>34</v>
      </c>
      <c r="N792" s="63" t="s">
        <v>35</v>
      </c>
      <c r="O792" s="63" t="s">
        <v>36</v>
      </c>
      <c r="P792" s="63" t="s">
        <v>8752</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2" t="s">
        <v>8768</v>
      </c>
    </row>
    <row r="793" spans="1:29" ht="16.2" customHeight="1" x14ac:dyDescent="0.35">
      <c r="A793" s="66">
        <v>792</v>
      </c>
      <c r="B793" s="63">
        <v>20419422</v>
      </c>
      <c r="C793" s="63" t="s">
        <v>462</v>
      </c>
      <c r="D793" s="63" t="s">
        <v>8748</v>
      </c>
      <c r="E793" s="63" t="s">
        <v>2993</v>
      </c>
      <c r="F793" s="63" t="s">
        <v>38</v>
      </c>
      <c r="G793" s="63" t="s">
        <v>2994</v>
      </c>
      <c r="H793" s="63" t="s">
        <v>42</v>
      </c>
      <c r="I793" s="64" t="s">
        <v>1110</v>
      </c>
      <c r="J793" s="65" t="s">
        <v>526</v>
      </c>
      <c r="K793" s="63" t="s">
        <v>2995</v>
      </c>
      <c r="L793" s="63" t="s">
        <v>39</v>
      </c>
      <c r="M793" s="63" t="s">
        <v>40</v>
      </c>
      <c r="N793" s="63" t="s">
        <v>53</v>
      </c>
      <c r="O793" s="63" t="s">
        <v>43</v>
      </c>
      <c r="P793" s="63" t="s">
        <v>53</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2" t="s">
        <v>8768</v>
      </c>
    </row>
    <row r="794" spans="1:29" ht="16.2" hidden="1" customHeight="1" x14ac:dyDescent="0.35">
      <c r="A794" s="61">
        <v>793</v>
      </c>
      <c r="B794" s="63">
        <v>20419454</v>
      </c>
      <c r="C794" s="63" t="s">
        <v>462</v>
      </c>
      <c r="D794" s="63" t="s">
        <v>8748</v>
      </c>
      <c r="E794" s="63" t="s">
        <v>2996</v>
      </c>
      <c r="F794" s="63" t="s">
        <v>38</v>
      </c>
      <c r="G794" s="63" t="s">
        <v>2997</v>
      </c>
      <c r="H794" s="63" t="s">
        <v>31</v>
      </c>
      <c r="I794" s="64" t="s">
        <v>2998</v>
      </c>
      <c r="J794" s="65" t="s">
        <v>689</v>
      </c>
      <c r="K794" s="63" t="s">
        <v>2999</v>
      </c>
      <c r="L794" s="63" t="s">
        <v>33</v>
      </c>
      <c r="M794" s="63" t="s">
        <v>34</v>
      </c>
      <c r="N794" s="63" t="s">
        <v>35</v>
      </c>
      <c r="O794" s="63" t="s">
        <v>43</v>
      </c>
      <c r="P794" s="63" t="s">
        <v>8751</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2" t="s">
        <v>8768</v>
      </c>
    </row>
    <row r="795" spans="1:29" ht="16.2" hidden="1" customHeight="1" x14ac:dyDescent="0.35">
      <c r="A795" s="61">
        <v>794</v>
      </c>
      <c r="B795" s="63">
        <v>20419462</v>
      </c>
      <c r="C795" s="63" t="s">
        <v>462</v>
      </c>
      <c r="D795" s="63" t="s">
        <v>8748</v>
      </c>
      <c r="E795" s="63" t="s">
        <v>3000</v>
      </c>
      <c r="F795" s="63" t="s">
        <v>38</v>
      </c>
      <c r="G795" s="63" t="s">
        <v>3001</v>
      </c>
      <c r="H795" s="63" t="s">
        <v>31</v>
      </c>
      <c r="I795" s="64" t="s">
        <v>465</v>
      </c>
      <c r="J795" s="65" t="s">
        <v>465</v>
      </c>
      <c r="K795" s="63" t="s">
        <v>3002</v>
      </c>
      <c r="L795" s="63" t="s">
        <v>33</v>
      </c>
      <c r="M795" s="63" t="s">
        <v>34</v>
      </c>
      <c r="N795" s="63" t="s">
        <v>35</v>
      </c>
      <c r="O795" s="63" t="s">
        <v>36</v>
      </c>
      <c r="P795" s="63" t="s">
        <v>8751</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2" t="s">
        <v>8768</v>
      </c>
    </row>
    <row r="796" spans="1:29" ht="16.2" hidden="1" customHeight="1" x14ac:dyDescent="0.35">
      <c r="A796" s="66">
        <v>795</v>
      </c>
      <c r="B796" s="67">
        <v>20419492</v>
      </c>
      <c r="C796" s="63" t="s">
        <v>462</v>
      </c>
      <c r="D796" s="63" t="s">
        <v>8748</v>
      </c>
      <c r="E796" s="63" t="s">
        <v>3003</v>
      </c>
      <c r="F796" s="63" t="s">
        <v>32</v>
      </c>
      <c r="G796" s="63" t="s">
        <v>3004</v>
      </c>
      <c r="H796" s="63" t="s">
        <v>42</v>
      </c>
      <c r="I796" s="64" t="s">
        <v>797</v>
      </c>
      <c r="J796" s="65" t="s">
        <v>465</v>
      </c>
      <c r="K796" s="63" t="s">
        <v>3005</v>
      </c>
      <c r="L796" s="63" t="s">
        <v>39</v>
      </c>
      <c r="M796" s="63" t="s">
        <v>40</v>
      </c>
      <c r="N796" s="63" t="s">
        <v>46</v>
      </c>
      <c r="O796" s="63" t="s">
        <v>43</v>
      </c>
      <c r="P796" s="63" t="s">
        <v>46</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2" t="s">
        <v>8768</v>
      </c>
    </row>
    <row r="797" spans="1:29" ht="16.2" hidden="1" customHeight="1" x14ac:dyDescent="0.35">
      <c r="A797" s="66">
        <v>796</v>
      </c>
      <c r="B797" s="62">
        <v>20419512</v>
      </c>
      <c r="C797" s="63" t="s">
        <v>462</v>
      </c>
      <c r="D797" s="63" t="s">
        <v>8748</v>
      </c>
      <c r="E797" s="63" t="s">
        <v>3006</v>
      </c>
      <c r="F797" s="63" t="s">
        <v>32</v>
      </c>
      <c r="G797" s="63" t="s">
        <v>3007</v>
      </c>
      <c r="H797" s="63" t="s">
        <v>31</v>
      </c>
      <c r="I797" s="64" t="s">
        <v>465</v>
      </c>
      <c r="J797" s="65" t="s">
        <v>465</v>
      </c>
      <c r="K797" s="63" t="s">
        <v>3008</v>
      </c>
      <c r="L797" s="63" t="s">
        <v>39</v>
      </c>
      <c r="M797" s="63" t="s">
        <v>34</v>
      </c>
      <c r="N797" s="63" t="s">
        <v>35</v>
      </c>
      <c r="O797" s="63" t="s">
        <v>36</v>
      </c>
      <c r="P797" s="63" t="s">
        <v>8755</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2" t="s">
        <v>8768</v>
      </c>
    </row>
    <row r="798" spans="1:29" ht="16.2" hidden="1" customHeight="1" x14ac:dyDescent="0.35">
      <c r="A798" s="61">
        <v>797</v>
      </c>
      <c r="B798" s="62">
        <v>20419514</v>
      </c>
      <c r="C798" s="63" t="s">
        <v>462</v>
      </c>
      <c r="D798" s="63" t="s">
        <v>8748</v>
      </c>
      <c r="E798" s="63" t="s">
        <v>159</v>
      </c>
      <c r="F798" s="63" t="s">
        <v>32</v>
      </c>
      <c r="G798" s="63" t="s">
        <v>3009</v>
      </c>
      <c r="H798" s="63" t="s">
        <v>31</v>
      </c>
      <c r="I798" s="64" t="s">
        <v>465</v>
      </c>
      <c r="J798" s="65" t="s">
        <v>465</v>
      </c>
      <c r="K798" s="63" t="s">
        <v>3010</v>
      </c>
      <c r="L798" s="63" t="s">
        <v>33</v>
      </c>
      <c r="M798" s="63" t="s">
        <v>34</v>
      </c>
      <c r="N798" s="63" t="s">
        <v>35</v>
      </c>
      <c r="O798" s="63" t="s">
        <v>36</v>
      </c>
      <c r="P798" s="63" t="s">
        <v>8753</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2" t="s">
        <v>8768</v>
      </c>
    </row>
    <row r="799" spans="1:29" ht="16.2" hidden="1" customHeight="1" x14ac:dyDescent="0.35">
      <c r="A799" s="61">
        <v>798</v>
      </c>
      <c r="B799" s="63">
        <v>20419536</v>
      </c>
      <c r="C799" s="63" t="s">
        <v>462</v>
      </c>
      <c r="D799" s="63" t="s">
        <v>8748</v>
      </c>
      <c r="E799" s="63" t="s">
        <v>3011</v>
      </c>
      <c r="F799" s="63" t="s">
        <v>32</v>
      </c>
      <c r="G799" s="63" t="s">
        <v>1121</v>
      </c>
      <c r="H799" s="63" t="s">
        <v>31</v>
      </c>
      <c r="I799" s="64" t="s">
        <v>465</v>
      </c>
      <c r="J799" s="65" t="s">
        <v>465</v>
      </c>
      <c r="K799" s="63" t="s">
        <v>3012</v>
      </c>
      <c r="L799" s="63" t="s">
        <v>39</v>
      </c>
      <c r="M799" s="63" t="s">
        <v>34</v>
      </c>
      <c r="N799" s="63" t="s">
        <v>35</v>
      </c>
      <c r="O799" s="63" t="s">
        <v>36</v>
      </c>
      <c r="P799" s="63" t="s">
        <v>8749</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2" t="s">
        <v>8768</v>
      </c>
    </row>
    <row r="800" spans="1:29" ht="16.2" hidden="1" customHeight="1" x14ac:dyDescent="0.35">
      <c r="A800" s="66">
        <v>799</v>
      </c>
      <c r="B800" s="63">
        <v>20419547</v>
      </c>
      <c r="C800" s="63" t="s">
        <v>462</v>
      </c>
      <c r="D800" s="63" t="s">
        <v>8748</v>
      </c>
      <c r="E800" s="63" t="s">
        <v>3013</v>
      </c>
      <c r="F800" s="63" t="s">
        <v>38</v>
      </c>
      <c r="G800" s="63" t="s">
        <v>667</v>
      </c>
      <c r="H800" s="63" t="s">
        <v>31</v>
      </c>
      <c r="I800" s="64" t="s">
        <v>3014</v>
      </c>
      <c r="J800" s="65" t="s">
        <v>465</v>
      </c>
      <c r="K800" s="63" t="s">
        <v>3015</v>
      </c>
      <c r="L800" s="63" t="s">
        <v>33</v>
      </c>
      <c r="M800" s="63" t="s">
        <v>34</v>
      </c>
      <c r="N800" s="63" t="s">
        <v>35</v>
      </c>
      <c r="O800" s="63" t="s">
        <v>43</v>
      </c>
      <c r="P800" s="63" t="s">
        <v>8753</v>
      </c>
      <c r="Q800" s="84">
        <f t="shared" ca="1" si="36"/>
        <v>46120</v>
      </c>
      <c r="R800" s="68">
        <v>0</v>
      </c>
      <c r="S800" s="85" t="s">
        <v>8754</v>
      </c>
      <c r="T800" s="85">
        <v>0</v>
      </c>
      <c r="U800" s="85">
        <v>0</v>
      </c>
      <c r="V800" s="86">
        <f t="shared" si="37"/>
        <v>2</v>
      </c>
      <c r="W800" s="85">
        <v>0</v>
      </c>
      <c r="X800" s="85">
        <v>0</v>
      </c>
      <c r="Y800" s="85">
        <v>0</v>
      </c>
      <c r="Z800" s="85">
        <v>0</v>
      </c>
      <c r="AA800" s="85">
        <v>0</v>
      </c>
      <c r="AB800" s="87">
        <f t="shared" si="38"/>
        <v>0</v>
      </c>
      <c r="AC800" s="92" t="s">
        <v>8768</v>
      </c>
    </row>
    <row r="801" spans="1:29" ht="16.2" hidden="1" customHeight="1" x14ac:dyDescent="0.35">
      <c r="A801" s="66">
        <v>800</v>
      </c>
      <c r="B801" s="63">
        <v>20419549</v>
      </c>
      <c r="C801" s="63" t="s">
        <v>462</v>
      </c>
      <c r="D801" s="63" t="s">
        <v>8748</v>
      </c>
      <c r="E801" s="63" t="s">
        <v>3016</v>
      </c>
      <c r="F801" s="63" t="s">
        <v>32</v>
      </c>
      <c r="G801" s="63" t="s">
        <v>3017</v>
      </c>
      <c r="H801" s="63" t="s">
        <v>42</v>
      </c>
      <c r="I801" s="64" t="s">
        <v>465</v>
      </c>
      <c r="J801" s="65" t="s">
        <v>465</v>
      </c>
      <c r="K801" s="63" t="s">
        <v>3018</v>
      </c>
      <c r="L801" s="63" t="s">
        <v>33</v>
      </c>
      <c r="M801" s="63" t="s">
        <v>40</v>
      </c>
      <c r="N801" s="63" t="s">
        <v>52</v>
      </c>
      <c r="O801" s="63" t="s">
        <v>43</v>
      </c>
      <c r="P801" s="63" t="s">
        <v>52</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2" t="s">
        <v>8768</v>
      </c>
    </row>
    <row r="802" spans="1:29" ht="16.2" hidden="1" customHeight="1" x14ac:dyDescent="0.35">
      <c r="A802" s="61">
        <v>801</v>
      </c>
      <c r="B802" s="63">
        <v>20419556</v>
      </c>
      <c r="C802" s="63" t="s">
        <v>462</v>
      </c>
      <c r="D802" s="63" t="s">
        <v>8748</v>
      </c>
      <c r="E802" s="63" t="s">
        <v>3019</v>
      </c>
      <c r="F802" s="63" t="s">
        <v>38</v>
      </c>
      <c r="G802" s="63" t="s">
        <v>3020</v>
      </c>
      <c r="H802" s="63" t="s">
        <v>31</v>
      </c>
      <c r="I802" s="64" t="s">
        <v>465</v>
      </c>
      <c r="J802" s="65" t="s">
        <v>465</v>
      </c>
      <c r="K802" s="63" t="s">
        <v>3021</v>
      </c>
      <c r="L802" s="63" t="s">
        <v>39</v>
      </c>
      <c r="M802" s="63" t="s">
        <v>34</v>
      </c>
      <c r="N802" s="63" t="s">
        <v>52</v>
      </c>
      <c r="O802" s="63" t="s">
        <v>36</v>
      </c>
      <c r="P802" s="63" t="s">
        <v>52</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2" t="s">
        <v>8768</v>
      </c>
    </row>
    <row r="803" spans="1:29" ht="16.2" hidden="1" customHeight="1" x14ac:dyDescent="0.35">
      <c r="A803" s="61">
        <v>802</v>
      </c>
      <c r="B803" s="63">
        <v>20419571</v>
      </c>
      <c r="C803" s="63" t="s">
        <v>462</v>
      </c>
      <c r="D803" s="63" t="s">
        <v>8748</v>
      </c>
      <c r="E803" s="63" t="s">
        <v>3022</v>
      </c>
      <c r="F803" s="63" t="s">
        <v>32</v>
      </c>
      <c r="G803" s="63" t="s">
        <v>3023</v>
      </c>
      <c r="H803" s="63" t="s">
        <v>31</v>
      </c>
      <c r="I803" s="64" t="s">
        <v>465</v>
      </c>
      <c r="J803" s="65" t="s">
        <v>465</v>
      </c>
      <c r="K803" s="63" t="s">
        <v>3024</v>
      </c>
      <c r="L803" s="63" t="s">
        <v>33</v>
      </c>
      <c r="M803" s="63" t="s">
        <v>34</v>
      </c>
      <c r="N803" s="63" t="s">
        <v>35</v>
      </c>
      <c r="O803" s="63" t="s">
        <v>36</v>
      </c>
      <c r="P803" s="63" t="s">
        <v>8751</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2" t="s">
        <v>8768</v>
      </c>
    </row>
    <row r="804" spans="1:29" ht="16.2" hidden="1" customHeight="1" x14ac:dyDescent="0.35">
      <c r="A804" s="66">
        <v>803</v>
      </c>
      <c r="B804" s="63">
        <v>20419572</v>
      </c>
      <c r="C804" s="63" t="s">
        <v>462</v>
      </c>
      <c r="D804" s="63" t="s">
        <v>8748</v>
      </c>
      <c r="E804" s="63" t="s">
        <v>157</v>
      </c>
      <c r="F804" s="63" t="s">
        <v>38</v>
      </c>
      <c r="G804" s="63" t="s">
        <v>3025</v>
      </c>
      <c r="H804" s="63" t="s">
        <v>31</v>
      </c>
      <c r="I804" s="64" t="s">
        <v>3026</v>
      </c>
      <c r="J804" s="65" t="s">
        <v>465</v>
      </c>
      <c r="K804" s="63" t="s">
        <v>3027</v>
      </c>
      <c r="L804" s="63" t="s">
        <v>33</v>
      </c>
      <c r="M804" s="63" t="s">
        <v>34</v>
      </c>
      <c r="N804" s="63" t="s">
        <v>35</v>
      </c>
      <c r="O804" s="63" t="s">
        <v>30</v>
      </c>
      <c r="P804" s="63" t="s">
        <v>8752</v>
      </c>
      <c r="Q804" s="84">
        <f t="shared" ca="1" si="36"/>
        <v>46120</v>
      </c>
      <c r="R804" s="68">
        <v>0</v>
      </c>
      <c r="S804" s="85" t="s">
        <v>8754</v>
      </c>
      <c r="T804" s="85">
        <v>0</v>
      </c>
      <c r="U804" s="85">
        <v>0</v>
      </c>
      <c r="V804" s="86">
        <f t="shared" si="37"/>
        <v>2</v>
      </c>
      <c r="W804" s="85">
        <v>0</v>
      </c>
      <c r="X804" s="85">
        <v>0</v>
      </c>
      <c r="Y804" s="85">
        <v>0</v>
      </c>
      <c r="Z804" s="85">
        <v>0</v>
      </c>
      <c r="AA804" s="85">
        <v>0</v>
      </c>
      <c r="AB804" s="87">
        <f t="shared" si="38"/>
        <v>0</v>
      </c>
      <c r="AC804" s="92" t="s">
        <v>8768</v>
      </c>
    </row>
    <row r="805" spans="1:29" ht="16.2" hidden="1" customHeight="1" x14ac:dyDescent="0.35">
      <c r="A805" s="66">
        <v>804</v>
      </c>
      <c r="B805" s="63">
        <v>20419578</v>
      </c>
      <c r="C805" s="63" t="s">
        <v>462</v>
      </c>
      <c r="D805" s="63" t="s">
        <v>8748</v>
      </c>
      <c r="E805" s="63" t="s">
        <v>3028</v>
      </c>
      <c r="F805" s="63" t="s">
        <v>32</v>
      </c>
      <c r="G805" s="63" t="s">
        <v>3029</v>
      </c>
      <c r="H805" s="63" t="s">
        <v>31</v>
      </c>
      <c r="I805" s="64" t="s">
        <v>465</v>
      </c>
      <c r="J805" s="65" t="s">
        <v>465</v>
      </c>
      <c r="K805" s="63" t="s">
        <v>3030</v>
      </c>
      <c r="L805" s="63" t="s">
        <v>39</v>
      </c>
      <c r="M805" s="63" t="s">
        <v>34</v>
      </c>
      <c r="N805" s="63" t="s">
        <v>35</v>
      </c>
      <c r="O805" s="63" t="s">
        <v>36</v>
      </c>
      <c r="P805" s="63" t="s">
        <v>8749</v>
      </c>
      <c r="Q805" s="84">
        <f t="shared" ca="1" si="36"/>
        <v>46120</v>
      </c>
      <c r="R805" s="68">
        <v>0</v>
      </c>
      <c r="S805" s="85" t="s">
        <v>8754</v>
      </c>
      <c r="T805" s="85">
        <v>0</v>
      </c>
      <c r="U805" s="85">
        <v>0</v>
      </c>
      <c r="V805" s="86">
        <f t="shared" si="37"/>
        <v>2</v>
      </c>
      <c r="W805" s="85">
        <v>0</v>
      </c>
      <c r="X805" s="85">
        <v>0</v>
      </c>
      <c r="Y805" s="85">
        <v>0</v>
      </c>
      <c r="Z805" s="85">
        <v>0</v>
      </c>
      <c r="AA805" s="85">
        <v>0</v>
      </c>
      <c r="AB805" s="87">
        <f t="shared" si="38"/>
        <v>0</v>
      </c>
      <c r="AC805" s="92" t="s">
        <v>8768</v>
      </c>
    </row>
    <row r="806" spans="1:29" ht="16.2" hidden="1" customHeight="1" x14ac:dyDescent="0.35">
      <c r="A806" s="61">
        <v>805</v>
      </c>
      <c r="B806" s="63">
        <v>20419583</v>
      </c>
      <c r="C806" s="63" t="s">
        <v>462</v>
      </c>
      <c r="D806" s="63" t="s">
        <v>8748</v>
      </c>
      <c r="E806" s="63" t="s">
        <v>3031</v>
      </c>
      <c r="F806" s="63" t="s">
        <v>38</v>
      </c>
      <c r="G806" s="63" t="s">
        <v>3032</v>
      </c>
      <c r="H806" s="63" t="s">
        <v>31</v>
      </c>
      <c r="I806" s="64" t="s">
        <v>939</v>
      </c>
      <c r="J806" s="65" t="s">
        <v>526</v>
      </c>
      <c r="K806" s="63" t="s">
        <v>3033</v>
      </c>
      <c r="L806" s="63" t="s">
        <v>33</v>
      </c>
      <c r="M806" s="63" t="s">
        <v>34</v>
      </c>
      <c r="N806" s="63" t="s">
        <v>48</v>
      </c>
      <c r="O806" s="63" t="s">
        <v>43</v>
      </c>
      <c r="P806" s="89" t="s">
        <v>8756</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2" t="s">
        <v>8768</v>
      </c>
    </row>
    <row r="807" spans="1:29" ht="16.2" hidden="1" customHeight="1" x14ac:dyDescent="0.35">
      <c r="A807" s="61">
        <v>806</v>
      </c>
      <c r="B807" s="63">
        <v>20419603</v>
      </c>
      <c r="C807" s="63" t="s">
        <v>462</v>
      </c>
      <c r="D807" s="63" t="s">
        <v>8748</v>
      </c>
      <c r="E807" s="63" t="s">
        <v>394</v>
      </c>
      <c r="F807" s="63" t="s">
        <v>38</v>
      </c>
      <c r="G807" s="63" t="s">
        <v>3034</v>
      </c>
      <c r="H807" s="63" t="s">
        <v>42</v>
      </c>
      <c r="I807" s="64" t="s">
        <v>3035</v>
      </c>
      <c r="J807" s="65" t="s">
        <v>465</v>
      </c>
      <c r="K807" s="63" t="s">
        <v>3036</v>
      </c>
      <c r="L807" s="63" t="s">
        <v>33</v>
      </c>
      <c r="M807" s="63" t="s">
        <v>34</v>
      </c>
      <c r="N807" s="63" t="s">
        <v>35</v>
      </c>
      <c r="O807" s="63" t="s">
        <v>43</v>
      </c>
      <c r="P807" s="63" t="s">
        <v>8750</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2" t="s">
        <v>8768</v>
      </c>
    </row>
    <row r="808" spans="1:29" ht="16.2" hidden="1" customHeight="1" x14ac:dyDescent="0.35">
      <c r="A808" s="66">
        <v>807</v>
      </c>
      <c r="B808" s="63">
        <v>20419605</v>
      </c>
      <c r="C808" s="63" t="s">
        <v>462</v>
      </c>
      <c r="D808" s="63" t="s">
        <v>8748</v>
      </c>
      <c r="E808" s="63" t="s">
        <v>3037</v>
      </c>
      <c r="F808" s="63" t="s">
        <v>38</v>
      </c>
      <c r="G808" s="63" t="s">
        <v>3038</v>
      </c>
      <c r="H808" s="63" t="s">
        <v>31</v>
      </c>
      <c r="I808" s="64" t="s">
        <v>465</v>
      </c>
      <c r="J808" s="65" t="s">
        <v>465</v>
      </c>
      <c r="K808" s="63" t="s">
        <v>3039</v>
      </c>
      <c r="L808" s="63" t="s">
        <v>39</v>
      </c>
      <c r="M808" s="63" t="s">
        <v>34</v>
      </c>
      <c r="N808" s="63" t="s">
        <v>35</v>
      </c>
      <c r="O808" s="63" t="s">
        <v>36</v>
      </c>
      <c r="P808" s="63" t="s">
        <v>8757</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2" t="s">
        <v>8768</v>
      </c>
    </row>
    <row r="809" spans="1:29" ht="16.2" hidden="1" customHeight="1" x14ac:dyDescent="0.35">
      <c r="A809" s="66">
        <v>808</v>
      </c>
      <c r="B809" s="63">
        <v>20419607</v>
      </c>
      <c r="C809" s="63" t="s">
        <v>462</v>
      </c>
      <c r="D809" s="63" t="s">
        <v>8748</v>
      </c>
      <c r="E809" s="63" t="s">
        <v>3040</v>
      </c>
      <c r="F809" s="63" t="s">
        <v>38</v>
      </c>
      <c r="G809" s="63" t="s">
        <v>3041</v>
      </c>
      <c r="H809" s="63" t="s">
        <v>31</v>
      </c>
      <c r="I809" s="64" t="s">
        <v>465</v>
      </c>
      <c r="J809" s="65" t="s">
        <v>465</v>
      </c>
      <c r="K809" s="63" t="s">
        <v>3042</v>
      </c>
      <c r="L809" s="63" t="s">
        <v>39</v>
      </c>
      <c r="M809" s="63" t="s">
        <v>34</v>
      </c>
      <c r="N809" s="63" t="s">
        <v>35</v>
      </c>
      <c r="O809" s="63" t="s">
        <v>36</v>
      </c>
      <c r="P809" s="63" t="s">
        <v>8749</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2" t="s">
        <v>8768</v>
      </c>
    </row>
    <row r="810" spans="1:29" ht="16.2" customHeight="1" x14ac:dyDescent="0.35">
      <c r="A810" s="61">
        <v>809</v>
      </c>
      <c r="B810" s="63">
        <v>20419623</v>
      </c>
      <c r="C810" s="63" t="s">
        <v>462</v>
      </c>
      <c r="D810" s="63" t="s">
        <v>8748</v>
      </c>
      <c r="E810" s="63" t="s">
        <v>3043</v>
      </c>
      <c r="F810" s="63" t="s">
        <v>38</v>
      </c>
      <c r="G810" s="63" t="s">
        <v>3044</v>
      </c>
      <c r="H810" s="63" t="s">
        <v>42</v>
      </c>
      <c r="I810" s="64" t="s">
        <v>3045</v>
      </c>
      <c r="J810" s="65" t="s">
        <v>544</v>
      </c>
      <c r="K810" s="63" t="s">
        <v>3046</v>
      </c>
      <c r="L810" s="63" t="s">
        <v>39</v>
      </c>
      <c r="M810" s="63" t="s">
        <v>40</v>
      </c>
      <c r="N810" s="63" t="s">
        <v>53</v>
      </c>
      <c r="O810" s="63" t="s">
        <v>30</v>
      </c>
      <c r="P810" s="63" t="s">
        <v>53</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2" t="s">
        <v>8768</v>
      </c>
    </row>
    <row r="811" spans="1:29" ht="16.2" hidden="1" customHeight="1" x14ac:dyDescent="0.35">
      <c r="A811" s="61">
        <v>810</v>
      </c>
      <c r="B811" s="63">
        <v>20419634</v>
      </c>
      <c r="C811" s="63" t="s">
        <v>462</v>
      </c>
      <c r="D811" s="63" t="s">
        <v>8748</v>
      </c>
      <c r="E811" s="63" t="s">
        <v>3047</v>
      </c>
      <c r="F811" s="63" t="s">
        <v>38</v>
      </c>
      <c r="G811" s="63" t="s">
        <v>1314</v>
      </c>
      <c r="H811" s="63" t="s">
        <v>42</v>
      </c>
      <c r="I811" s="64" t="s">
        <v>465</v>
      </c>
      <c r="J811" s="65" t="s">
        <v>465</v>
      </c>
      <c r="K811" s="63" t="s">
        <v>3048</v>
      </c>
      <c r="L811" s="63" t="s">
        <v>39</v>
      </c>
      <c r="M811" s="63" t="s">
        <v>34</v>
      </c>
      <c r="N811" s="63" t="s">
        <v>35</v>
      </c>
      <c r="O811" s="63" t="s">
        <v>36</v>
      </c>
      <c r="P811" s="63" t="s">
        <v>8749</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2" t="s">
        <v>8768</v>
      </c>
    </row>
    <row r="812" spans="1:29" ht="16.2" hidden="1" customHeight="1" x14ac:dyDescent="0.35">
      <c r="A812" s="66">
        <v>811</v>
      </c>
      <c r="B812" s="63">
        <v>20419664</v>
      </c>
      <c r="C812" s="63" t="s">
        <v>462</v>
      </c>
      <c r="D812" s="63" t="s">
        <v>8748</v>
      </c>
      <c r="E812" s="63" t="s">
        <v>3049</v>
      </c>
      <c r="F812" s="63" t="s">
        <v>38</v>
      </c>
      <c r="G812" s="63" t="s">
        <v>3050</v>
      </c>
      <c r="H812" s="63" t="s">
        <v>31</v>
      </c>
      <c r="I812" s="64" t="s">
        <v>465</v>
      </c>
      <c r="J812" s="65" t="s">
        <v>465</v>
      </c>
      <c r="K812" s="63" t="s">
        <v>3051</v>
      </c>
      <c r="L812" s="63" t="s">
        <v>33</v>
      </c>
      <c r="M812" s="63" t="s">
        <v>34</v>
      </c>
      <c r="N812" s="63" t="s">
        <v>35</v>
      </c>
      <c r="O812" s="63" t="s">
        <v>36</v>
      </c>
      <c r="P812" s="63" t="s">
        <v>8755</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2" t="s">
        <v>8768</v>
      </c>
    </row>
    <row r="813" spans="1:29" ht="16.2" hidden="1" customHeight="1" x14ac:dyDescent="0.35">
      <c r="A813" s="66">
        <v>812</v>
      </c>
      <c r="B813" s="67">
        <v>20419677</v>
      </c>
      <c r="C813" s="63" t="s">
        <v>462</v>
      </c>
      <c r="D813" s="63" t="s">
        <v>8748</v>
      </c>
      <c r="E813" s="63" t="s">
        <v>3052</v>
      </c>
      <c r="F813" s="63" t="s">
        <v>38</v>
      </c>
      <c r="G813" s="63" t="s">
        <v>3053</v>
      </c>
      <c r="H813" s="63" t="s">
        <v>31</v>
      </c>
      <c r="I813" s="64" t="s">
        <v>3054</v>
      </c>
      <c r="J813" s="65" t="s">
        <v>544</v>
      </c>
      <c r="K813" s="63" t="s">
        <v>3055</v>
      </c>
      <c r="L813" s="63" t="s">
        <v>39</v>
      </c>
      <c r="M813" s="63" t="s">
        <v>40</v>
      </c>
      <c r="N813" s="63" t="s">
        <v>46</v>
      </c>
      <c r="O813" s="63" t="s">
        <v>43</v>
      </c>
      <c r="P813" s="63" t="s">
        <v>46</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2" t="s">
        <v>8768</v>
      </c>
    </row>
    <row r="814" spans="1:29" ht="16.2" hidden="1" customHeight="1" x14ac:dyDescent="0.35">
      <c r="A814" s="61">
        <v>813</v>
      </c>
      <c r="B814" s="63">
        <v>20419686</v>
      </c>
      <c r="C814" s="63" t="s">
        <v>462</v>
      </c>
      <c r="D814" s="63" t="s">
        <v>8748</v>
      </c>
      <c r="E814" s="63" t="s">
        <v>3056</v>
      </c>
      <c r="F814" s="63" t="s">
        <v>38</v>
      </c>
      <c r="G814" s="63" t="s">
        <v>3057</v>
      </c>
      <c r="H814" s="63" t="s">
        <v>42</v>
      </c>
      <c r="I814" s="64" t="s">
        <v>465</v>
      </c>
      <c r="J814" s="65" t="s">
        <v>465</v>
      </c>
      <c r="K814" s="63" t="s">
        <v>3058</v>
      </c>
      <c r="L814" s="63" t="s">
        <v>39</v>
      </c>
      <c r="M814" s="63" t="s">
        <v>34</v>
      </c>
      <c r="N814" s="63" t="s">
        <v>35</v>
      </c>
      <c r="O814" s="63" t="s">
        <v>36</v>
      </c>
      <c r="P814" s="63" t="s">
        <v>8753</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2" t="s">
        <v>8768</v>
      </c>
    </row>
    <row r="815" spans="1:29" ht="16.2" hidden="1" customHeight="1" x14ac:dyDescent="0.35">
      <c r="A815" s="61">
        <v>814</v>
      </c>
      <c r="B815" s="63">
        <v>20419697</v>
      </c>
      <c r="C815" s="63" t="s">
        <v>462</v>
      </c>
      <c r="D815" s="63" t="s">
        <v>8748</v>
      </c>
      <c r="E815" s="63" t="s">
        <v>3059</v>
      </c>
      <c r="F815" s="63" t="s">
        <v>32</v>
      </c>
      <c r="G815" s="63" t="s">
        <v>3060</v>
      </c>
      <c r="H815" s="63" t="s">
        <v>31</v>
      </c>
      <c r="I815" s="64" t="s">
        <v>465</v>
      </c>
      <c r="J815" s="65" t="s">
        <v>465</v>
      </c>
      <c r="K815" s="63" t="s">
        <v>3061</v>
      </c>
      <c r="L815" s="63" t="s">
        <v>39</v>
      </c>
      <c r="M815" s="63" t="s">
        <v>40</v>
      </c>
      <c r="N815" s="63" t="s">
        <v>48</v>
      </c>
      <c r="O815" s="63" t="s">
        <v>36</v>
      </c>
      <c r="P815" s="89" t="s">
        <v>8758</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2" t="s">
        <v>8768</v>
      </c>
    </row>
    <row r="816" spans="1:29" ht="16.2" hidden="1" customHeight="1" x14ac:dyDescent="0.35">
      <c r="A816" s="66">
        <v>815</v>
      </c>
      <c r="B816" s="63">
        <v>20419700</v>
      </c>
      <c r="C816" s="63" t="s">
        <v>462</v>
      </c>
      <c r="D816" s="63" t="s">
        <v>8748</v>
      </c>
      <c r="E816" s="63" t="s">
        <v>3062</v>
      </c>
      <c r="F816" s="63" t="s">
        <v>32</v>
      </c>
      <c r="G816" s="63" t="s">
        <v>3063</v>
      </c>
      <c r="H816" s="63" t="s">
        <v>42</v>
      </c>
      <c r="I816" s="64" t="s">
        <v>465</v>
      </c>
      <c r="J816" s="65" t="s">
        <v>465</v>
      </c>
      <c r="K816" s="63" t="s">
        <v>3064</v>
      </c>
      <c r="L816" s="63" t="s">
        <v>39</v>
      </c>
      <c r="M816" s="63" t="s">
        <v>40</v>
      </c>
      <c r="N816" s="63" t="s">
        <v>48</v>
      </c>
      <c r="O816" s="63" t="s">
        <v>36</v>
      </c>
      <c r="P816" s="89" t="s">
        <v>8758</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2" t="s">
        <v>8768</v>
      </c>
    </row>
    <row r="817" spans="1:29" ht="16.2" hidden="1" customHeight="1" x14ac:dyDescent="0.35">
      <c r="A817" s="66">
        <v>816</v>
      </c>
      <c r="B817" s="63">
        <v>20419701</v>
      </c>
      <c r="C817" s="63" t="s">
        <v>462</v>
      </c>
      <c r="D817" s="63" t="s">
        <v>8748</v>
      </c>
      <c r="E817" s="63" t="s">
        <v>3065</v>
      </c>
      <c r="F817" s="63" t="s">
        <v>32</v>
      </c>
      <c r="G817" s="63" t="s">
        <v>3066</v>
      </c>
      <c r="H817" s="63" t="s">
        <v>42</v>
      </c>
      <c r="I817" s="64" t="s">
        <v>465</v>
      </c>
      <c r="J817" s="65" t="s">
        <v>465</v>
      </c>
      <c r="K817" s="63" t="s">
        <v>3067</v>
      </c>
      <c r="L817" s="63" t="s">
        <v>39</v>
      </c>
      <c r="M817" s="63" t="s">
        <v>34</v>
      </c>
      <c r="N817" s="63" t="s">
        <v>35</v>
      </c>
      <c r="O817" s="63" t="s">
        <v>36</v>
      </c>
      <c r="P817" s="63" t="s">
        <v>8752</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2" t="s">
        <v>8768</v>
      </c>
    </row>
    <row r="818" spans="1:29" ht="16.2" hidden="1" customHeight="1" x14ac:dyDescent="0.35">
      <c r="A818" s="61">
        <v>817</v>
      </c>
      <c r="B818" s="63">
        <v>20419703</v>
      </c>
      <c r="C818" s="63" t="s">
        <v>462</v>
      </c>
      <c r="D818" s="63" t="s">
        <v>8748</v>
      </c>
      <c r="E818" s="63" t="s">
        <v>3068</v>
      </c>
      <c r="F818" s="63" t="s">
        <v>38</v>
      </c>
      <c r="G818" s="63" t="s">
        <v>3069</v>
      </c>
      <c r="H818" s="63" t="s">
        <v>42</v>
      </c>
      <c r="I818" s="64" t="s">
        <v>465</v>
      </c>
      <c r="J818" s="65" t="s">
        <v>465</v>
      </c>
      <c r="K818" s="63" t="s">
        <v>3070</v>
      </c>
      <c r="L818" s="63" t="s">
        <v>33</v>
      </c>
      <c r="M818" s="63" t="s">
        <v>34</v>
      </c>
      <c r="N818" s="63" t="s">
        <v>35</v>
      </c>
      <c r="O818" s="63" t="s">
        <v>36</v>
      </c>
      <c r="P818" s="63" t="s">
        <v>8749</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2" t="s">
        <v>8768</v>
      </c>
    </row>
    <row r="819" spans="1:29" ht="16.2" hidden="1" customHeight="1" x14ac:dyDescent="0.35">
      <c r="A819" s="61">
        <v>818</v>
      </c>
      <c r="B819" s="63">
        <v>20419709</v>
      </c>
      <c r="C819" s="63" t="s">
        <v>462</v>
      </c>
      <c r="D819" s="63" t="s">
        <v>8748</v>
      </c>
      <c r="E819" s="63" t="s">
        <v>3071</v>
      </c>
      <c r="F819" s="63" t="s">
        <v>38</v>
      </c>
      <c r="G819" s="63" t="s">
        <v>3072</v>
      </c>
      <c r="H819" s="63" t="s">
        <v>42</v>
      </c>
      <c r="I819" s="64" t="s">
        <v>465</v>
      </c>
      <c r="J819" s="65" t="s">
        <v>465</v>
      </c>
      <c r="K819" s="63" t="s">
        <v>3073</v>
      </c>
      <c r="L819" s="63" t="s">
        <v>39</v>
      </c>
      <c r="M819" s="63" t="s">
        <v>40</v>
      </c>
      <c r="N819" s="63" t="s">
        <v>48</v>
      </c>
      <c r="O819" s="63" t="s">
        <v>36</v>
      </c>
      <c r="P819" s="89" t="s">
        <v>8758</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2" t="s">
        <v>8768</v>
      </c>
    </row>
    <row r="820" spans="1:29" ht="16.2" hidden="1" customHeight="1" x14ac:dyDescent="0.35">
      <c r="A820" s="66">
        <v>819</v>
      </c>
      <c r="B820" s="63">
        <v>20419712</v>
      </c>
      <c r="C820" s="63" t="s">
        <v>462</v>
      </c>
      <c r="D820" s="63" t="s">
        <v>8748</v>
      </c>
      <c r="E820" s="63" t="s">
        <v>3074</v>
      </c>
      <c r="F820" s="63" t="s">
        <v>38</v>
      </c>
      <c r="G820" s="63" t="s">
        <v>3075</v>
      </c>
      <c r="H820" s="63" t="s">
        <v>31</v>
      </c>
      <c r="I820" s="64" t="s">
        <v>465</v>
      </c>
      <c r="J820" s="65" t="s">
        <v>465</v>
      </c>
      <c r="K820" s="63" t="s">
        <v>3076</v>
      </c>
      <c r="L820" s="63" t="s">
        <v>39</v>
      </c>
      <c r="M820" s="63" t="s">
        <v>34</v>
      </c>
      <c r="N820" s="63" t="s">
        <v>35</v>
      </c>
      <c r="O820" s="63" t="s">
        <v>36</v>
      </c>
      <c r="P820" s="63" t="s">
        <v>8753</v>
      </c>
      <c r="Q820" s="84">
        <f t="shared" ca="1" si="36"/>
        <v>46120</v>
      </c>
      <c r="R820" s="68">
        <v>0</v>
      </c>
      <c r="S820" s="85" t="s">
        <v>8754</v>
      </c>
      <c r="T820" s="85">
        <v>0</v>
      </c>
      <c r="U820" s="85">
        <v>0</v>
      </c>
      <c r="V820" s="86">
        <f t="shared" si="37"/>
        <v>2</v>
      </c>
      <c r="W820" s="85">
        <v>0</v>
      </c>
      <c r="X820" s="85">
        <v>0</v>
      </c>
      <c r="Y820" s="85">
        <v>0</v>
      </c>
      <c r="Z820" s="85">
        <v>0</v>
      </c>
      <c r="AA820" s="85">
        <v>0</v>
      </c>
      <c r="AB820" s="87">
        <f t="shared" si="38"/>
        <v>0</v>
      </c>
      <c r="AC820" s="92" t="s">
        <v>8768</v>
      </c>
    </row>
    <row r="821" spans="1:29" ht="16.2" hidden="1" customHeight="1" x14ac:dyDescent="0.35">
      <c r="A821" s="66">
        <v>820</v>
      </c>
      <c r="B821" s="63">
        <v>20419765</v>
      </c>
      <c r="C821" s="63" t="s">
        <v>462</v>
      </c>
      <c r="D821" s="63" t="s">
        <v>8748</v>
      </c>
      <c r="E821" s="63" t="s">
        <v>3077</v>
      </c>
      <c r="F821" s="63" t="s">
        <v>38</v>
      </c>
      <c r="G821" s="63" t="s">
        <v>3078</v>
      </c>
      <c r="H821" s="63" t="s">
        <v>42</v>
      </c>
      <c r="I821" s="64" t="s">
        <v>465</v>
      </c>
      <c r="J821" s="65" t="s">
        <v>465</v>
      </c>
      <c r="K821" s="63" t="s">
        <v>3079</v>
      </c>
      <c r="L821" s="63" t="s">
        <v>39</v>
      </c>
      <c r="M821" s="63" t="s">
        <v>34</v>
      </c>
      <c r="N821" s="63" t="s">
        <v>52</v>
      </c>
      <c r="O821" s="63" t="s">
        <v>36</v>
      </c>
      <c r="P821" s="63" t="s">
        <v>52</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2" t="s">
        <v>8768</v>
      </c>
    </row>
    <row r="822" spans="1:29" ht="16.2" hidden="1" customHeight="1" x14ac:dyDescent="0.35">
      <c r="A822" s="61">
        <v>821</v>
      </c>
      <c r="B822" s="63">
        <v>20419771</v>
      </c>
      <c r="C822" s="63" t="s">
        <v>462</v>
      </c>
      <c r="D822" s="63" t="s">
        <v>8748</v>
      </c>
      <c r="E822" s="63" t="s">
        <v>3080</v>
      </c>
      <c r="F822" s="63" t="s">
        <v>38</v>
      </c>
      <c r="G822" s="63" t="s">
        <v>3081</v>
      </c>
      <c r="H822" s="63" t="s">
        <v>31</v>
      </c>
      <c r="I822" s="64" t="s">
        <v>3082</v>
      </c>
      <c r="J822" s="65" t="s">
        <v>980</v>
      </c>
      <c r="K822" s="63" t="s">
        <v>3083</v>
      </c>
      <c r="L822" s="63" t="s">
        <v>39</v>
      </c>
      <c r="M822" s="63" t="s">
        <v>40</v>
      </c>
      <c r="N822" s="63" t="s">
        <v>35</v>
      </c>
      <c r="O822" s="63" t="s">
        <v>43</v>
      </c>
      <c r="P822" s="63" t="s">
        <v>8749</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2" t="s">
        <v>8768</v>
      </c>
    </row>
    <row r="823" spans="1:29" ht="16.2" hidden="1" customHeight="1" x14ac:dyDescent="0.35">
      <c r="A823" s="66">
        <v>822</v>
      </c>
      <c r="B823" s="63">
        <v>20419775</v>
      </c>
      <c r="C823" s="63" t="s">
        <v>462</v>
      </c>
      <c r="D823" s="63" t="s">
        <v>8748</v>
      </c>
      <c r="E823" s="63" t="s">
        <v>3084</v>
      </c>
      <c r="F823" s="63" t="s">
        <v>38</v>
      </c>
      <c r="G823" s="63" t="s">
        <v>3085</v>
      </c>
      <c r="H823" s="63" t="s">
        <v>42</v>
      </c>
      <c r="I823" s="64" t="s">
        <v>1160</v>
      </c>
      <c r="J823" s="65" t="s">
        <v>465</v>
      </c>
      <c r="K823" s="63" t="s">
        <v>3086</v>
      </c>
      <c r="L823" s="63" t="s">
        <v>39</v>
      </c>
      <c r="M823" s="63" t="s">
        <v>40</v>
      </c>
      <c r="N823" s="63" t="s">
        <v>41</v>
      </c>
      <c r="O823" s="63" t="s">
        <v>43</v>
      </c>
      <c r="P823" s="63" t="s">
        <v>41</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2" t="s">
        <v>8768</v>
      </c>
    </row>
    <row r="824" spans="1:29" ht="16.2" customHeight="1" x14ac:dyDescent="0.35">
      <c r="A824" s="66">
        <v>823</v>
      </c>
      <c r="B824" s="63">
        <v>20419792</v>
      </c>
      <c r="C824" s="63" t="s">
        <v>462</v>
      </c>
      <c r="D824" s="63" t="s">
        <v>8748</v>
      </c>
      <c r="E824" s="63" t="s">
        <v>3087</v>
      </c>
      <c r="F824" s="63" t="s">
        <v>32</v>
      </c>
      <c r="G824" s="63" t="s">
        <v>3088</v>
      </c>
      <c r="H824" s="63" t="s">
        <v>31</v>
      </c>
      <c r="I824" s="64" t="s">
        <v>465</v>
      </c>
      <c r="J824" s="65" t="s">
        <v>465</v>
      </c>
      <c r="K824" s="63" t="s">
        <v>3089</v>
      </c>
      <c r="L824" s="63" t="s">
        <v>39</v>
      </c>
      <c r="M824" s="63" t="s">
        <v>40</v>
      </c>
      <c r="N824" s="63" t="s">
        <v>53</v>
      </c>
      <c r="O824" s="63" t="s">
        <v>36</v>
      </c>
      <c r="P824" s="63" t="s">
        <v>53</v>
      </c>
      <c r="Q824" s="84">
        <f t="shared" ca="1" si="36"/>
        <v>46120</v>
      </c>
      <c r="R824" s="68">
        <v>0</v>
      </c>
      <c r="S824" s="85" t="s">
        <v>8754</v>
      </c>
      <c r="T824" s="85">
        <v>0</v>
      </c>
      <c r="U824" s="85">
        <v>0</v>
      </c>
      <c r="V824" s="86">
        <f t="shared" si="37"/>
        <v>2</v>
      </c>
      <c r="W824" s="85">
        <v>0</v>
      </c>
      <c r="X824" s="85">
        <v>0</v>
      </c>
      <c r="Y824" s="85">
        <v>0</v>
      </c>
      <c r="Z824" s="85">
        <v>0</v>
      </c>
      <c r="AA824" s="85">
        <v>0</v>
      </c>
      <c r="AB824" s="87">
        <f t="shared" si="38"/>
        <v>0</v>
      </c>
      <c r="AC824" s="92" t="s">
        <v>8768</v>
      </c>
    </row>
    <row r="825" spans="1:29" ht="16.2" hidden="1" customHeight="1" x14ac:dyDescent="0.35">
      <c r="A825" s="66">
        <v>824</v>
      </c>
      <c r="B825" s="63">
        <v>20419813</v>
      </c>
      <c r="C825" s="63" t="s">
        <v>462</v>
      </c>
      <c r="D825" s="63" t="s">
        <v>8748</v>
      </c>
      <c r="E825" s="63" t="s">
        <v>3090</v>
      </c>
      <c r="F825" s="63" t="s">
        <v>38</v>
      </c>
      <c r="G825" s="63" t="s">
        <v>3091</v>
      </c>
      <c r="H825" s="63" t="s">
        <v>42</v>
      </c>
      <c r="I825" s="64" t="s">
        <v>465</v>
      </c>
      <c r="J825" s="65" t="s">
        <v>465</v>
      </c>
      <c r="K825" s="63" t="s">
        <v>3092</v>
      </c>
      <c r="L825" s="63" t="s">
        <v>45</v>
      </c>
      <c r="M825" s="63" t="s">
        <v>40</v>
      </c>
      <c r="N825" s="63" t="s">
        <v>35</v>
      </c>
      <c r="O825" s="63" t="s">
        <v>36</v>
      </c>
      <c r="P825" s="63" t="s">
        <v>8757</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2" t="s">
        <v>8768</v>
      </c>
    </row>
    <row r="826" spans="1:29" ht="16.2" hidden="1" customHeight="1" x14ac:dyDescent="0.35">
      <c r="A826" s="61">
        <v>825</v>
      </c>
      <c r="B826" s="63">
        <v>20419822</v>
      </c>
      <c r="C826" s="63" t="s">
        <v>462</v>
      </c>
      <c r="D826" s="63" t="s">
        <v>8748</v>
      </c>
      <c r="E826" s="63" t="s">
        <v>3093</v>
      </c>
      <c r="F826" s="63" t="s">
        <v>38</v>
      </c>
      <c r="G826" s="63" t="s">
        <v>3094</v>
      </c>
      <c r="H826" s="63" t="s">
        <v>42</v>
      </c>
      <c r="I826" s="64" t="s">
        <v>465</v>
      </c>
      <c r="J826" s="65" t="s">
        <v>465</v>
      </c>
      <c r="K826" s="63" t="s">
        <v>3095</v>
      </c>
      <c r="L826" s="63" t="s">
        <v>33</v>
      </c>
      <c r="M826" s="63" t="s">
        <v>34</v>
      </c>
      <c r="N826" s="63" t="s">
        <v>35</v>
      </c>
      <c r="O826" s="63" t="s">
        <v>36</v>
      </c>
      <c r="P826" s="63" t="s">
        <v>8757</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2" t="s">
        <v>8768</v>
      </c>
    </row>
    <row r="827" spans="1:29" ht="16.2" hidden="1" customHeight="1" x14ac:dyDescent="0.35">
      <c r="A827" s="61">
        <v>826</v>
      </c>
      <c r="B827" s="63">
        <v>20419826</v>
      </c>
      <c r="C827" s="63" t="s">
        <v>462</v>
      </c>
      <c r="D827" s="63" t="s">
        <v>8748</v>
      </c>
      <c r="E827" s="63" t="s">
        <v>3096</v>
      </c>
      <c r="F827" s="63" t="s">
        <v>38</v>
      </c>
      <c r="G827" s="63" t="s">
        <v>3097</v>
      </c>
      <c r="H827" s="63" t="s">
        <v>31</v>
      </c>
      <c r="I827" s="64" t="s">
        <v>3098</v>
      </c>
      <c r="J827" s="65" t="s">
        <v>465</v>
      </c>
      <c r="K827" s="63" t="s">
        <v>3099</v>
      </c>
      <c r="L827" s="63" t="s">
        <v>33</v>
      </c>
      <c r="M827" s="63" t="s">
        <v>34</v>
      </c>
      <c r="N827" s="63" t="s">
        <v>35</v>
      </c>
      <c r="O827" s="63" t="s">
        <v>43</v>
      </c>
      <c r="P827" s="63" t="s">
        <v>8752</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2" t="s">
        <v>8768</v>
      </c>
    </row>
    <row r="828" spans="1:29" ht="16.2" hidden="1" customHeight="1" x14ac:dyDescent="0.35">
      <c r="A828" s="66">
        <v>827</v>
      </c>
      <c r="B828" s="67">
        <v>20419831</v>
      </c>
      <c r="C828" s="63" t="s">
        <v>462</v>
      </c>
      <c r="D828" s="63" t="s">
        <v>8748</v>
      </c>
      <c r="E828" s="63" t="s">
        <v>3100</v>
      </c>
      <c r="F828" s="63" t="s">
        <v>32</v>
      </c>
      <c r="G828" s="63" t="s">
        <v>3101</v>
      </c>
      <c r="H828" s="63" t="s">
        <v>42</v>
      </c>
      <c r="I828" s="64" t="s">
        <v>465</v>
      </c>
      <c r="J828" s="65" t="s">
        <v>465</v>
      </c>
      <c r="K828" s="63" t="s">
        <v>3102</v>
      </c>
      <c r="L828" s="63" t="s">
        <v>33</v>
      </c>
      <c r="M828" s="63" t="s">
        <v>40</v>
      </c>
      <c r="N828" s="63" t="s">
        <v>46</v>
      </c>
      <c r="O828" s="63" t="s">
        <v>36</v>
      </c>
      <c r="P828" s="63" t="s">
        <v>46</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2" t="s">
        <v>8768</v>
      </c>
    </row>
    <row r="829" spans="1:29" ht="16.2" hidden="1" customHeight="1" x14ac:dyDescent="0.35">
      <c r="A829" s="66">
        <v>828</v>
      </c>
      <c r="B829" s="63">
        <v>20419835</v>
      </c>
      <c r="C829" s="63" t="s">
        <v>462</v>
      </c>
      <c r="D829" s="63" t="s">
        <v>8748</v>
      </c>
      <c r="E829" s="63" t="s">
        <v>3103</v>
      </c>
      <c r="F829" s="63" t="s">
        <v>38</v>
      </c>
      <c r="G829" s="63" t="s">
        <v>3104</v>
      </c>
      <c r="H829" s="63" t="s">
        <v>42</v>
      </c>
      <c r="I829" s="64" t="s">
        <v>3105</v>
      </c>
      <c r="J829" s="65" t="s">
        <v>469</v>
      </c>
      <c r="K829" s="63" t="s">
        <v>3106</v>
      </c>
      <c r="L829" s="63" t="s">
        <v>33</v>
      </c>
      <c r="M829" s="63" t="s">
        <v>34</v>
      </c>
      <c r="N829" s="63" t="s">
        <v>35</v>
      </c>
      <c r="O829" s="63" t="s">
        <v>43</v>
      </c>
      <c r="P829" s="63" t="s">
        <v>8757</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2" t="s">
        <v>8768</v>
      </c>
    </row>
    <row r="830" spans="1:29" ht="16.2" hidden="1" customHeight="1" x14ac:dyDescent="0.35">
      <c r="A830" s="61">
        <v>829</v>
      </c>
      <c r="B830" s="63">
        <v>20419892</v>
      </c>
      <c r="C830" s="63" t="s">
        <v>462</v>
      </c>
      <c r="D830" s="63" t="s">
        <v>8748</v>
      </c>
      <c r="E830" s="63" t="s">
        <v>3107</v>
      </c>
      <c r="F830" s="63" t="s">
        <v>38</v>
      </c>
      <c r="G830" s="63" t="s">
        <v>3108</v>
      </c>
      <c r="H830" s="63" t="s">
        <v>42</v>
      </c>
      <c r="I830" s="64" t="s">
        <v>465</v>
      </c>
      <c r="J830" s="65" t="s">
        <v>465</v>
      </c>
      <c r="K830" s="63" t="s">
        <v>3109</v>
      </c>
      <c r="L830" s="63" t="s">
        <v>33</v>
      </c>
      <c r="M830" s="63" t="s">
        <v>34</v>
      </c>
      <c r="N830" s="63" t="s">
        <v>35</v>
      </c>
      <c r="O830" s="63" t="s">
        <v>36</v>
      </c>
      <c r="P830" s="63" t="s">
        <v>8751</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2" t="s">
        <v>8768</v>
      </c>
    </row>
    <row r="831" spans="1:29" ht="16.2" hidden="1" customHeight="1" x14ac:dyDescent="0.35">
      <c r="A831" s="61">
        <v>830</v>
      </c>
      <c r="B831" s="62">
        <v>20419956</v>
      </c>
      <c r="C831" s="63" t="s">
        <v>462</v>
      </c>
      <c r="D831" s="63" t="s">
        <v>8748</v>
      </c>
      <c r="E831" s="63" t="s">
        <v>3110</v>
      </c>
      <c r="F831" s="63" t="s">
        <v>38</v>
      </c>
      <c r="G831" s="63" t="s">
        <v>3111</v>
      </c>
      <c r="H831" s="63" t="s">
        <v>31</v>
      </c>
      <c r="I831" s="64" t="s">
        <v>465</v>
      </c>
      <c r="J831" s="65" t="s">
        <v>465</v>
      </c>
      <c r="K831" s="63" t="s">
        <v>3112</v>
      </c>
      <c r="L831" s="63" t="s">
        <v>39</v>
      </c>
      <c r="M831" s="63" t="s">
        <v>34</v>
      </c>
      <c r="N831" s="63" t="s">
        <v>48</v>
      </c>
      <c r="O831" s="63" t="s">
        <v>36</v>
      </c>
      <c r="P831" s="89" t="s">
        <v>8756</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2" t="s">
        <v>8768</v>
      </c>
    </row>
    <row r="832" spans="1:29" ht="16.2" hidden="1" customHeight="1" x14ac:dyDescent="0.35">
      <c r="A832" s="66">
        <v>831</v>
      </c>
      <c r="B832" s="63">
        <v>20419979</v>
      </c>
      <c r="C832" s="63" t="s">
        <v>462</v>
      </c>
      <c r="D832" s="63" t="s">
        <v>8748</v>
      </c>
      <c r="E832" s="63" t="s">
        <v>3113</v>
      </c>
      <c r="F832" s="63" t="s">
        <v>38</v>
      </c>
      <c r="G832" s="63" t="s">
        <v>3114</v>
      </c>
      <c r="H832" s="63" t="s">
        <v>42</v>
      </c>
      <c r="I832" s="64" t="s">
        <v>465</v>
      </c>
      <c r="J832" s="65" t="s">
        <v>526</v>
      </c>
      <c r="K832" s="63" t="s">
        <v>3115</v>
      </c>
      <c r="L832" s="63" t="s">
        <v>39</v>
      </c>
      <c r="M832" s="63" t="s">
        <v>40</v>
      </c>
      <c r="N832" s="63" t="s">
        <v>57</v>
      </c>
      <c r="O832" s="63" t="s">
        <v>43</v>
      </c>
      <c r="P832" s="63" t="s">
        <v>57</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2" t="s">
        <v>8768</v>
      </c>
    </row>
    <row r="833" spans="1:29" ht="16.2" hidden="1" customHeight="1" x14ac:dyDescent="0.35">
      <c r="A833" s="66">
        <v>832</v>
      </c>
      <c r="B833" s="63">
        <v>20419991</v>
      </c>
      <c r="C833" s="63" t="s">
        <v>462</v>
      </c>
      <c r="D833" s="63" t="s">
        <v>8748</v>
      </c>
      <c r="E833" s="63" t="s">
        <v>3116</v>
      </c>
      <c r="F833" s="63" t="s">
        <v>38</v>
      </c>
      <c r="G833" s="63" t="s">
        <v>3117</v>
      </c>
      <c r="H833" s="63" t="s">
        <v>31</v>
      </c>
      <c r="I833" s="64" t="s">
        <v>465</v>
      </c>
      <c r="J833" s="65" t="s">
        <v>465</v>
      </c>
      <c r="K833" s="63" t="s">
        <v>3118</v>
      </c>
      <c r="L833" s="63" t="s">
        <v>33</v>
      </c>
      <c r="M833" s="63" t="s">
        <v>34</v>
      </c>
      <c r="N833" s="63" t="s">
        <v>35</v>
      </c>
      <c r="O833" s="63" t="s">
        <v>36</v>
      </c>
      <c r="P833" s="63" t="s">
        <v>8755</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2" t="s">
        <v>8768</v>
      </c>
    </row>
    <row r="834" spans="1:29" ht="16.2" hidden="1" customHeight="1" x14ac:dyDescent="0.35">
      <c r="A834" s="61">
        <v>833</v>
      </c>
      <c r="B834" s="63">
        <v>20420007</v>
      </c>
      <c r="C834" s="63" t="s">
        <v>462</v>
      </c>
      <c r="D834" s="63" t="s">
        <v>8748</v>
      </c>
      <c r="E834" s="63" t="s">
        <v>3119</v>
      </c>
      <c r="F834" s="63" t="s">
        <v>32</v>
      </c>
      <c r="G834" s="63" t="s">
        <v>3120</v>
      </c>
      <c r="H834" s="63" t="s">
        <v>31</v>
      </c>
      <c r="I834" s="64" t="s">
        <v>1608</v>
      </c>
      <c r="J834" s="65" t="s">
        <v>465</v>
      </c>
      <c r="K834" s="63" t="s">
        <v>3121</v>
      </c>
      <c r="L834" s="63" t="s">
        <v>39</v>
      </c>
      <c r="M834" s="63" t="s">
        <v>40</v>
      </c>
      <c r="N834" s="63" t="s">
        <v>35</v>
      </c>
      <c r="O834" s="63" t="s">
        <v>43</v>
      </c>
      <c r="P834" s="63" t="s">
        <v>8757</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2" t="s">
        <v>8768</v>
      </c>
    </row>
    <row r="835" spans="1:29" ht="16.2" hidden="1" customHeight="1" x14ac:dyDescent="0.35">
      <c r="A835" s="61">
        <v>834</v>
      </c>
      <c r="B835" s="63">
        <v>20420010</v>
      </c>
      <c r="C835" s="63" t="s">
        <v>462</v>
      </c>
      <c r="D835" s="63" t="s">
        <v>8748</v>
      </c>
      <c r="E835" s="63" t="s">
        <v>264</v>
      </c>
      <c r="F835" s="63" t="s">
        <v>38</v>
      </c>
      <c r="G835" s="63" t="s">
        <v>3122</v>
      </c>
      <c r="H835" s="63" t="s">
        <v>42</v>
      </c>
      <c r="I835" s="64" t="s">
        <v>465</v>
      </c>
      <c r="J835" s="65" t="s">
        <v>465</v>
      </c>
      <c r="K835" s="63" t="s">
        <v>3123</v>
      </c>
      <c r="L835" s="63" t="s">
        <v>39</v>
      </c>
      <c r="M835" s="63" t="s">
        <v>34</v>
      </c>
      <c r="N835" s="63" t="s">
        <v>35</v>
      </c>
      <c r="O835" s="63" t="s">
        <v>36</v>
      </c>
      <c r="P835" s="63" t="s">
        <v>8755</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2" t="s">
        <v>8768</v>
      </c>
    </row>
    <row r="836" spans="1:29" ht="16.2" hidden="1" customHeight="1" x14ac:dyDescent="0.35">
      <c r="A836" s="66">
        <v>835</v>
      </c>
      <c r="B836" s="62">
        <v>20420024</v>
      </c>
      <c r="C836" s="63" t="s">
        <v>462</v>
      </c>
      <c r="D836" s="63" t="s">
        <v>8748</v>
      </c>
      <c r="E836" s="63" t="s">
        <v>3124</v>
      </c>
      <c r="F836" s="63" t="s">
        <v>38</v>
      </c>
      <c r="G836" s="63" t="s">
        <v>3125</v>
      </c>
      <c r="H836" s="63" t="s">
        <v>31</v>
      </c>
      <c r="I836" s="64" t="s">
        <v>465</v>
      </c>
      <c r="J836" s="65" t="s">
        <v>465</v>
      </c>
      <c r="K836" s="63" t="s">
        <v>3126</v>
      </c>
      <c r="L836" s="63" t="s">
        <v>33</v>
      </c>
      <c r="M836" s="63" t="s">
        <v>40</v>
      </c>
      <c r="N836" s="63" t="s">
        <v>52</v>
      </c>
      <c r="O836" s="63" t="s">
        <v>36</v>
      </c>
      <c r="P836" s="63" t="s">
        <v>52</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2" t="s">
        <v>8768</v>
      </c>
    </row>
    <row r="837" spans="1:29" ht="16.2" hidden="1" customHeight="1" x14ac:dyDescent="0.35">
      <c r="A837" s="66">
        <v>836</v>
      </c>
      <c r="B837" s="63">
        <v>20420032</v>
      </c>
      <c r="C837" s="63" t="s">
        <v>462</v>
      </c>
      <c r="D837" s="63" t="s">
        <v>8748</v>
      </c>
      <c r="E837" s="63" t="s">
        <v>3127</v>
      </c>
      <c r="F837" s="63" t="s">
        <v>32</v>
      </c>
      <c r="G837" s="63" t="s">
        <v>3128</v>
      </c>
      <c r="H837" s="63" t="s">
        <v>31</v>
      </c>
      <c r="I837" s="64" t="s">
        <v>465</v>
      </c>
      <c r="J837" s="65" t="s">
        <v>465</v>
      </c>
      <c r="K837" s="63" t="s">
        <v>3129</v>
      </c>
      <c r="L837" s="63" t="s">
        <v>39</v>
      </c>
      <c r="M837" s="63" t="s">
        <v>34</v>
      </c>
      <c r="N837" s="63" t="s">
        <v>35</v>
      </c>
      <c r="O837" s="63" t="s">
        <v>36</v>
      </c>
      <c r="P837" s="63" t="s">
        <v>8753</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2" t="s">
        <v>8768</v>
      </c>
    </row>
    <row r="838" spans="1:29" ht="16.2" hidden="1" customHeight="1" x14ac:dyDescent="0.35">
      <c r="A838" s="61">
        <v>837</v>
      </c>
      <c r="B838" s="63">
        <v>20420071</v>
      </c>
      <c r="C838" s="63" t="s">
        <v>462</v>
      </c>
      <c r="D838" s="63" t="s">
        <v>8748</v>
      </c>
      <c r="E838" s="63" t="s">
        <v>146</v>
      </c>
      <c r="F838" s="63" t="s">
        <v>38</v>
      </c>
      <c r="G838" s="63" t="s">
        <v>3130</v>
      </c>
      <c r="H838" s="63" t="s">
        <v>42</v>
      </c>
      <c r="I838" s="64" t="s">
        <v>465</v>
      </c>
      <c r="J838" s="65" t="s">
        <v>526</v>
      </c>
      <c r="K838" s="63" t="s">
        <v>3131</v>
      </c>
      <c r="L838" s="63" t="s">
        <v>39</v>
      </c>
      <c r="M838" s="63" t="s">
        <v>34</v>
      </c>
      <c r="N838" s="63" t="s">
        <v>35</v>
      </c>
      <c r="O838" s="63" t="s">
        <v>43</v>
      </c>
      <c r="P838" s="63" t="s">
        <v>8752</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2" t="s">
        <v>8768</v>
      </c>
    </row>
    <row r="839" spans="1:29" ht="16.2" customHeight="1" x14ac:dyDescent="0.35">
      <c r="A839" s="61">
        <v>838</v>
      </c>
      <c r="B839" s="63">
        <v>20420075</v>
      </c>
      <c r="C839" s="63" t="s">
        <v>462</v>
      </c>
      <c r="D839" s="63" t="s">
        <v>8748</v>
      </c>
      <c r="E839" s="63" t="s">
        <v>3132</v>
      </c>
      <c r="F839" s="63" t="s">
        <v>38</v>
      </c>
      <c r="G839" s="63" t="s">
        <v>3133</v>
      </c>
      <c r="H839" s="63" t="s">
        <v>42</v>
      </c>
      <c r="I839" s="64" t="s">
        <v>3134</v>
      </c>
      <c r="J839" s="65" t="s">
        <v>1092</v>
      </c>
      <c r="K839" s="63" t="s">
        <v>3135</v>
      </c>
      <c r="L839" s="63" t="s">
        <v>39</v>
      </c>
      <c r="M839" s="63" t="s">
        <v>40</v>
      </c>
      <c r="N839" s="63" t="s">
        <v>53</v>
      </c>
      <c r="O839" s="63" t="s">
        <v>43</v>
      </c>
      <c r="P839" s="63" t="s">
        <v>53</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2" t="s">
        <v>8768</v>
      </c>
    </row>
    <row r="840" spans="1:29" ht="16.2" hidden="1" customHeight="1" x14ac:dyDescent="0.35">
      <c r="A840" s="66">
        <v>839</v>
      </c>
      <c r="B840" s="67">
        <v>20420092</v>
      </c>
      <c r="C840" s="63" t="s">
        <v>462</v>
      </c>
      <c r="D840" s="63" t="s">
        <v>8748</v>
      </c>
      <c r="E840" s="63" t="s">
        <v>3136</v>
      </c>
      <c r="F840" s="63" t="s">
        <v>32</v>
      </c>
      <c r="G840" s="63" t="s">
        <v>2758</v>
      </c>
      <c r="H840" s="63" t="s">
        <v>31</v>
      </c>
      <c r="I840" s="64" t="s">
        <v>465</v>
      </c>
      <c r="J840" s="65" t="s">
        <v>465</v>
      </c>
      <c r="K840" s="63" t="s">
        <v>3137</v>
      </c>
      <c r="L840" s="63" t="s">
        <v>39</v>
      </c>
      <c r="M840" s="63" t="s">
        <v>40</v>
      </c>
      <c r="N840" s="63" t="s">
        <v>46</v>
      </c>
      <c r="O840" s="63" t="s">
        <v>36</v>
      </c>
      <c r="P840" s="63" t="s">
        <v>46</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2" t="s">
        <v>8768</v>
      </c>
    </row>
    <row r="841" spans="1:29" ht="16.2" hidden="1" customHeight="1" x14ac:dyDescent="0.35">
      <c r="A841" s="66">
        <v>840</v>
      </c>
      <c r="B841" s="63">
        <v>20420098</v>
      </c>
      <c r="C841" s="63" t="s">
        <v>462</v>
      </c>
      <c r="D841" s="63" t="s">
        <v>8748</v>
      </c>
      <c r="E841" s="63" t="s">
        <v>3138</v>
      </c>
      <c r="F841" s="63" t="s">
        <v>38</v>
      </c>
      <c r="G841" s="63" t="s">
        <v>3139</v>
      </c>
      <c r="H841" s="63" t="s">
        <v>31</v>
      </c>
      <c r="I841" s="64" t="s">
        <v>465</v>
      </c>
      <c r="J841" s="65" t="s">
        <v>544</v>
      </c>
      <c r="K841" s="63" t="s">
        <v>3140</v>
      </c>
      <c r="L841" s="63" t="s">
        <v>39</v>
      </c>
      <c r="M841" s="63" t="s">
        <v>40</v>
      </c>
      <c r="N841" s="63" t="s">
        <v>52</v>
      </c>
      <c r="O841" s="63" t="s">
        <v>43</v>
      </c>
      <c r="P841" s="63" t="s">
        <v>52</v>
      </c>
      <c r="Q841" s="84">
        <f t="shared" ca="1" si="39"/>
        <v>46120</v>
      </c>
      <c r="R841" s="68">
        <v>0</v>
      </c>
      <c r="S841" s="85" t="s">
        <v>8754</v>
      </c>
      <c r="T841" s="85">
        <v>0</v>
      </c>
      <c r="U841" s="85">
        <v>0</v>
      </c>
      <c r="V841" s="86">
        <f t="shared" si="40"/>
        <v>2</v>
      </c>
      <c r="W841" s="85">
        <v>0</v>
      </c>
      <c r="X841" s="85">
        <v>0</v>
      </c>
      <c r="Y841" s="85">
        <v>0</v>
      </c>
      <c r="Z841" s="85">
        <v>0</v>
      </c>
      <c r="AA841" s="85">
        <v>0</v>
      </c>
      <c r="AB841" s="87">
        <f t="shared" si="41"/>
        <v>0</v>
      </c>
      <c r="AC841" s="92" t="s">
        <v>8768</v>
      </c>
    </row>
    <row r="842" spans="1:29" ht="16.2" hidden="1" customHeight="1" x14ac:dyDescent="0.35">
      <c r="A842" s="61">
        <v>841</v>
      </c>
      <c r="B842" s="63">
        <v>20420108</v>
      </c>
      <c r="C842" s="63" t="s">
        <v>462</v>
      </c>
      <c r="D842" s="63" t="s">
        <v>8748</v>
      </c>
      <c r="E842" s="63" t="s">
        <v>3141</v>
      </c>
      <c r="F842" s="63" t="s">
        <v>32</v>
      </c>
      <c r="G842" s="63" t="s">
        <v>3142</v>
      </c>
      <c r="H842" s="63" t="s">
        <v>42</v>
      </c>
      <c r="I842" s="64" t="s">
        <v>3143</v>
      </c>
      <c r="J842" s="65" t="s">
        <v>544</v>
      </c>
      <c r="K842" s="63" t="s">
        <v>3144</v>
      </c>
      <c r="L842" s="63" t="s">
        <v>39</v>
      </c>
      <c r="M842" s="63" t="s">
        <v>40</v>
      </c>
      <c r="N842" s="63" t="s">
        <v>35</v>
      </c>
      <c r="O842" s="63" t="s">
        <v>43</v>
      </c>
      <c r="P842" s="63" t="s">
        <v>8755</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2" t="s">
        <v>8768</v>
      </c>
    </row>
    <row r="843" spans="1:29" ht="16.2" hidden="1" customHeight="1" x14ac:dyDescent="0.35">
      <c r="A843" s="61">
        <v>842</v>
      </c>
      <c r="B843" s="63">
        <v>20420122</v>
      </c>
      <c r="C843" s="63" t="s">
        <v>462</v>
      </c>
      <c r="D843" s="63" t="s">
        <v>8748</v>
      </c>
      <c r="E843" s="63" t="s">
        <v>369</v>
      </c>
      <c r="F843" s="63" t="s">
        <v>38</v>
      </c>
      <c r="G843" s="63" t="s">
        <v>3145</v>
      </c>
      <c r="H843" s="63" t="s">
        <v>31</v>
      </c>
      <c r="I843" s="64" t="s">
        <v>465</v>
      </c>
      <c r="J843" s="65" t="s">
        <v>544</v>
      </c>
      <c r="K843" s="63" t="s">
        <v>3146</v>
      </c>
      <c r="L843" s="63" t="s">
        <v>33</v>
      </c>
      <c r="M843" s="63" t="s">
        <v>34</v>
      </c>
      <c r="N843" s="63" t="s">
        <v>35</v>
      </c>
      <c r="O843" s="63" t="s">
        <v>43</v>
      </c>
      <c r="P843" s="63" t="s">
        <v>8752</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2" t="s">
        <v>8768</v>
      </c>
    </row>
    <row r="844" spans="1:29" ht="16.2" hidden="1" customHeight="1" x14ac:dyDescent="0.35">
      <c r="A844" s="66">
        <v>843</v>
      </c>
      <c r="B844" s="67">
        <v>20420130</v>
      </c>
      <c r="C844" s="63" t="s">
        <v>462</v>
      </c>
      <c r="D844" s="63" t="s">
        <v>8748</v>
      </c>
      <c r="E844" s="63" t="s">
        <v>3147</v>
      </c>
      <c r="F844" s="63" t="s">
        <v>38</v>
      </c>
      <c r="G844" s="63" t="s">
        <v>3148</v>
      </c>
      <c r="H844" s="63" t="s">
        <v>31</v>
      </c>
      <c r="I844" s="64" t="s">
        <v>3149</v>
      </c>
      <c r="J844" s="65" t="s">
        <v>526</v>
      </c>
      <c r="K844" s="63" t="s">
        <v>3150</v>
      </c>
      <c r="L844" s="63" t="s">
        <v>39</v>
      </c>
      <c r="M844" s="63" t="s">
        <v>40</v>
      </c>
      <c r="N844" s="63" t="s">
        <v>46</v>
      </c>
      <c r="O844" s="63" t="s">
        <v>43</v>
      </c>
      <c r="P844" s="63" t="s">
        <v>46</v>
      </c>
      <c r="Q844" s="84">
        <f t="shared" ca="1" si="39"/>
        <v>46120</v>
      </c>
      <c r="R844" s="68">
        <v>0</v>
      </c>
      <c r="S844" s="85" t="s">
        <v>8754</v>
      </c>
      <c r="T844" s="85">
        <v>0</v>
      </c>
      <c r="U844" s="85">
        <v>0</v>
      </c>
      <c r="V844" s="86">
        <f t="shared" si="40"/>
        <v>2</v>
      </c>
      <c r="W844" s="85">
        <v>0</v>
      </c>
      <c r="X844" s="85">
        <v>0</v>
      </c>
      <c r="Y844" s="85">
        <v>0</v>
      </c>
      <c r="Z844" s="85">
        <v>0</v>
      </c>
      <c r="AA844" s="85">
        <v>0</v>
      </c>
      <c r="AB844" s="87">
        <f t="shared" si="41"/>
        <v>0</v>
      </c>
      <c r="AC844" s="92" t="s">
        <v>8768</v>
      </c>
    </row>
    <row r="845" spans="1:29" ht="16.2" hidden="1" customHeight="1" x14ac:dyDescent="0.35">
      <c r="A845" s="66">
        <v>844</v>
      </c>
      <c r="B845" s="63">
        <v>20420132</v>
      </c>
      <c r="C845" s="63" t="s">
        <v>462</v>
      </c>
      <c r="D845" s="63" t="s">
        <v>8748</v>
      </c>
      <c r="E845" s="63" t="s">
        <v>3151</v>
      </c>
      <c r="F845" s="63" t="s">
        <v>38</v>
      </c>
      <c r="G845" s="63" t="s">
        <v>3152</v>
      </c>
      <c r="H845" s="63" t="s">
        <v>42</v>
      </c>
      <c r="I845" s="64" t="s">
        <v>465</v>
      </c>
      <c r="J845" s="65" t="s">
        <v>465</v>
      </c>
      <c r="K845" s="63" t="s">
        <v>3153</v>
      </c>
      <c r="L845" s="63" t="s">
        <v>33</v>
      </c>
      <c r="M845" s="63" t="s">
        <v>34</v>
      </c>
      <c r="N845" s="63" t="s">
        <v>35</v>
      </c>
      <c r="O845" s="63" t="s">
        <v>43</v>
      </c>
      <c r="P845" s="63" t="s">
        <v>8751</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2" t="s">
        <v>8768</v>
      </c>
    </row>
    <row r="846" spans="1:29" ht="16.2" hidden="1" customHeight="1" x14ac:dyDescent="0.35">
      <c r="A846" s="61">
        <v>845</v>
      </c>
      <c r="B846" s="63">
        <v>20420143</v>
      </c>
      <c r="C846" s="63" t="s">
        <v>462</v>
      </c>
      <c r="D846" s="63" t="s">
        <v>8748</v>
      </c>
      <c r="E846" s="63" t="s">
        <v>3154</v>
      </c>
      <c r="F846" s="63" t="s">
        <v>38</v>
      </c>
      <c r="G846" s="63" t="s">
        <v>3155</v>
      </c>
      <c r="H846" s="63" t="s">
        <v>31</v>
      </c>
      <c r="I846" s="64" t="s">
        <v>787</v>
      </c>
      <c r="J846" s="65" t="s">
        <v>526</v>
      </c>
      <c r="K846" s="63" t="s">
        <v>3156</v>
      </c>
      <c r="L846" s="63" t="s">
        <v>39</v>
      </c>
      <c r="M846" s="63" t="s">
        <v>34</v>
      </c>
      <c r="N846" s="63" t="s">
        <v>35</v>
      </c>
      <c r="O846" s="63" t="s">
        <v>43</v>
      </c>
      <c r="P846" s="63" t="s">
        <v>8755</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2" t="s">
        <v>8768</v>
      </c>
    </row>
    <row r="847" spans="1:29" ht="16.2" hidden="1" customHeight="1" x14ac:dyDescent="0.35">
      <c r="A847" s="61">
        <v>846</v>
      </c>
      <c r="B847" s="63">
        <v>20420163</v>
      </c>
      <c r="C847" s="63" t="s">
        <v>462</v>
      </c>
      <c r="D847" s="63" t="s">
        <v>8748</v>
      </c>
      <c r="E847" s="63" t="s">
        <v>94</v>
      </c>
      <c r="F847" s="63" t="s">
        <v>38</v>
      </c>
      <c r="G847" s="63" t="s">
        <v>3157</v>
      </c>
      <c r="H847" s="63" t="s">
        <v>31</v>
      </c>
      <c r="I847" s="64" t="s">
        <v>465</v>
      </c>
      <c r="J847" s="65" t="s">
        <v>526</v>
      </c>
      <c r="K847" s="63" t="s">
        <v>3158</v>
      </c>
      <c r="L847" s="63" t="s">
        <v>39</v>
      </c>
      <c r="M847" s="63" t="s">
        <v>34</v>
      </c>
      <c r="N847" s="63" t="s">
        <v>35</v>
      </c>
      <c r="O847" s="63" t="s">
        <v>43</v>
      </c>
      <c r="P847" s="63" t="s">
        <v>8749</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2" t="s">
        <v>8768</v>
      </c>
    </row>
    <row r="848" spans="1:29" ht="16.2" hidden="1" customHeight="1" x14ac:dyDescent="0.35">
      <c r="A848" s="66">
        <v>847</v>
      </c>
      <c r="B848" s="62">
        <v>20420189</v>
      </c>
      <c r="C848" s="63" t="s">
        <v>462</v>
      </c>
      <c r="D848" s="63" t="s">
        <v>8748</v>
      </c>
      <c r="E848" s="63" t="s">
        <v>3159</v>
      </c>
      <c r="F848" s="63" t="s">
        <v>38</v>
      </c>
      <c r="G848" s="63" t="s">
        <v>2269</v>
      </c>
      <c r="H848" s="63" t="s">
        <v>42</v>
      </c>
      <c r="I848" s="64" t="s">
        <v>465</v>
      </c>
      <c r="J848" s="65" t="s">
        <v>465</v>
      </c>
      <c r="K848" s="63" t="s">
        <v>3160</v>
      </c>
      <c r="L848" s="63" t="s">
        <v>39</v>
      </c>
      <c r="M848" s="63" t="s">
        <v>34</v>
      </c>
      <c r="N848" s="63" t="s">
        <v>35</v>
      </c>
      <c r="O848" s="63" t="s">
        <v>36</v>
      </c>
      <c r="P848" s="63" t="s">
        <v>8752</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2" t="s">
        <v>8768</v>
      </c>
    </row>
    <row r="849" spans="1:29" ht="16.2" hidden="1" customHeight="1" x14ac:dyDescent="0.35">
      <c r="A849" s="66">
        <v>848</v>
      </c>
      <c r="B849" s="62">
        <v>20420202</v>
      </c>
      <c r="C849" s="63" t="s">
        <v>462</v>
      </c>
      <c r="D849" s="63" t="s">
        <v>8748</v>
      </c>
      <c r="E849" s="63" t="s">
        <v>3161</v>
      </c>
      <c r="F849" s="63" t="s">
        <v>32</v>
      </c>
      <c r="G849" s="63" t="s">
        <v>3162</v>
      </c>
      <c r="H849" s="63" t="s">
        <v>31</v>
      </c>
      <c r="I849" s="64" t="s">
        <v>3163</v>
      </c>
      <c r="J849" s="65" t="s">
        <v>1463</v>
      </c>
      <c r="K849" s="63" t="s">
        <v>3164</v>
      </c>
      <c r="L849" s="63" t="s">
        <v>39</v>
      </c>
      <c r="M849" s="63" t="s">
        <v>40</v>
      </c>
      <c r="N849" s="63" t="s">
        <v>35</v>
      </c>
      <c r="O849" s="63" t="s">
        <v>43</v>
      </c>
      <c r="P849" s="63" t="s">
        <v>8751</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2" t="s">
        <v>8768</v>
      </c>
    </row>
    <row r="850" spans="1:29" ht="16.2" hidden="1" customHeight="1" x14ac:dyDescent="0.35">
      <c r="A850" s="61">
        <v>849</v>
      </c>
      <c r="B850" s="63">
        <v>20420204</v>
      </c>
      <c r="C850" s="63" t="s">
        <v>462</v>
      </c>
      <c r="D850" s="63" t="s">
        <v>8748</v>
      </c>
      <c r="E850" s="63" t="s">
        <v>3165</v>
      </c>
      <c r="F850" s="63" t="s">
        <v>38</v>
      </c>
      <c r="G850" s="63" t="s">
        <v>3166</v>
      </c>
      <c r="H850" s="63" t="s">
        <v>31</v>
      </c>
      <c r="I850" s="64" t="s">
        <v>465</v>
      </c>
      <c r="J850" s="65" t="s">
        <v>465</v>
      </c>
      <c r="K850" s="63" t="s">
        <v>3167</v>
      </c>
      <c r="L850" s="63" t="s">
        <v>39</v>
      </c>
      <c r="M850" s="63" t="s">
        <v>34</v>
      </c>
      <c r="N850" s="63" t="s">
        <v>35</v>
      </c>
      <c r="O850" s="63" t="s">
        <v>36</v>
      </c>
      <c r="P850" s="63" t="s">
        <v>8753</v>
      </c>
      <c r="Q850" s="84">
        <f t="shared" ca="1" si="39"/>
        <v>46120</v>
      </c>
      <c r="R850" s="68">
        <v>0</v>
      </c>
      <c r="S850" s="85" t="s">
        <v>8754</v>
      </c>
      <c r="T850" s="85">
        <v>0</v>
      </c>
      <c r="U850" s="85">
        <v>0</v>
      </c>
      <c r="V850" s="86">
        <f t="shared" si="40"/>
        <v>2</v>
      </c>
      <c r="W850" s="85">
        <v>0</v>
      </c>
      <c r="X850" s="85">
        <v>0</v>
      </c>
      <c r="Y850" s="85">
        <v>0</v>
      </c>
      <c r="Z850" s="85">
        <v>0</v>
      </c>
      <c r="AA850" s="85">
        <v>0</v>
      </c>
      <c r="AB850" s="87">
        <f t="shared" si="41"/>
        <v>0</v>
      </c>
      <c r="AC850" s="92" t="s">
        <v>8768</v>
      </c>
    </row>
    <row r="851" spans="1:29" ht="16.2" hidden="1" customHeight="1" x14ac:dyDescent="0.35">
      <c r="A851" s="61">
        <v>850</v>
      </c>
      <c r="B851" s="63">
        <v>20420221</v>
      </c>
      <c r="C851" s="63" t="s">
        <v>462</v>
      </c>
      <c r="D851" s="63" t="s">
        <v>8748</v>
      </c>
      <c r="E851" s="63" t="s">
        <v>141</v>
      </c>
      <c r="F851" s="63" t="s">
        <v>38</v>
      </c>
      <c r="G851" s="63" t="s">
        <v>3168</v>
      </c>
      <c r="H851" s="63" t="s">
        <v>31</v>
      </c>
      <c r="I851" s="64" t="s">
        <v>465</v>
      </c>
      <c r="J851" s="65" t="s">
        <v>465</v>
      </c>
      <c r="K851" s="63" t="s">
        <v>3169</v>
      </c>
      <c r="L851" s="63" t="s">
        <v>39</v>
      </c>
      <c r="M851" s="63" t="s">
        <v>34</v>
      </c>
      <c r="N851" s="63" t="s">
        <v>35</v>
      </c>
      <c r="O851" s="63" t="s">
        <v>36</v>
      </c>
      <c r="P851" s="63" t="s">
        <v>8753</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2" t="s">
        <v>8768</v>
      </c>
    </row>
    <row r="852" spans="1:29" ht="16.2" hidden="1" customHeight="1" x14ac:dyDescent="0.35">
      <c r="A852" s="66">
        <v>851</v>
      </c>
      <c r="B852" s="63">
        <v>20420224</v>
      </c>
      <c r="C852" s="63" t="s">
        <v>462</v>
      </c>
      <c r="D852" s="63" t="s">
        <v>8748</v>
      </c>
      <c r="E852" s="63" t="s">
        <v>3170</v>
      </c>
      <c r="F852" s="63" t="s">
        <v>32</v>
      </c>
      <c r="G852" s="63" t="s">
        <v>3171</v>
      </c>
      <c r="H852" s="63" t="s">
        <v>42</v>
      </c>
      <c r="I852" s="64" t="s">
        <v>465</v>
      </c>
      <c r="J852" s="65" t="s">
        <v>465</v>
      </c>
      <c r="K852" s="63" t="s">
        <v>3172</v>
      </c>
      <c r="L852" s="63" t="s">
        <v>33</v>
      </c>
      <c r="M852" s="63" t="s">
        <v>34</v>
      </c>
      <c r="N852" s="63" t="s">
        <v>35</v>
      </c>
      <c r="O852" s="63" t="s">
        <v>36</v>
      </c>
      <c r="P852" s="63" t="s">
        <v>8755</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2" t="s">
        <v>8768</v>
      </c>
    </row>
    <row r="853" spans="1:29" ht="16.2" hidden="1" customHeight="1" x14ac:dyDescent="0.35">
      <c r="A853" s="66">
        <v>852</v>
      </c>
      <c r="B853" s="63">
        <v>20420233</v>
      </c>
      <c r="C853" s="63" t="s">
        <v>462</v>
      </c>
      <c r="D853" s="63" t="s">
        <v>8748</v>
      </c>
      <c r="E853" s="63" t="s">
        <v>87</v>
      </c>
      <c r="F853" s="63" t="s">
        <v>32</v>
      </c>
      <c r="G853" s="63" t="s">
        <v>3173</v>
      </c>
      <c r="H853" s="63" t="s">
        <v>31</v>
      </c>
      <c r="I853" s="64" t="s">
        <v>465</v>
      </c>
      <c r="J853" s="65" t="s">
        <v>465</v>
      </c>
      <c r="K853" s="63" t="s">
        <v>3174</v>
      </c>
      <c r="L853" s="63" t="s">
        <v>39</v>
      </c>
      <c r="M853" s="63" t="s">
        <v>34</v>
      </c>
      <c r="N853" s="63" t="s">
        <v>35</v>
      </c>
      <c r="O853" s="63" t="s">
        <v>36</v>
      </c>
      <c r="P853" s="63" t="s">
        <v>8755</v>
      </c>
      <c r="Q853" s="84">
        <f t="shared" ca="1" si="39"/>
        <v>46120</v>
      </c>
      <c r="R853" s="68">
        <v>0</v>
      </c>
      <c r="S853" s="85" t="s">
        <v>8754</v>
      </c>
      <c r="T853" s="85">
        <v>0</v>
      </c>
      <c r="U853" s="85">
        <v>0</v>
      </c>
      <c r="V853" s="86">
        <f t="shared" si="40"/>
        <v>2</v>
      </c>
      <c r="W853" s="85">
        <v>0</v>
      </c>
      <c r="X853" s="85">
        <v>0</v>
      </c>
      <c r="Y853" s="85">
        <v>0</v>
      </c>
      <c r="Z853" s="85">
        <v>0</v>
      </c>
      <c r="AA853" s="85">
        <v>0</v>
      </c>
      <c r="AB853" s="87">
        <f t="shared" si="41"/>
        <v>0</v>
      </c>
      <c r="AC853" s="92" t="s">
        <v>8768</v>
      </c>
    </row>
    <row r="854" spans="1:29" ht="16.2" hidden="1" customHeight="1" x14ac:dyDescent="0.35">
      <c r="A854" s="61">
        <v>853</v>
      </c>
      <c r="B854" s="63">
        <v>20420238</v>
      </c>
      <c r="C854" s="63" t="s">
        <v>462</v>
      </c>
      <c r="D854" s="63" t="s">
        <v>8748</v>
      </c>
      <c r="E854" s="63" t="s">
        <v>366</v>
      </c>
      <c r="F854" s="63" t="s">
        <v>38</v>
      </c>
      <c r="G854" s="63" t="s">
        <v>3175</v>
      </c>
      <c r="H854" s="63" t="s">
        <v>42</v>
      </c>
      <c r="I854" s="64" t="s">
        <v>3176</v>
      </c>
      <c r="J854" s="65" t="s">
        <v>526</v>
      </c>
      <c r="K854" s="63" t="s">
        <v>3177</v>
      </c>
      <c r="L854" s="63" t="s">
        <v>39</v>
      </c>
      <c r="M854" s="63" t="s">
        <v>34</v>
      </c>
      <c r="N854" s="63" t="s">
        <v>35</v>
      </c>
      <c r="O854" s="63" t="s">
        <v>43</v>
      </c>
      <c r="P854" s="63" t="s">
        <v>8750</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2" t="s">
        <v>8768</v>
      </c>
    </row>
    <row r="855" spans="1:29" ht="16.2" hidden="1" customHeight="1" x14ac:dyDescent="0.35">
      <c r="A855" s="61">
        <v>854</v>
      </c>
      <c r="B855" s="63">
        <v>20420258</v>
      </c>
      <c r="C855" s="63" t="s">
        <v>462</v>
      </c>
      <c r="D855" s="63" t="s">
        <v>8748</v>
      </c>
      <c r="E855" s="63" t="s">
        <v>3178</v>
      </c>
      <c r="F855" s="63" t="s">
        <v>38</v>
      </c>
      <c r="G855" s="63" t="s">
        <v>3179</v>
      </c>
      <c r="H855" s="63" t="s">
        <v>31</v>
      </c>
      <c r="I855" s="64" t="s">
        <v>465</v>
      </c>
      <c r="J855" s="65" t="s">
        <v>526</v>
      </c>
      <c r="K855" s="63" t="s">
        <v>3180</v>
      </c>
      <c r="L855" s="63" t="s">
        <v>39</v>
      </c>
      <c r="M855" s="63" t="s">
        <v>34</v>
      </c>
      <c r="N855" s="63" t="s">
        <v>35</v>
      </c>
      <c r="O855" s="63" t="s">
        <v>43</v>
      </c>
      <c r="P855" s="63" t="s">
        <v>8752</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2" t="s">
        <v>8768</v>
      </c>
    </row>
    <row r="856" spans="1:29" ht="16.2" hidden="1" customHeight="1" x14ac:dyDescent="0.35">
      <c r="A856" s="66">
        <v>855</v>
      </c>
      <c r="B856" s="63">
        <v>20420270</v>
      </c>
      <c r="C856" s="63" t="s">
        <v>462</v>
      </c>
      <c r="D856" s="63" t="s">
        <v>8748</v>
      </c>
      <c r="E856" s="63" t="s">
        <v>117</v>
      </c>
      <c r="F856" s="63" t="s">
        <v>32</v>
      </c>
      <c r="G856" s="63" t="s">
        <v>3181</v>
      </c>
      <c r="H856" s="63" t="s">
        <v>31</v>
      </c>
      <c r="I856" s="64" t="s">
        <v>3182</v>
      </c>
      <c r="J856" s="65" t="s">
        <v>502</v>
      </c>
      <c r="K856" s="63" t="s">
        <v>3183</v>
      </c>
      <c r="L856" s="63" t="s">
        <v>39</v>
      </c>
      <c r="M856" s="63" t="s">
        <v>34</v>
      </c>
      <c r="N856" s="63" t="s">
        <v>35</v>
      </c>
      <c r="O856" s="63" t="s">
        <v>30</v>
      </c>
      <c r="P856" s="63" t="s">
        <v>8757</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2" t="s">
        <v>8768</v>
      </c>
    </row>
    <row r="857" spans="1:29" ht="16.2" hidden="1" customHeight="1" x14ac:dyDescent="0.35">
      <c r="A857" s="66">
        <v>856</v>
      </c>
      <c r="B857" s="62">
        <v>20420373</v>
      </c>
      <c r="C857" s="63" t="s">
        <v>462</v>
      </c>
      <c r="D857" s="63" t="s">
        <v>8748</v>
      </c>
      <c r="E857" s="63" t="s">
        <v>3184</v>
      </c>
      <c r="F857" s="63" t="s">
        <v>38</v>
      </c>
      <c r="G857" s="63" t="s">
        <v>1534</v>
      </c>
      <c r="H857" s="63" t="s">
        <v>31</v>
      </c>
      <c r="I857" s="64" t="s">
        <v>465</v>
      </c>
      <c r="J857" s="65" t="s">
        <v>465</v>
      </c>
      <c r="K857" s="63" t="s">
        <v>3185</v>
      </c>
      <c r="L857" s="63" t="s">
        <v>39</v>
      </c>
      <c r="M857" s="63" t="s">
        <v>34</v>
      </c>
      <c r="N857" s="63" t="s">
        <v>35</v>
      </c>
      <c r="O857" s="63" t="s">
        <v>36</v>
      </c>
      <c r="P857" s="63" t="s">
        <v>8750</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2" t="s">
        <v>8768</v>
      </c>
    </row>
    <row r="858" spans="1:29" ht="16.2" hidden="1" customHeight="1" x14ac:dyDescent="0.35">
      <c r="A858" s="66">
        <v>857</v>
      </c>
      <c r="B858" s="63">
        <v>20420378</v>
      </c>
      <c r="C858" s="63" t="s">
        <v>462</v>
      </c>
      <c r="D858" s="63" t="s">
        <v>8748</v>
      </c>
      <c r="E858" s="63" t="s">
        <v>3186</v>
      </c>
      <c r="F858" s="63" t="s">
        <v>38</v>
      </c>
      <c r="G858" s="63" t="s">
        <v>3187</v>
      </c>
      <c r="H858" s="63" t="s">
        <v>42</v>
      </c>
      <c r="I858" s="64" t="s">
        <v>465</v>
      </c>
      <c r="J858" s="65" t="s">
        <v>465</v>
      </c>
      <c r="K858" s="63" t="s">
        <v>3188</v>
      </c>
      <c r="L858" s="63" t="s">
        <v>39</v>
      </c>
      <c r="M858" s="63" t="s">
        <v>40</v>
      </c>
      <c r="N858" s="63" t="s">
        <v>41</v>
      </c>
      <c r="O858" s="63" t="s">
        <v>36</v>
      </c>
      <c r="P858" s="63" t="s">
        <v>41</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2" t="s">
        <v>8768</v>
      </c>
    </row>
    <row r="859" spans="1:29" ht="16.2" hidden="1" customHeight="1" x14ac:dyDescent="0.35">
      <c r="A859" s="61">
        <v>858</v>
      </c>
      <c r="B859" s="63">
        <v>20420385</v>
      </c>
      <c r="C859" s="63" t="s">
        <v>462</v>
      </c>
      <c r="D859" s="63" t="s">
        <v>8748</v>
      </c>
      <c r="E859" s="63" t="s">
        <v>3189</v>
      </c>
      <c r="F859" s="63" t="s">
        <v>38</v>
      </c>
      <c r="G859" s="63" t="s">
        <v>3190</v>
      </c>
      <c r="H859" s="63" t="s">
        <v>31</v>
      </c>
      <c r="I859" s="64" t="s">
        <v>465</v>
      </c>
      <c r="J859" s="65" t="s">
        <v>465</v>
      </c>
      <c r="K859" s="63" t="s">
        <v>3191</v>
      </c>
      <c r="L859" s="63" t="s">
        <v>33</v>
      </c>
      <c r="M859" s="63" t="s">
        <v>34</v>
      </c>
      <c r="N859" s="63" t="s">
        <v>35</v>
      </c>
      <c r="O859" s="63" t="s">
        <v>36</v>
      </c>
      <c r="P859" s="63" t="s">
        <v>8757</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2" t="s">
        <v>8768</v>
      </c>
    </row>
    <row r="860" spans="1:29" ht="16.2" hidden="1" customHeight="1" x14ac:dyDescent="0.35">
      <c r="A860" s="66">
        <v>859</v>
      </c>
      <c r="B860" s="63">
        <v>20420386</v>
      </c>
      <c r="C860" s="63" t="s">
        <v>462</v>
      </c>
      <c r="D860" s="63" t="s">
        <v>8748</v>
      </c>
      <c r="E860" s="63" t="s">
        <v>3192</v>
      </c>
      <c r="F860" s="63" t="s">
        <v>32</v>
      </c>
      <c r="G860" s="63" t="s">
        <v>3193</v>
      </c>
      <c r="H860" s="63" t="s">
        <v>31</v>
      </c>
      <c r="I860" s="64" t="s">
        <v>465</v>
      </c>
      <c r="J860" s="65" t="s">
        <v>465</v>
      </c>
      <c r="K860" s="63" t="s">
        <v>3194</v>
      </c>
      <c r="L860" s="63" t="s">
        <v>39</v>
      </c>
      <c r="M860" s="63" t="s">
        <v>34</v>
      </c>
      <c r="N860" s="63" t="s">
        <v>35</v>
      </c>
      <c r="O860" s="63" t="s">
        <v>43</v>
      </c>
      <c r="P860" s="63" t="s">
        <v>8750</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2" t="s">
        <v>8768</v>
      </c>
    </row>
    <row r="861" spans="1:29" ht="16.2" hidden="1" customHeight="1" x14ac:dyDescent="0.35">
      <c r="A861" s="66">
        <v>860</v>
      </c>
      <c r="B861" s="63">
        <v>20420403</v>
      </c>
      <c r="C861" s="63" t="s">
        <v>462</v>
      </c>
      <c r="D861" s="63" t="s">
        <v>8748</v>
      </c>
      <c r="E861" s="63" t="s">
        <v>3195</v>
      </c>
      <c r="F861" s="63" t="s">
        <v>38</v>
      </c>
      <c r="G861" s="63" t="s">
        <v>3196</v>
      </c>
      <c r="H861" s="63" t="s">
        <v>31</v>
      </c>
      <c r="I861" s="64" t="s">
        <v>465</v>
      </c>
      <c r="J861" s="65" t="s">
        <v>465</v>
      </c>
      <c r="K861" s="63" t="s">
        <v>3197</v>
      </c>
      <c r="L861" s="63" t="s">
        <v>33</v>
      </c>
      <c r="M861" s="63" t="s">
        <v>34</v>
      </c>
      <c r="N861" s="63" t="s">
        <v>35</v>
      </c>
      <c r="O861" s="63" t="s">
        <v>36</v>
      </c>
      <c r="P861" s="63" t="s">
        <v>8753</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2" t="s">
        <v>8768</v>
      </c>
    </row>
    <row r="862" spans="1:29" ht="16.2" hidden="1" customHeight="1" x14ac:dyDescent="0.35">
      <c r="A862" s="61">
        <v>861</v>
      </c>
      <c r="B862" s="63">
        <v>20420411</v>
      </c>
      <c r="C862" s="63" t="s">
        <v>462</v>
      </c>
      <c r="D862" s="63" t="s">
        <v>8748</v>
      </c>
      <c r="E862" s="63" t="s">
        <v>3198</v>
      </c>
      <c r="F862" s="63" t="s">
        <v>32</v>
      </c>
      <c r="G862" s="63" t="s">
        <v>3199</v>
      </c>
      <c r="H862" s="63" t="s">
        <v>31</v>
      </c>
      <c r="I862" s="64" t="s">
        <v>465</v>
      </c>
      <c r="J862" s="65" t="s">
        <v>465</v>
      </c>
      <c r="K862" s="63" t="s">
        <v>3200</v>
      </c>
      <c r="L862" s="63" t="s">
        <v>33</v>
      </c>
      <c r="M862" s="63" t="s">
        <v>40</v>
      </c>
      <c r="N862" s="63" t="s">
        <v>35</v>
      </c>
      <c r="O862" s="63" t="s">
        <v>36</v>
      </c>
      <c r="P862" s="63" t="s">
        <v>8750</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2" t="s">
        <v>8768</v>
      </c>
    </row>
    <row r="863" spans="1:29" ht="16.2" customHeight="1" x14ac:dyDescent="0.35">
      <c r="A863" s="61">
        <v>862</v>
      </c>
      <c r="B863" s="63">
        <v>20420413</v>
      </c>
      <c r="C863" s="63" t="s">
        <v>462</v>
      </c>
      <c r="D863" s="63" t="s">
        <v>8748</v>
      </c>
      <c r="E863" s="63" t="s">
        <v>3201</v>
      </c>
      <c r="F863" s="63" t="s">
        <v>38</v>
      </c>
      <c r="G863" s="63" t="s">
        <v>3202</v>
      </c>
      <c r="H863" s="63" t="s">
        <v>42</v>
      </c>
      <c r="I863" s="64" t="s">
        <v>607</v>
      </c>
      <c r="J863" s="65" t="s">
        <v>526</v>
      </c>
      <c r="K863" s="63" t="s">
        <v>3203</v>
      </c>
      <c r="L863" s="63" t="s">
        <v>45</v>
      </c>
      <c r="M863" s="63" t="s">
        <v>40</v>
      </c>
      <c r="N863" s="63" t="s">
        <v>53</v>
      </c>
      <c r="O863" s="63" t="s">
        <v>43</v>
      </c>
      <c r="P863" s="63" t="s">
        <v>53</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2" t="s">
        <v>8768</v>
      </c>
    </row>
    <row r="864" spans="1:29" ht="16.2" hidden="1" customHeight="1" x14ac:dyDescent="0.35">
      <c r="A864" s="66">
        <v>863</v>
      </c>
      <c r="B864" s="63">
        <v>20420416</v>
      </c>
      <c r="C864" s="63" t="s">
        <v>462</v>
      </c>
      <c r="D864" s="63" t="s">
        <v>8748</v>
      </c>
      <c r="E864" s="63" t="s">
        <v>325</v>
      </c>
      <c r="F864" s="63" t="s">
        <v>38</v>
      </c>
      <c r="G864" s="63" t="s">
        <v>919</v>
      </c>
      <c r="H864" s="63" t="s">
        <v>31</v>
      </c>
      <c r="I864" s="64" t="s">
        <v>465</v>
      </c>
      <c r="J864" s="65" t="s">
        <v>465</v>
      </c>
      <c r="K864" s="63" t="s">
        <v>3204</v>
      </c>
      <c r="L864" s="63" t="s">
        <v>39</v>
      </c>
      <c r="M864" s="63" t="s">
        <v>34</v>
      </c>
      <c r="N864" s="63" t="s">
        <v>35</v>
      </c>
      <c r="O864" s="63" t="s">
        <v>36</v>
      </c>
      <c r="P864" s="63" t="s">
        <v>8755</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2" t="s">
        <v>8768</v>
      </c>
    </row>
    <row r="865" spans="1:29" ht="16.2" hidden="1" customHeight="1" x14ac:dyDescent="0.35">
      <c r="A865" s="66">
        <v>864</v>
      </c>
      <c r="B865" s="63">
        <v>20420428</v>
      </c>
      <c r="C865" s="63" t="s">
        <v>462</v>
      </c>
      <c r="D865" s="63" t="s">
        <v>8748</v>
      </c>
      <c r="E865" s="63" t="s">
        <v>3205</v>
      </c>
      <c r="F865" s="63" t="s">
        <v>32</v>
      </c>
      <c r="G865" s="63" t="s">
        <v>2524</v>
      </c>
      <c r="H865" s="63" t="s">
        <v>31</v>
      </c>
      <c r="I865" s="64" t="s">
        <v>465</v>
      </c>
      <c r="J865" s="65" t="s">
        <v>465</v>
      </c>
      <c r="K865" s="63" t="s">
        <v>3206</v>
      </c>
      <c r="L865" s="63" t="s">
        <v>33</v>
      </c>
      <c r="M865" s="63" t="s">
        <v>34</v>
      </c>
      <c r="N865" s="63" t="s">
        <v>35</v>
      </c>
      <c r="O865" s="63" t="s">
        <v>36</v>
      </c>
      <c r="P865" s="63" t="s">
        <v>8750</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2" t="s">
        <v>8768</v>
      </c>
    </row>
    <row r="866" spans="1:29" ht="16.2" hidden="1" customHeight="1" x14ac:dyDescent="0.35">
      <c r="A866" s="61">
        <v>865</v>
      </c>
      <c r="B866" s="63">
        <v>20420449</v>
      </c>
      <c r="C866" s="63" t="s">
        <v>462</v>
      </c>
      <c r="D866" s="63" t="s">
        <v>8748</v>
      </c>
      <c r="E866" s="63" t="s">
        <v>982</v>
      </c>
      <c r="F866" s="63" t="s">
        <v>38</v>
      </c>
      <c r="G866" s="63" t="s">
        <v>3207</v>
      </c>
      <c r="H866" s="63" t="s">
        <v>42</v>
      </c>
      <c r="I866" s="64" t="s">
        <v>3208</v>
      </c>
      <c r="J866" s="65" t="s">
        <v>544</v>
      </c>
      <c r="K866" s="63" t="s">
        <v>3209</v>
      </c>
      <c r="L866" s="63" t="s">
        <v>39</v>
      </c>
      <c r="M866" s="63" t="s">
        <v>40</v>
      </c>
      <c r="N866" s="63" t="s">
        <v>48</v>
      </c>
      <c r="O866" s="63" t="s">
        <v>43</v>
      </c>
      <c r="P866" s="89" t="s">
        <v>8758</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2" t="s">
        <v>8768</v>
      </c>
    </row>
    <row r="867" spans="1:29" ht="16.2" hidden="1" customHeight="1" x14ac:dyDescent="0.35">
      <c r="A867" s="61">
        <v>866</v>
      </c>
      <c r="B867" s="63">
        <v>20420458</v>
      </c>
      <c r="C867" s="63" t="s">
        <v>462</v>
      </c>
      <c r="D867" s="63" t="s">
        <v>8748</v>
      </c>
      <c r="E867" s="63" t="s">
        <v>223</v>
      </c>
      <c r="F867" s="63" t="s">
        <v>32</v>
      </c>
      <c r="G867" s="63" t="s">
        <v>3210</v>
      </c>
      <c r="H867" s="63" t="s">
        <v>31</v>
      </c>
      <c r="I867" s="64" t="s">
        <v>465</v>
      </c>
      <c r="J867" s="65" t="s">
        <v>465</v>
      </c>
      <c r="K867" s="63" t="s">
        <v>3211</v>
      </c>
      <c r="L867" s="63" t="s">
        <v>33</v>
      </c>
      <c r="M867" s="63" t="s">
        <v>34</v>
      </c>
      <c r="N867" s="63" t="s">
        <v>35</v>
      </c>
      <c r="O867" s="63" t="s">
        <v>36</v>
      </c>
      <c r="P867" s="63" t="s">
        <v>8752</v>
      </c>
      <c r="Q867" s="84">
        <f t="shared" ca="1" si="39"/>
        <v>46120</v>
      </c>
      <c r="R867" s="68">
        <v>0</v>
      </c>
      <c r="S867" s="85" t="s">
        <v>8754</v>
      </c>
      <c r="T867" s="85">
        <v>0</v>
      </c>
      <c r="U867" s="85">
        <v>0</v>
      </c>
      <c r="V867" s="86">
        <f t="shared" si="40"/>
        <v>2</v>
      </c>
      <c r="W867" s="85">
        <v>0</v>
      </c>
      <c r="X867" s="85">
        <v>0</v>
      </c>
      <c r="Y867" s="85">
        <v>0</v>
      </c>
      <c r="Z867" s="85">
        <v>0</v>
      </c>
      <c r="AA867" s="85">
        <v>0</v>
      </c>
      <c r="AB867" s="87">
        <f t="shared" si="41"/>
        <v>0</v>
      </c>
      <c r="AC867" s="92" t="s">
        <v>8768</v>
      </c>
    </row>
    <row r="868" spans="1:29" ht="16.2" hidden="1" customHeight="1" x14ac:dyDescent="0.35">
      <c r="A868" s="66">
        <v>867</v>
      </c>
      <c r="B868" s="63">
        <v>20420464</v>
      </c>
      <c r="C868" s="63" t="s">
        <v>462</v>
      </c>
      <c r="D868" s="63" t="s">
        <v>8748</v>
      </c>
      <c r="E868" s="63" t="s">
        <v>2744</v>
      </c>
      <c r="F868" s="63" t="s">
        <v>38</v>
      </c>
      <c r="G868" s="63" t="s">
        <v>3212</v>
      </c>
      <c r="H868" s="63" t="s">
        <v>42</v>
      </c>
      <c r="I868" s="64" t="s">
        <v>2964</v>
      </c>
      <c r="J868" s="65" t="s">
        <v>544</v>
      </c>
      <c r="K868" s="63" t="s">
        <v>3213</v>
      </c>
      <c r="L868" s="63" t="s">
        <v>39</v>
      </c>
      <c r="M868" s="63" t="s">
        <v>34</v>
      </c>
      <c r="N868" s="63" t="s">
        <v>35</v>
      </c>
      <c r="O868" s="63" t="s">
        <v>43</v>
      </c>
      <c r="P868" s="63" t="s">
        <v>8749</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2" t="s">
        <v>8768</v>
      </c>
    </row>
    <row r="869" spans="1:29" ht="16.2" hidden="1" customHeight="1" x14ac:dyDescent="0.35">
      <c r="A869" s="66">
        <v>868</v>
      </c>
      <c r="B869" s="63">
        <v>20420471</v>
      </c>
      <c r="C869" s="63" t="s">
        <v>462</v>
      </c>
      <c r="D869" s="63" t="s">
        <v>8748</v>
      </c>
      <c r="E869" s="63" t="s">
        <v>3214</v>
      </c>
      <c r="F869" s="63" t="s">
        <v>38</v>
      </c>
      <c r="G869" s="63" t="s">
        <v>3215</v>
      </c>
      <c r="H869" s="63" t="s">
        <v>31</v>
      </c>
      <c r="I869" s="64" t="s">
        <v>1235</v>
      </c>
      <c r="J869" s="65" t="s">
        <v>502</v>
      </c>
      <c r="K869" s="63" t="s">
        <v>3216</v>
      </c>
      <c r="L869" s="63" t="s">
        <v>33</v>
      </c>
      <c r="M869" s="63" t="s">
        <v>34</v>
      </c>
      <c r="N869" s="63" t="s">
        <v>35</v>
      </c>
      <c r="O869" s="63" t="s">
        <v>43</v>
      </c>
      <c r="P869" s="63" t="s">
        <v>8757</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2" t="s">
        <v>8768</v>
      </c>
    </row>
    <row r="870" spans="1:29" ht="16.2" hidden="1" customHeight="1" x14ac:dyDescent="0.35">
      <c r="A870" s="61">
        <v>869</v>
      </c>
      <c r="B870" s="63">
        <v>20420474</v>
      </c>
      <c r="C870" s="63" t="s">
        <v>462</v>
      </c>
      <c r="D870" s="63" t="s">
        <v>8748</v>
      </c>
      <c r="E870" s="63" t="s">
        <v>3217</v>
      </c>
      <c r="F870" s="63" t="s">
        <v>38</v>
      </c>
      <c r="G870" s="63" t="s">
        <v>3218</v>
      </c>
      <c r="H870" s="63" t="s">
        <v>31</v>
      </c>
      <c r="I870" s="64" t="s">
        <v>607</v>
      </c>
      <c r="J870" s="65" t="s">
        <v>526</v>
      </c>
      <c r="K870" s="63" t="s">
        <v>3219</v>
      </c>
      <c r="L870" s="63" t="s">
        <v>33</v>
      </c>
      <c r="M870" s="63" t="s">
        <v>34</v>
      </c>
      <c r="N870" s="63" t="s">
        <v>35</v>
      </c>
      <c r="O870" s="63" t="s">
        <v>43</v>
      </c>
      <c r="P870" s="63" t="s">
        <v>8749</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2" t="s">
        <v>8768</v>
      </c>
    </row>
    <row r="871" spans="1:29" ht="16.2" hidden="1" customHeight="1" x14ac:dyDescent="0.35">
      <c r="A871" s="61">
        <v>870</v>
      </c>
      <c r="B871" s="67">
        <v>20420487</v>
      </c>
      <c r="C871" s="63" t="s">
        <v>462</v>
      </c>
      <c r="D871" s="63" t="s">
        <v>8748</v>
      </c>
      <c r="E871" s="63" t="s">
        <v>3220</v>
      </c>
      <c r="F871" s="63" t="s">
        <v>32</v>
      </c>
      <c r="G871" s="63" t="s">
        <v>3221</v>
      </c>
      <c r="H871" s="63" t="s">
        <v>31</v>
      </c>
      <c r="I871" s="64" t="s">
        <v>465</v>
      </c>
      <c r="J871" s="65" t="s">
        <v>465</v>
      </c>
      <c r="K871" s="63" t="s">
        <v>3222</v>
      </c>
      <c r="L871" s="63" t="s">
        <v>39</v>
      </c>
      <c r="M871" s="63" t="s">
        <v>40</v>
      </c>
      <c r="N871" s="63" t="s">
        <v>46</v>
      </c>
      <c r="O871" s="63" t="s">
        <v>36</v>
      </c>
      <c r="P871" s="63" t="s">
        <v>46</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2" t="s">
        <v>8768</v>
      </c>
    </row>
    <row r="872" spans="1:29" ht="16.2" hidden="1" customHeight="1" x14ac:dyDescent="0.35">
      <c r="A872" s="66">
        <v>871</v>
      </c>
      <c r="B872" s="63">
        <v>20420492</v>
      </c>
      <c r="C872" s="63" t="s">
        <v>462</v>
      </c>
      <c r="D872" s="63" t="s">
        <v>8748</v>
      </c>
      <c r="E872" s="63" t="s">
        <v>3223</v>
      </c>
      <c r="F872" s="63" t="s">
        <v>32</v>
      </c>
      <c r="G872" s="63" t="s">
        <v>3224</v>
      </c>
      <c r="H872" s="63" t="s">
        <v>42</v>
      </c>
      <c r="I872" s="64" t="s">
        <v>3225</v>
      </c>
      <c r="J872" s="65" t="s">
        <v>526</v>
      </c>
      <c r="K872" s="63" t="s">
        <v>3226</v>
      </c>
      <c r="L872" s="63" t="s">
        <v>39</v>
      </c>
      <c r="M872" s="63" t="s">
        <v>40</v>
      </c>
      <c r="N872" s="63" t="s">
        <v>52</v>
      </c>
      <c r="O872" s="63" t="s">
        <v>43</v>
      </c>
      <c r="P872" s="63" t="s">
        <v>52</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2" t="s">
        <v>8768</v>
      </c>
    </row>
    <row r="873" spans="1:29" ht="16.2" hidden="1" customHeight="1" x14ac:dyDescent="0.35">
      <c r="A873" s="66">
        <v>872</v>
      </c>
      <c r="B873" s="63">
        <v>20420513</v>
      </c>
      <c r="C873" s="63" t="s">
        <v>462</v>
      </c>
      <c r="D873" s="63" t="s">
        <v>8748</v>
      </c>
      <c r="E873" s="63" t="s">
        <v>3227</v>
      </c>
      <c r="F873" s="63" t="s">
        <v>38</v>
      </c>
      <c r="G873" s="63" t="s">
        <v>3228</v>
      </c>
      <c r="H873" s="63" t="s">
        <v>42</v>
      </c>
      <c r="I873" s="64" t="s">
        <v>3229</v>
      </c>
      <c r="J873" s="65" t="s">
        <v>502</v>
      </c>
      <c r="K873" s="63" t="s">
        <v>3230</v>
      </c>
      <c r="L873" s="63" t="s">
        <v>33</v>
      </c>
      <c r="M873" s="63" t="s">
        <v>40</v>
      </c>
      <c r="N873" s="63" t="s">
        <v>35</v>
      </c>
      <c r="O873" s="63" t="s">
        <v>43</v>
      </c>
      <c r="P873" s="63" t="s">
        <v>8757</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2" t="s">
        <v>8768</v>
      </c>
    </row>
    <row r="874" spans="1:29" ht="16.2" hidden="1" customHeight="1" x14ac:dyDescent="0.35">
      <c r="A874" s="61">
        <v>873</v>
      </c>
      <c r="B874" s="67">
        <v>20420533</v>
      </c>
      <c r="C874" s="63" t="s">
        <v>462</v>
      </c>
      <c r="D874" s="63" t="s">
        <v>8748</v>
      </c>
      <c r="E874" s="63" t="s">
        <v>3231</v>
      </c>
      <c r="F874" s="63" t="s">
        <v>38</v>
      </c>
      <c r="G874" s="63" t="s">
        <v>3232</v>
      </c>
      <c r="H874" s="63" t="s">
        <v>42</v>
      </c>
      <c r="I874" s="64" t="s">
        <v>840</v>
      </c>
      <c r="J874" s="65" t="s">
        <v>465</v>
      </c>
      <c r="K874" s="63" t="s">
        <v>3233</v>
      </c>
      <c r="L874" s="63" t="s">
        <v>45</v>
      </c>
      <c r="M874" s="63" t="s">
        <v>40</v>
      </c>
      <c r="N874" s="63" t="s">
        <v>46</v>
      </c>
      <c r="O874" s="63" t="s">
        <v>43</v>
      </c>
      <c r="P874" s="63" t="s">
        <v>46</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2" t="s">
        <v>8768</v>
      </c>
    </row>
    <row r="875" spans="1:29" ht="16.2" hidden="1" customHeight="1" x14ac:dyDescent="0.35">
      <c r="A875" s="61">
        <v>874</v>
      </c>
      <c r="B875" s="63">
        <v>20420537</v>
      </c>
      <c r="C875" s="63" t="s">
        <v>462</v>
      </c>
      <c r="D875" s="63" t="s">
        <v>8748</v>
      </c>
      <c r="E875" s="63" t="s">
        <v>3234</v>
      </c>
      <c r="F875" s="63" t="s">
        <v>38</v>
      </c>
      <c r="G875" s="63" t="s">
        <v>3235</v>
      </c>
      <c r="H875" s="63" t="s">
        <v>31</v>
      </c>
      <c r="I875" s="64" t="s">
        <v>465</v>
      </c>
      <c r="J875" s="65" t="s">
        <v>465</v>
      </c>
      <c r="K875" s="63" t="s">
        <v>3236</v>
      </c>
      <c r="L875" s="63" t="s">
        <v>45</v>
      </c>
      <c r="M875" s="63" t="s">
        <v>34</v>
      </c>
      <c r="N875" s="63" t="s">
        <v>35</v>
      </c>
      <c r="O875" s="63" t="s">
        <v>36</v>
      </c>
      <c r="P875" s="63" t="s">
        <v>8750</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2" t="s">
        <v>8768</v>
      </c>
    </row>
    <row r="876" spans="1:29" ht="16.2" hidden="1" customHeight="1" x14ac:dyDescent="0.35">
      <c r="A876" s="66">
        <v>875</v>
      </c>
      <c r="B876" s="63">
        <v>20420543</v>
      </c>
      <c r="C876" s="63" t="s">
        <v>462</v>
      </c>
      <c r="D876" s="63" t="s">
        <v>8748</v>
      </c>
      <c r="E876" s="63" t="s">
        <v>2332</v>
      </c>
      <c r="F876" s="63" t="s">
        <v>38</v>
      </c>
      <c r="G876" s="63" t="s">
        <v>3237</v>
      </c>
      <c r="H876" s="63" t="s">
        <v>31</v>
      </c>
      <c r="I876" s="64" t="s">
        <v>465</v>
      </c>
      <c r="J876" s="65" t="s">
        <v>465</v>
      </c>
      <c r="K876" s="63" t="s">
        <v>3238</v>
      </c>
      <c r="L876" s="63" t="s">
        <v>39</v>
      </c>
      <c r="M876" s="63" t="s">
        <v>34</v>
      </c>
      <c r="N876" s="63" t="s">
        <v>35</v>
      </c>
      <c r="O876" s="63" t="s">
        <v>36</v>
      </c>
      <c r="P876" s="63" t="s">
        <v>8750</v>
      </c>
      <c r="Q876" s="84">
        <f t="shared" ca="1" si="39"/>
        <v>46120</v>
      </c>
      <c r="R876" s="68">
        <v>0</v>
      </c>
      <c r="S876" s="85" t="s">
        <v>8754</v>
      </c>
      <c r="T876" s="85">
        <v>0</v>
      </c>
      <c r="U876" s="85">
        <v>0</v>
      </c>
      <c r="V876" s="86">
        <f t="shared" si="40"/>
        <v>2</v>
      </c>
      <c r="W876" s="85">
        <v>0</v>
      </c>
      <c r="X876" s="85">
        <v>0</v>
      </c>
      <c r="Y876" s="85">
        <v>0</v>
      </c>
      <c r="Z876" s="85">
        <v>0</v>
      </c>
      <c r="AA876" s="85">
        <v>0</v>
      </c>
      <c r="AB876" s="87">
        <f t="shared" si="41"/>
        <v>0</v>
      </c>
      <c r="AC876" s="92" t="s">
        <v>8768</v>
      </c>
    </row>
    <row r="877" spans="1:29" ht="16.2" hidden="1" customHeight="1" x14ac:dyDescent="0.35">
      <c r="A877" s="66">
        <v>876</v>
      </c>
      <c r="B877" s="63">
        <v>20420546</v>
      </c>
      <c r="C877" s="63" t="s">
        <v>462</v>
      </c>
      <c r="D877" s="63" t="s">
        <v>8748</v>
      </c>
      <c r="E877" s="63" t="s">
        <v>184</v>
      </c>
      <c r="F877" s="63" t="s">
        <v>38</v>
      </c>
      <c r="G877" s="63" t="s">
        <v>1146</v>
      </c>
      <c r="H877" s="63" t="s">
        <v>31</v>
      </c>
      <c r="I877" s="64" t="s">
        <v>465</v>
      </c>
      <c r="J877" s="65" t="s">
        <v>465</v>
      </c>
      <c r="K877" s="63" t="s">
        <v>3239</v>
      </c>
      <c r="L877" s="63" t="s">
        <v>33</v>
      </c>
      <c r="M877" s="63" t="s">
        <v>40</v>
      </c>
      <c r="N877" s="63" t="s">
        <v>41</v>
      </c>
      <c r="O877" s="63" t="s">
        <v>36</v>
      </c>
      <c r="P877" s="63" t="s">
        <v>41</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2" t="s">
        <v>8768</v>
      </c>
    </row>
    <row r="878" spans="1:29" ht="16.2" hidden="1" customHeight="1" x14ac:dyDescent="0.35">
      <c r="A878" s="61">
        <v>877</v>
      </c>
      <c r="B878" s="63">
        <v>20420568</v>
      </c>
      <c r="C878" s="63" t="s">
        <v>462</v>
      </c>
      <c r="D878" s="63" t="s">
        <v>8748</v>
      </c>
      <c r="E878" s="63" t="s">
        <v>3240</v>
      </c>
      <c r="F878" s="63" t="s">
        <v>32</v>
      </c>
      <c r="G878" s="63" t="s">
        <v>3241</v>
      </c>
      <c r="H878" s="63" t="s">
        <v>31</v>
      </c>
      <c r="I878" s="64" t="s">
        <v>465</v>
      </c>
      <c r="J878" s="65" t="s">
        <v>465</v>
      </c>
      <c r="K878" s="63" t="s">
        <v>3242</v>
      </c>
      <c r="L878" s="63" t="s">
        <v>33</v>
      </c>
      <c r="M878" s="63" t="s">
        <v>34</v>
      </c>
      <c r="N878" s="63" t="s">
        <v>35</v>
      </c>
      <c r="O878" s="63" t="s">
        <v>36</v>
      </c>
      <c r="P878" s="63" t="s">
        <v>8752</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2" t="s">
        <v>8768</v>
      </c>
    </row>
    <row r="879" spans="1:29" ht="16.2" hidden="1" customHeight="1" x14ac:dyDescent="0.35">
      <c r="A879" s="66">
        <v>878</v>
      </c>
      <c r="B879" s="63">
        <v>20420583</v>
      </c>
      <c r="C879" s="63" t="s">
        <v>462</v>
      </c>
      <c r="D879" s="63" t="s">
        <v>8748</v>
      </c>
      <c r="E879" s="63" t="s">
        <v>3243</v>
      </c>
      <c r="F879" s="63" t="s">
        <v>38</v>
      </c>
      <c r="G879" s="63" t="s">
        <v>3244</v>
      </c>
      <c r="H879" s="63" t="s">
        <v>31</v>
      </c>
      <c r="I879" s="64" t="s">
        <v>3245</v>
      </c>
      <c r="J879" s="65" t="s">
        <v>502</v>
      </c>
      <c r="K879" s="63" t="s">
        <v>3246</v>
      </c>
      <c r="L879" s="63" t="s">
        <v>39</v>
      </c>
      <c r="M879" s="63" t="s">
        <v>40</v>
      </c>
      <c r="N879" s="63" t="s">
        <v>41</v>
      </c>
      <c r="O879" s="63" t="s">
        <v>43</v>
      </c>
      <c r="P879" s="63" t="s">
        <v>41</v>
      </c>
      <c r="Q879" s="84">
        <f t="shared" ca="1" si="39"/>
        <v>46120</v>
      </c>
      <c r="R879" s="68">
        <v>0</v>
      </c>
      <c r="S879" s="85" t="s">
        <v>8754</v>
      </c>
      <c r="T879" s="85">
        <v>0</v>
      </c>
      <c r="U879" s="85">
        <v>0</v>
      </c>
      <c r="V879" s="86">
        <f t="shared" si="40"/>
        <v>2</v>
      </c>
      <c r="W879" s="85">
        <v>0</v>
      </c>
      <c r="X879" s="85">
        <v>0</v>
      </c>
      <c r="Y879" s="85">
        <v>0</v>
      </c>
      <c r="Z879" s="85">
        <v>0</v>
      </c>
      <c r="AA879" s="85">
        <v>0</v>
      </c>
      <c r="AB879" s="87">
        <f t="shared" si="41"/>
        <v>0</v>
      </c>
      <c r="AC879" s="92" t="s">
        <v>8768</v>
      </c>
    </row>
    <row r="880" spans="1:29" ht="16.2" hidden="1" customHeight="1" x14ac:dyDescent="0.35">
      <c r="A880" s="66">
        <v>879</v>
      </c>
      <c r="B880" s="62">
        <v>20420587</v>
      </c>
      <c r="C880" s="63" t="s">
        <v>462</v>
      </c>
      <c r="D880" s="63" t="s">
        <v>8748</v>
      </c>
      <c r="E880" s="63" t="s">
        <v>169</v>
      </c>
      <c r="F880" s="63" t="s">
        <v>38</v>
      </c>
      <c r="G880" s="63" t="s">
        <v>3247</v>
      </c>
      <c r="H880" s="63" t="s">
        <v>42</v>
      </c>
      <c r="I880" s="64" t="s">
        <v>465</v>
      </c>
      <c r="J880" s="65" t="s">
        <v>526</v>
      </c>
      <c r="K880" s="63" t="s">
        <v>3248</v>
      </c>
      <c r="L880" s="63" t="s">
        <v>39</v>
      </c>
      <c r="M880" s="63" t="s">
        <v>34</v>
      </c>
      <c r="N880" s="63" t="s">
        <v>35</v>
      </c>
      <c r="O880" s="63" t="s">
        <v>43</v>
      </c>
      <c r="P880" s="63" t="s">
        <v>8752</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2" t="s">
        <v>8768</v>
      </c>
    </row>
    <row r="881" spans="1:29" ht="16.2" customHeight="1" x14ac:dyDescent="0.35">
      <c r="A881" s="66">
        <v>880</v>
      </c>
      <c r="B881" s="63">
        <v>20420591</v>
      </c>
      <c r="C881" s="63" t="s">
        <v>462</v>
      </c>
      <c r="D881" s="63" t="s">
        <v>8748</v>
      </c>
      <c r="E881" s="63" t="s">
        <v>393</v>
      </c>
      <c r="F881" s="63" t="s">
        <v>38</v>
      </c>
      <c r="G881" s="63" t="s">
        <v>3249</v>
      </c>
      <c r="H881" s="63" t="s">
        <v>31</v>
      </c>
      <c r="I881" s="64" t="s">
        <v>1132</v>
      </c>
      <c r="J881" s="65" t="s">
        <v>465</v>
      </c>
      <c r="K881" s="63" t="s">
        <v>3250</v>
      </c>
      <c r="L881" s="63" t="s">
        <v>33</v>
      </c>
      <c r="M881" s="63" t="s">
        <v>40</v>
      </c>
      <c r="N881" s="63" t="s">
        <v>53</v>
      </c>
      <c r="O881" s="63" t="s">
        <v>43</v>
      </c>
      <c r="P881" s="63" t="s">
        <v>53</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2" t="s">
        <v>8768</v>
      </c>
    </row>
    <row r="882" spans="1:29" ht="16.2" hidden="1" customHeight="1" x14ac:dyDescent="0.35">
      <c r="A882" s="61">
        <v>881</v>
      </c>
      <c r="B882" s="62">
        <v>20420598</v>
      </c>
      <c r="C882" s="63" t="s">
        <v>462</v>
      </c>
      <c r="D882" s="63" t="s">
        <v>8748</v>
      </c>
      <c r="E882" s="63" t="s">
        <v>3251</v>
      </c>
      <c r="F882" s="63" t="s">
        <v>32</v>
      </c>
      <c r="G882" s="63" t="s">
        <v>3252</v>
      </c>
      <c r="H882" s="63" t="s">
        <v>31</v>
      </c>
      <c r="I882" s="64" t="s">
        <v>465</v>
      </c>
      <c r="J882" s="65" t="s">
        <v>465</v>
      </c>
      <c r="K882" s="63" t="s">
        <v>3253</v>
      </c>
      <c r="L882" s="63" t="s">
        <v>33</v>
      </c>
      <c r="M882" s="63" t="s">
        <v>34</v>
      </c>
      <c r="N882" s="63" t="s">
        <v>35</v>
      </c>
      <c r="O882" s="63" t="s">
        <v>36</v>
      </c>
      <c r="P882" s="63" t="s">
        <v>8749</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2" t="s">
        <v>8768</v>
      </c>
    </row>
    <row r="883" spans="1:29" ht="16.2" hidden="1" customHeight="1" x14ac:dyDescent="0.35">
      <c r="A883" s="61">
        <v>882</v>
      </c>
      <c r="B883" s="63">
        <v>20420619</v>
      </c>
      <c r="C883" s="63" t="s">
        <v>462</v>
      </c>
      <c r="D883" s="63" t="s">
        <v>8748</v>
      </c>
      <c r="E883" s="63" t="s">
        <v>3254</v>
      </c>
      <c r="F883" s="63" t="s">
        <v>32</v>
      </c>
      <c r="G883" s="63" t="s">
        <v>1258</v>
      </c>
      <c r="H883" s="63" t="s">
        <v>42</v>
      </c>
      <c r="I883" s="64" t="s">
        <v>465</v>
      </c>
      <c r="J883" s="65" t="s">
        <v>526</v>
      </c>
      <c r="K883" s="63" t="s">
        <v>3255</v>
      </c>
      <c r="L883" s="63" t="s">
        <v>39</v>
      </c>
      <c r="M883" s="63" t="s">
        <v>34</v>
      </c>
      <c r="N883" s="63" t="s">
        <v>35</v>
      </c>
      <c r="O883" s="63" t="s">
        <v>43</v>
      </c>
      <c r="P883" s="63" t="s">
        <v>8751</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2" t="s">
        <v>8768</v>
      </c>
    </row>
    <row r="884" spans="1:29" ht="16.2" hidden="1" customHeight="1" x14ac:dyDescent="0.35">
      <c r="A884" s="66">
        <v>883</v>
      </c>
      <c r="B884" s="62">
        <v>20420620</v>
      </c>
      <c r="C884" s="63" t="s">
        <v>462</v>
      </c>
      <c r="D884" s="63" t="s">
        <v>8748</v>
      </c>
      <c r="E884" s="63" t="s">
        <v>3256</v>
      </c>
      <c r="F884" s="63" t="s">
        <v>38</v>
      </c>
      <c r="G884" s="63" t="s">
        <v>3257</v>
      </c>
      <c r="H884" s="63" t="s">
        <v>42</v>
      </c>
      <c r="I884" s="64" t="s">
        <v>1312</v>
      </c>
      <c r="J884" s="65" t="s">
        <v>526</v>
      </c>
      <c r="K884" s="63" t="s">
        <v>3258</v>
      </c>
      <c r="L884" s="63" t="s">
        <v>39</v>
      </c>
      <c r="M884" s="63" t="s">
        <v>40</v>
      </c>
      <c r="N884" s="63" t="s">
        <v>35</v>
      </c>
      <c r="O884" s="63" t="s">
        <v>30</v>
      </c>
      <c r="P884" s="63" t="s">
        <v>8749</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2" t="s">
        <v>8768</v>
      </c>
    </row>
    <row r="885" spans="1:29" ht="16.2" hidden="1" customHeight="1" x14ac:dyDescent="0.35">
      <c r="A885" s="66">
        <v>884</v>
      </c>
      <c r="B885" s="63">
        <v>20420631</v>
      </c>
      <c r="C885" s="63" t="s">
        <v>462</v>
      </c>
      <c r="D885" s="63" t="s">
        <v>8748</v>
      </c>
      <c r="E885" s="63" t="s">
        <v>304</v>
      </c>
      <c r="F885" s="63" t="s">
        <v>38</v>
      </c>
      <c r="G885" s="63" t="s">
        <v>3259</v>
      </c>
      <c r="H885" s="63" t="s">
        <v>31</v>
      </c>
      <c r="I885" s="64" t="s">
        <v>3260</v>
      </c>
      <c r="J885" s="65" t="s">
        <v>502</v>
      </c>
      <c r="K885" s="63" t="s">
        <v>3261</v>
      </c>
      <c r="L885" s="63" t="s">
        <v>39</v>
      </c>
      <c r="M885" s="63" t="s">
        <v>34</v>
      </c>
      <c r="N885" s="63" t="s">
        <v>35</v>
      </c>
      <c r="O885" s="63" t="s">
        <v>43</v>
      </c>
      <c r="P885" s="63" t="s">
        <v>8757</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2" t="s">
        <v>8768</v>
      </c>
    </row>
    <row r="886" spans="1:29" ht="16.2" hidden="1" customHeight="1" x14ac:dyDescent="0.35">
      <c r="A886" s="61">
        <v>885</v>
      </c>
      <c r="B886" s="63">
        <v>20420632</v>
      </c>
      <c r="C886" s="63" t="s">
        <v>462</v>
      </c>
      <c r="D886" s="63" t="s">
        <v>8748</v>
      </c>
      <c r="E886" s="63" t="s">
        <v>398</v>
      </c>
      <c r="F886" s="63" t="s">
        <v>38</v>
      </c>
      <c r="G886" s="63" t="s">
        <v>3262</v>
      </c>
      <c r="H886" s="63" t="s">
        <v>42</v>
      </c>
      <c r="I886" s="64" t="s">
        <v>3263</v>
      </c>
      <c r="J886" s="65" t="s">
        <v>544</v>
      </c>
      <c r="K886" s="63" t="s">
        <v>3264</v>
      </c>
      <c r="L886" s="63" t="s">
        <v>39</v>
      </c>
      <c r="M886" s="63" t="s">
        <v>40</v>
      </c>
      <c r="N886" s="63" t="s">
        <v>52</v>
      </c>
      <c r="O886" s="63" t="s">
        <v>43</v>
      </c>
      <c r="P886" s="63" t="s">
        <v>52</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2" t="s">
        <v>8768</v>
      </c>
    </row>
    <row r="887" spans="1:29" ht="16.2" hidden="1" customHeight="1" x14ac:dyDescent="0.35">
      <c r="A887" s="61">
        <v>886</v>
      </c>
      <c r="B887" s="63">
        <v>20420641</v>
      </c>
      <c r="C887" s="63" t="s">
        <v>462</v>
      </c>
      <c r="D887" s="63" t="s">
        <v>8748</v>
      </c>
      <c r="E887" s="63" t="s">
        <v>429</v>
      </c>
      <c r="F887" s="63" t="s">
        <v>38</v>
      </c>
      <c r="G887" s="63" t="s">
        <v>3265</v>
      </c>
      <c r="H887" s="63" t="s">
        <v>42</v>
      </c>
      <c r="I887" s="64" t="s">
        <v>3266</v>
      </c>
      <c r="J887" s="65" t="s">
        <v>502</v>
      </c>
      <c r="K887" s="63" t="s">
        <v>3267</v>
      </c>
      <c r="L887" s="63" t="s">
        <v>39</v>
      </c>
      <c r="M887" s="63" t="s">
        <v>34</v>
      </c>
      <c r="N887" s="63" t="s">
        <v>35</v>
      </c>
      <c r="O887" s="63" t="s">
        <v>43</v>
      </c>
      <c r="P887" s="63" t="s">
        <v>8755</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2" t="s">
        <v>8768</v>
      </c>
    </row>
    <row r="888" spans="1:29" ht="16.2" hidden="1" customHeight="1" x14ac:dyDescent="0.35">
      <c r="A888" s="66">
        <v>887</v>
      </c>
      <c r="B888" s="63">
        <v>20420651</v>
      </c>
      <c r="C888" s="63" t="s">
        <v>462</v>
      </c>
      <c r="D888" s="63" t="s">
        <v>8748</v>
      </c>
      <c r="E888" s="63" t="s">
        <v>3268</v>
      </c>
      <c r="F888" s="63" t="s">
        <v>38</v>
      </c>
      <c r="G888" s="63" t="s">
        <v>3269</v>
      </c>
      <c r="H888" s="63" t="s">
        <v>31</v>
      </c>
      <c r="I888" s="64" t="s">
        <v>2715</v>
      </c>
      <c r="J888" s="65" t="s">
        <v>544</v>
      </c>
      <c r="K888" s="63" t="s">
        <v>3270</v>
      </c>
      <c r="L888" s="63" t="s">
        <v>39</v>
      </c>
      <c r="M888" s="63" t="s">
        <v>34</v>
      </c>
      <c r="N888" s="63" t="s">
        <v>35</v>
      </c>
      <c r="O888" s="63" t="s">
        <v>43</v>
      </c>
      <c r="P888" s="63" t="s">
        <v>8757</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2" t="s">
        <v>8768</v>
      </c>
    </row>
    <row r="889" spans="1:29" ht="16.2" hidden="1" customHeight="1" x14ac:dyDescent="0.35">
      <c r="A889" s="66">
        <v>888</v>
      </c>
      <c r="B889" s="62">
        <v>20420666</v>
      </c>
      <c r="C889" s="63" t="s">
        <v>462</v>
      </c>
      <c r="D889" s="63" t="s">
        <v>8748</v>
      </c>
      <c r="E889" s="63" t="s">
        <v>110</v>
      </c>
      <c r="F889" s="63" t="s">
        <v>32</v>
      </c>
      <c r="G889" s="63" t="s">
        <v>3271</v>
      </c>
      <c r="H889" s="63" t="s">
        <v>31</v>
      </c>
      <c r="I889" s="64" t="s">
        <v>3272</v>
      </c>
      <c r="J889" s="65" t="s">
        <v>465</v>
      </c>
      <c r="K889" s="63" t="s">
        <v>3273</v>
      </c>
      <c r="L889" s="63" t="s">
        <v>33</v>
      </c>
      <c r="M889" s="63" t="s">
        <v>34</v>
      </c>
      <c r="N889" s="63" t="s">
        <v>35</v>
      </c>
      <c r="O889" s="63" t="s">
        <v>43</v>
      </c>
      <c r="P889" s="63" t="s">
        <v>8757</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2" t="s">
        <v>8768</v>
      </c>
    </row>
    <row r="890" spans="1:29" ht="16.2" hidden="1" customHeight="1" x14ac:dyDescent="0.35">
      <c r="A890" s="61">
        <v>889</v>
      </c>
      <c r="B890" s="63">
        <v>20420671</v>
      </c>
      <c r="C890" s="63" t="s">
        <v>462</v>
      </c>
      <c r="D890" s="63" t="s">
        <v>8748</v>
      </c>
      <c r="E890" s="63" t="s">
        <v>3274</v>
      </c>
      <c r="F890" s="63" t="s">
        <v>38</v>
      </c>
      <c r="G890" s="63" t="s">
        <v>3275</v>
      </c>
      <c r="H890" s="63" t="s">
        <v>31</v>
      </c>
      <c r="I890" s="64" t="s">
        <v>3276</v>
      </c>
      <c r="J890" s="65" t="s">
        <v>1519</v>
      </c>
      <c r="K890" s="63" t="s">
        <v>3277</v>
      </c>
      <c r="L890" s="63" t="s">
        <v>39</v>
      </c>
      <c r="M890" s="63" t="s">
        <v>34</v>
      </c>
      <c r="N890" s="63" t="s">
        <v>35</v>
      </c>
      <c r="O890" s="63" t="s">
        <v>30</v>
      </c>
      <c r="P890" s="63" t="s">
        <v>8750</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2" t="s">
        <v>8768</v>
      </c>
    </row>
    <row r="891" spans="1:29" ht="16.2" hidden="1" customHeight="1" x14ac:dyDescent="0.35">
      <c r="A891" s="61">
        <v>890</v>
      </c>
      <c r="B891" s="63">
        <v>20420674</v>
      </c>
      <c r="C891" s="63" t="s">
        <v>462</v>
      </c>
      <c r="D891" s="63" t="s">
        <v>8748</v>
      </c>
      <c r="E891" s="63" t="s">
        <v>3278</v>
      </c>
      <c r="F891" s="63" t="s">
        <v>38</v>
      </c>
      <c r="G891" s="63" t="s">
        <v>3279</v>
      </c>
      <c r="H891" s="63" t="s">
        <v>31</v>
      </c>
      <c r="I891" s="64" t="s">
        <v>465</v>
      </c>
      <c r="J891" s="65" t="s">
        <v>465</v>
      </c>
      <c r="K891" s="63" t="s">
        <v>3280</v>
      </c>
      <c r="L891" s="63" t="s">
        <v>39</v>
      </c>
      <c r="M891" s="63" t="s">
        <v>40</v>
      </c>
      <c r="N891" s="63" t="s">
        <v>35</v>
      </c>
      <c r="O891" s="63" t="s">
        <v>36</v>
      </c>
      <c r="P891" s="63" t="s">
        <v>8753</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2" t="s">
        <v>8768</v>
      </c>
    </row>
    <row r="892" spans="1:29" ht="16.2" hidden="1" customHeight="1" x14ac:dyDescent="0.35">
      <c r="A892" s="66">
        <v>891</v>
      </c>
      <c r="B892" s="63">
        <v>20420680</v>
      </c>
      <c r="C892" s="63" t="s">
        <v>462</v>
      </c>
      <c r="D892" s="63" t="s">
        <v>8748</v>
      </c>
      <c r="E892" s="63" t="s">
        <v>3281</v>
      </c>
      <c r="F892" s="63" t="s">
        <v>38</v>
      </c>
      <c r="G892" s="63" t="s">
        <v>3282</v>
      </c>
      <c r="H892" s="63" t="s">
        <v>42</v>
      </c>
      <c r="I892" s="64" t="s">
        <v>1110</v>
      </c>
      <c r="J892" s="65" t="s">
        <v>502</v>
      </c>
      <c r="K892" s="63" t="s">
        <v>3283</v>
      </c>
      <c r="L892" s="63" t="s">
        <v>39</v>
      </c>
      <c r="M892" s="63" t="s">
        <v>34</v>
      </c>
      <c r="N892" s="63" t="s">
        <v>35</v>
      </c>
      <c r="O892" s="63" t="s">
        <v>43</v>
      </c>
      <c r="P892" s="63" t="s">
        <v>8752</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2" t="s">
        <v>8768</v>
      </c>
    </row>
    <row r="893" spans="1:29" ht="16.2" hidden="1" customHeight="1" x14ac:dyDescent="0.35">
      <c r="A893" s="66">
        <v>892</v>
      </c>
      <c r="B893" s="63">
        <v>20420684</v>
      </c>
      <c r="C893" s="63" t="s">
        <v>462</v>
      </c>
      <c r="D893" s="63" t="s">
        <v>8748</v>
      </c>
      <c r="E893" s="63" t="s">
        <v>3284</v>
      </c>
      <c r="F893" s="63" t="s">
        <v>38</v>
      </c>
      <c r="G893" s="63" t="s">
        <v>3285</v>
      </c>
      <c r="H893" s="63" t="s">
        <v>31</v>
      </c>
      <c r="I893" s="64" t="s">
        <v>1160</v>
      </c>
      <c r="J893" s="65" t="s">
        <v>526</v>
      </c>
      <c r="K893" s="63" t="s">
        <v>3286</v>
      </c>
      <c r="L893" s="63" t="s">
        <v>33</v>
      </c>
      <c r="M893" s="63" t="s">
        <v>34</v>
      </c>
      <c r="N893" s="63" t="s">
        <v>35</v>
      </c>
      <c r="O893" s="63" t="s">
        <v>43</v>
      </c>
      <c r="P893" s="63" t="s">
        <v>8751</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2" t="s">
        <v>8768</v>
      </c>
    </row>
    <row r="894" spans="1:29" ht="16.2" hidden="1" customHeight="1" x14ac:dyDescent="0.35">
      <c r="A894" s="61">
        <v>893</v>
      </c>
      <c r="B894" s="63">
        <v>20420689</v>
      </c>
      <c r="C894" s="63" t="s">
        <v>462</v>
      </c>
      <c r="D894" s="63" t="s">
        <v>8748</v>
      </c>
      <c r="E894" s="63" t="s">
        <v>2545</v>
      </c>
      <c r="F894" s="63" t="s">
        <v>32</v>
      </c>
      <c r="G894" s="63" t="s">
        <v>3287</v>
      </c>
      <c r="H894" s="63" t="s">
        <v>31</v>
      </c>
      <c r="I894" s="64" t="s">
        <v>3288</v>
      </c>
      <c r="J894" s="65" t="s">
        <v>465</v>
      </c>
      <c r="K894" s="63" t="s">
        <v>3289</v>
      </c>
      <c r="L894" s="63" t="s">
        <v>39</v>
      </c>
      <c r="M894" s="63" t="s">
        <v>34</v>
      </c>
      <c r="N894" s="63" t="s">
        <v>35</v>
      </c>
      <c r="O894" s="63" t="s">
        <v>43</v>
      </c>
      <c r="P894" s="63" t="s">
        <v>8753</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2" t="s">
        <v>8768</v>
      </c>
    </row>
    <row r="895" spans="1:29" ht="16.2" hidden="1" customHeight="1" x14ac:dyDescent="0.35">
      <c r="A895" s="66">
        <v>894</v>
      </c>
      <c r="B895" s="63">
        <v>20420711</v>
      </c>
      <c r="C895" s="63" t="s">
        <v>462</v>
      </c>
      <c r="D895" s="63" t="s">
        <v>8748</v>
      </c>
      <c r="E895" s="63" t="s">
        <v>228</v>
      </c>
      <c r="F895" s="63" t="s">
        <v>38</v>
      </c>
      <c r="G895" s="63" t="s">
        <v>3290</v>
      </c>
      <c r="H895" s="63" t="s">
        <v>31</v>
      </c>
      <c r="I895" s="64" t="s">
        <v>465</v>
      </c>
      <c r="J895" s="65" t="s">
        <v>465</v>
      </c>
      <c r="K895" s="63" t="s">
        <v>3291</v>
      </c>
      <c r="L895" s="63" t="s">
        <v>39</v>
      </c>
      <c r="M895" s="63" t="s">
        <v>34</v>
      </c>
      <c r="N895" s="63" t="s">
        <v>41</v>
      </c>
      <c r="O895" s="63" t="s">
        <v>36</v>
      </c>
      <c r="P895" s="63" t="s">
        <v>41</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2" t="s">
        <v>8768</v>
      </c>
    </row>
    <row r="896" spans="1:29" ht="16.2" hidden="1" customHeight="1" x14ac:dyDescent="0.35">
      <c r="A896" s="66">
        <v>895</v>
      </c>
      <c r="B896" s="63">
        <v>20420720</v>
      </c>
      <c r="C896" s="63" t="s">
        <v>462</v>
      </c>
      <c r="D896" s="63" t="s">
        <v>8748</v>
      </c>
      <c r="E896" s="63" t="s">
        <v>3292</v>
      </c>
      <c r="F896" s="63" t="s">
        <v>38</v>
      </c>
      <c r="G896" s="63" t="s">
        <v>3293</v>
      </c>
      <c r="H896" s="63" t="s">
        <v>31</v>
      </c>
      <c r="I896" s="64" t="s">
        <v>2295</v>
      </c>
      <c r="J896" s="65" t="s">
        <v>526</v>
      </c>
      <c r="K896" s="63" t="s">
        <v>3294</v>
      </c>
      <c r="L896" s="63" t="s">
        <v>39</v>
      </c>
      <c r="M896" s="63" t="s">
        <v>40</v>
      </c>
      <c r="N896" s="63" t="s">
        <v>52</v>
      </c>
      <c r="O896" s="63" t="s">
        <v>43</v>
      </c>
      <c r="P896" s="63" t="s">
        <v>52</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2" t="s">
        <v>8768</v>
      </c>
    </row>
    <row r="897" spans="1:29" ht="16.2" hidden="1" customHeight="1" x14ac:dyDescent="0.35">
      <c r="A897" s="66">
        <v>896</v>
      </c>
      <c r="B897" s="63">
        <v>20420726</v>
      </c>
      <c r="C897" s="63" t="s">
        <v>462</v>
      </c>
      <c r="D897" s="63" t="s">
        <v>8748</v>
      </c>
      <c r="E897" s="63" t="s">
        <v>3295</v>
      </c>
      <c r="F897" s="63" t="s">
        <v>32</v>
      </c>
      <c r="G897" s="63" t="s">
        <v>3296</v>
      </c>
      <c r="H897" s="63" t="s">
        <v>42</v>
      </c>
      <c r="I897" s="64" t="s">
        <v>3297</v>
      </c>
      <c r="J897" s="65" t="s">
        <v>526</v>
      </c>
      <c r="K897" s="63" t="s">
        <v>3298</v>
      </c>
      <c r="L897" s="63" t="s">
        <v>33</v>
      </c>
      <c r="M897" s="63" t="s">
        <v>34</v>
      </c>
      <c r="N897" s="63" t="s">
        <v>35</v>
      </c>
      <c r="O897" s="63" t="s">
        <v>43</v>
      </c>
      <c r="P897" s="63" t="s">
        <v>8751</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2" t="s">
        <v>8768</v>
      </c>
    </row>
    <row r="898" spans="1:29" ht="16.2" hidden="1" customHeight="1" x14ac:dyDescent="0.35">
      <c r="A898" s="61">
        <v>897</v>
      </c>
      <c r="B898" s="63">
        <v>20420732</v>
      </c>
      <c r="C898" s="63" t="s">
        <v>462</v>
      </c>
      <c r="D898" s="63" t="s">
        <v>8748</v>
      </c>
      <c r="E898" s="63" t="s">
        <v>378</v>
      </c>
      <c r="F898" s="63" t="s">
        <v>32</v>
      </c>
      <c r="G898" s="63" t="s">
        <v>3299</v>
      </c>
      <c r="H898" s="63" t="s">
        <v>42</v>
      </c>
      <c r="I898" s="64" t="s">
        <v>465</v>
      </c>
      <c r="J898" s="65" t="s">
        <v>465</v>
      </c>
      <c r="K898" s="63" t="s">
        <v>3300</v>
      </c>
      <c r="L898" s="63" t="s">
        <v>33</v>
      </c>
      <c r="M898" s="63" t="s">
        <v>34</v>
      </c>
      <c r="N898" s="63" t="s">
        <v>35</v>
      </c>
      <c r="O898" s="63" t="s">
        <v>36</v>
      </c>
      <c r="P898" s="63" t="s">
        <v>8757</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2" t="s">
        <v>8768</v>
      </c>
    </row>
    <row r="899" spans="1:29" ht="16.2" customHeight="1" x14ac:dyDescent="0.35">
      <c r="A899" s="61">
        <v>898</v>
      </c>
      <c r="B899" s="63">
        <v>20420743</v>
      </c>
      <c r="C899" s="63" t="s">
        <v>462</v>
      </c>
      <c r="D899" s="63" t="s">
        <v>8748</v>
      </c>
      <c r="E899" s="63" t="s">
        <v>3301</v>
      </c>
      <c r="F899" s="63" t="s">
        <v>32</v>
      </c>
      <c r="G899" s="63" t="s">
        <v>3302</v>
      </c>
      <c r="H899" s="63" t="s">
        <v>31</v>
      </c>
      <c r="I899" s="64" t="s">
        <v>1110</v>
      </c>
      <c r="J899" s="65" t="s">
        <v>544</v>
      </c>
      <c r="K899" s="63" t="s">
        <v>3303</v>
      </c>
      <c r="L899" s="63" t="s">
        <v>39</v>
      </c>
      <c r="M899" s="63" t="s">
        <v>40</v>
      </c>
      <c r="N899" s="63" t="s">
        <v>53</v>
      </c>
      <c r="O899" s="63" t="s">
        <v>43</v>
      </c>
      <c r="P899" s="63" t="s">
        <v>53</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2" t="s">
        <v>8768</v>
      </c>
    </row>
    <row r="900" spans="1:29" ht="16.2" hidden="1" customHeight="1" x14ac:dyDescent="0.35">
      <c r="A900" s="66">
        <v>899</v>
      </c>
      <c r="B900" s="63">
        <v>20420745</v>
      </c>
      <c r="C900" s="63" t="s">
        <v>462</v>
      </c>
      <c r="D900" s="63" t="s">
        <v>8748</v>
      </c>
      <c r="E900" s="63" t="s">
        <v>3304</v>
      </c>
      <c r="F900" s="63" t="s">
        <v>38</v>
      </c>
      <c r="G900" s="63" t="s">
        <v>3305</v>
      </c>
      <c r="H900" s="63" t="s">
        <v>31</v>
      </c>
      <c r="I900" s="64" t="s">
        <v>465</v>
      </c>
      <c r="J900" s="65" t="s">
        <v>465</v>
      </c>
      <c r="K900" s="63" t="s">
        <v>3306</v>
      </c>
      <c r="L900" s="63" t="s">
        <v>33</v>
      </c>
      <c r="M900" s="63" t="s">
        <v>40</v>
      </c>
      <c r="N900" s="63" t="s">
        <v>48</v>
      </c>
      <c r="O900" s="63" t="s">
        <v>36</v>
      </c>
      <c r="P900" s="89" t="s">
        <v>8758</v>
      </c>
      <c r="Q900" s="84">
        <f t="shared" ca="1" si="42"/>
        <v>46120</v>
      </c>
      <c r="R900" s="68">
        <v>0</v>
      </c>
      <c r="S900" s="85" t="s">
        <v>8754</v>
      </c>
      <c r="T900" s="85">
        <v>0</v>
      </c>
      <c r="U900" s="85">
        <v>0</v>
      </c>
      <c r="V900" s="86">
        <f t="shared" si="43"/>
        <v>2</v>
      </c>
      <c r="W900" s="85">
        <v>0</v>
      </c>
      <c r="X900" s="85">
        <v>0</v>
      </c>
      <c r="Y900" s="85">
        <v>0</v>
      </c>
      <c r="Z900" s="85">
        <v>0</v>
      </c>
      <c r="AA900" s="85">
        <v>0</v>
      </c>
      <c r="AB900" s="87">
        <f t="shared" si="44"/>
        <v>0</v>
      </c>
      <c r="AC900" s="92" t="s">
        <v>8768</v>
      </c>
    </row>
    <row r="901" spans="1:29" ht="16.2" hidden="1" customHeight="1" x14ac:dyDescent="0.35">
      <c r="A901" s="66">
        <v>900</v>
      </c>
      <c r="B901" s="63">
        <v>20420755</v>
      </c>
      <c r="C901" s="63" t="s">
        <v>462</v>
      </c>
      <c r="D901" s="63" t="s">
        <v>8748</v>
      </c>
      <c r="E901" s="63" t="s">
        <v>3307</v>
      </c>
      <c r="F901" s="63" t="s">
        <v>38</v>
      </c>
      <c r="G901" s="63" t="s">
        <v>3308</v>
      </c>
      <c r="H901" s="63" t="s">
        <v>31</v>
      </c>
      <c r="I901" s="64" t="s">
        <v>1494</v>
      </c>
      <c r="J901" s="65" t="s">
        <v>502</v>
      </c>
      <c r="K901" s="63" t="s">
        <v>3309</v>
      </c>
      <c r="L901" s="63" t="s">
        <v>39</v>
      </c>
      <c r="M901" s="63" t="s">
        <v>34</v>
      </c>
      <c r="N901" s="63" t="s">
        <v>35</v>
      </c>
      <c r="O901" s="63" t="s">
        <v>43</v>
      </c>
      <c r="P901" s="63" t="s">
        <v>8753</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2" t="s">
        <v>8768</v>
      </c>
    </row>
    <row r="902" spans="1:29" ht="16.2" hidden="1" customHeight="1" x14ac:dyDescent="0.35">
      <c r="A902" s="61">
        <v>901</v>
      </c>
      <c r="B902" s="63">
        <v>20420779</v>
      </c>
      <c r="C902" s="63" t="s">
        <v>462</v>
      </c>
      <c r="D902" s="63" t="s">
        <v>8748</v>
      </c>
      <c r="E902" s="63" t="s">
        <v>312</v>
      </c>
      <c r="F902" s="63" t="s">
        <v>38</v>
      </c>
      <c r="G902" s="63" t="s">
        <v>3310</v>
      </c>
      <c r="H902" s="63" t="s">
        <v>31</v>
      </c>
      <c r="I902" s="64" t="s">
        <v>465</v>
      </c>
      <c r="J902" s="65" t="s">
        <v>465</v>
      </c>
      <c r="K902" s="63" t="s">
        <v>3311</v>
      </c>
      <c r="L902" s="63" t="s">
        <v>39</v>
      </c>
      <c r="M902" s="63" t="s">
        <v>34</v>
      </c>
      <c r="N902" s="63" t="s">
        <v>35</v>
      </c>
      <c r="O902" s="63" t="s">
        <v>36</v>
      </c>
      <c r="P902" s="63" t="s">
        <v>8755</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2" t="s">
        <v>8768</v>
      </c>
    </row>
    <row r="903" spans="1:29" ht="16.2" hidden="1" customHeight="1" x14ac:dyDescent="0.35">
      <c r="A903" s="66">
        <v>902</v>
      </c>
      <c r="B903" s="63">
        <v>20420784</v>
      </c>
      <c r="C903" s="63" t="s">
        <v>462</v>
      </c>
      <c r="D903" s="63" t="s">
        <v>8748</v>
      </c>
      <c r="E903" s="63" t="s">
        <v>298</v>
      </c>
      <c r="F903" s="63" t="s">
        <v>38</v>
      </c>
      <c r="G903" s="63" t="s">
        <v>3312</v>
      </c>
      <c r="H903" s="63" t="s">
        <v>42</v>
      </c>
      <c r="I903" s="64" t="s">
        <v>1608</v>
      </c>
      <c r="J903" s="65" t="s">
        <v>465</v>
      </c>
      <c r="K903" s="63" t="s">
        <v>3313</v>
      </c>
      <c r="L903" s="63" t="s">
        <v>39</v>
      </c>
      <c r="M903" s="63" t="s">
        <v>40</v>
      </c>
      <c r="N903" s="63" t="s">
        <v>41</v>
      </c>
      <c r="O903" s="63" t="s">
        <v>43</v>
      </c>
      <c r="P903" s="63" t="s">
        <v>41</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2" t="s">
        <v>8768</v>
      </c>
    </row>
    <row r="904" spans="1:29" ht="16.2" hidden="1" customHeight="1" x14ac:dyDescent="0.35">
      <c r="A904" s="66">
        <v>903</v>
      </c>
      <c r="B904" s="63">
        <v>20420799</v>
      </c>
      <c r="C904" s="63" t="s">
        <v>462</v>
      </c>
      <c r="D904" s="63" t="s">
        <v>8748</v>
      </c>
      <c r="E904" s="63" t="s">
        <v>3314</v>
      </c>
      <c r="F904" s="63" t="s">
        <v>38</v>
      </c>
      <c r="G904" s="63" t="s">
        <v>3315</v>
      </c>
      <c r="H904" s="63" t="s">
        <v>42</v>
      </c>
      <c r="I904" s="64" t="s">
        <v>465</v>
      </c>
      <c r="J904" s="65" t="s">
        <v>465</v>
      </c>
      <c r="K904" s="63" t="s">
        <v>3316</v>
      </c>
      <c r="L904" s="63" t="s">
        <v>39</v>
      </c>
      <c r="M904" s="63" t="s">
        <v>34</v>
      </c>
      <c r="N904" s="63" t="s">
        <v>35</v>
      </c>
      <c r="O904" s="63" t="s">
        <v>36</v>
      </c>
      <c r="P904" s="63" t="s">
        <v>8757</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2" t="s">
        <v>8768</v>
      </c>
    </row>
    <row r="905" spans="1:29" ht="16.2" hidden="1" customHeight="1" x14ac:dyDescent="0.35">
      <c r="A905" s="66">
        <v>904</v>
      </c>
      <c r="B905" s="63">
        <v>20420803</v>
      </c>
      <c r="C905" s="63" t="s">
        <v>462</v>
      </c>
      <c r="D905" s="63" t="s">
        <v>8748</v>
      </c>
      <c r="E905" s="63" t="s">
        <v>3317</v>
      </c>
      <c r="F905" s="63" t="s">
        <v>38</v>
      </c>
      <c r="G905" s="63" t="s">
        <v>3318</v>
      </c>
      <c r="H905" s="63" t="s">
        <v>31</v>
      </c>
      <c r="I905" s="64" t="s">
        <v>465</v>
      </c>
      <c r="J905" s="65" t="s">
        <v>465</v>
      </c>
      <c r="K905" s="63" t="s">
        <v>3319</v>
      </c>
      <c r="L905" s="63" t="s">
        <v>33</v>
      </c>
      <c r="M905" s="63" t="s">
        <v>34</v>
      </c>
      <c r="N905" s="63" t="s">
        <v>35</v>
      </c>
      <c r="O905" s="63" t="s">
        <v>36</v>
      </c>
      <c r="P905" s="63" t="s">
        <v>8749</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2" t="s">
        <v>8768</v>
      </c>
    </row>
    <row r="906" spans="1:29" ht="16.2" hidden="1" customHeight="1" x14ac:dyDescent="0.35">
      <c r="A906" s="61">
        <v>905</v>
      </c>
      <c r="B906" s="63">
        <v>20420817</v>
      </c>
      <c r="C906" s="63" t="s">
        <v>462</v>
      </c>
      <c r="D906" s="63" t="s">
        <v>8748</v>
      </c>
      <c r="E906" s="63" t="s">
        <v>3320</v>
      </c>
      <c r="F906" s="63" t="s">
        <v>38</v>
      </c>
      <c r="G906" s="63" t="s">
        <v>3321</v>
      </c>
      <c r="H906" s="63" t="s">
        <v>42</v>
      </c>
      <c r="I906" s="64" t="s">
        <v>2579</v>
      </c>
      <c r="J906" s="65" t="s">
        <v>502</v>
      </c>
      <c r="K906" s="63" t="s">
        <v>3322</v>
      </c>
      <c r="L906" s="63" t="s">
        <v>39</v>
      </c>
      <c r="M906" s="63" t="s">
        <v>34</v>
      </c>
      <c r="N906" s="63" t="s">
        <v>35</v>
      </c>
      <c r="O906" s="63" t="s">
        <v>30</v>
      </c>
      <c r="P906" s="63" t="s">
        <v>8750</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2" t="s">
        <v>8768</v>
      </c>
    </row>
    <row r="907" spans="1:29" ht="16.2" hidden="1" customHeight="1" x14ac:dyDescent="0.35">
      <c r="A907" s="61">
        <v>906</v>
      </c>
      <c r="B907" s="62">
        <v>20420819</v>
      </c>
      <c r="C907" s="63" t="s">
        <v>462</v>
      </c>
      <c r="D907" s="63" t="s">
        <v>8748</v>
      </c>
      <c r="E907" s="63" t="s">
        <v>3323</v>
      </c>
      <c r="F907" s="63" t="s">
        <v>38</v>
      </c>
      <c r="G907" s="63" t="s">
        <v>913</v>
      </c>
      <c r="H907" s="63" t="s">
        <v>31</v>
      </c>
      <c r="I907" s="64" t="s">
        <v>465</v>
      </c>
      <c r="J907" s="65" t="s">
        <v>465</v>
      </c>
      <c r="K907" s="63" t="s">
        <v>3324</v>
      </c>
      <c r="L907" s="63" t="s">
        <v>39</v>
      </c>
      <c r="M907" s="63" t="s">
        <v>34</v>
      </c>
      <c r="N907" s="63" t="s">
        <v>35</v>
      </c>
      <c r="O907" s="63" t="s">
        <v>36</v>
      </c>
      <c r="P907" s="63" t="s">
        <v>8753</v>
      </c>
      <c r="Q907" s="84">
        <f t="shared" ca="1" si="42"/>
        <v>46120</v>
      </c>
      <c r="R907" s="68">
        <v>0</v>
      </c>
      <c r="S907" s="85" t="s">
        <v>8754</v>
      </c>
      <c r="T907" s="85">
        <v>0</v>
      </c>
      <c r="U907" s="85">
        <v>0</v>
      </c>
      <c r="V907" s="86">
        <f t="shared" si="43"/>
        <v>2</v>
      </c>
      <c r="W907" s="85">
        <v>0</v>
      </c>
      <c r="X907" s="85">
        <v>0</v>
      </c>
      <c r="Y907" s="85">
        <v>0</v>
      </c>
      <c r="Z907" s="85">
        <v>0</v>
      </c>
      <c r="AA907" s="85">
        <v>0</v>
      </c>
      <c r="AB907" s="87">
        <f t="shared" si="44"/>
        <v>0</v>
      </c>
      <c r="AC907" s="92" t="s">
        <v>8768</v>
      </c>
    </row>
    <row r="908" spans="1:29" ht="16.2" hidden="1" customHeight="1" x14ac:dyDescent="0.35">
      <c r="A908" s="66">
        <v>907</v>
      </c>
      <c r="B908" s="63">
        <v>20420821</v>
      </c>
      <c r="C908" s="63" t="s">
        <v>462</v>
      </c>
      <c r="D908" s="63" t="s">
        <v>8748</v>
      </c>
      <c r="E908" s="63" t="s">
        <v>2868</v>
      </c>
      <c r="F908" s="63" t="s">
        <v>32</v>
      </c>
      <c r="G908" s="63" t="s">
        <v>3325</v>
      </c>
      <c r="H908" s="63" t="s">
        <v>31</v>
      </c>
      <c r="I908" s="64" t="s">
        <v>465</v>
      </c>
      <c r="J908" s="65" t="s">
        <v>465</v>
      </c>
      <c r="K908" s="63" t="s">
        <v>3326</v>
      </c>
      <c r="L908" s="63" t="s">
        <v>39</v>
      </c>
      <c r="M908" s="63" t="s">
        <v>34</v>
      </c>
      <c r="N908" s="63" t="s">
        <v>35</v>
      </c>
      <c r="O908" s="63" t="s">
        <v>36</v>
      </c>
      <c r="P908" s="63" t="s">
        <v>8753</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2" t="s">
        <v>8768</v>
      </c>
    </row>
    <row r="909" spans="1:29" ht="16.2" hidden="1" customHeight="1" x14ac:dyDescent="0.35">
      <c r="A909" s="66">
        <v>908</v>
      </c>
      <c r="B909" s="63">
        <v>20420823</v>
      </c>
      <c r="C909" s="63" t="s">
        <v>462</v>
      </c>
      <c r="D909" s="63" t="s">
        <v>8748</v>
      </c>
      <c r="E909" s="63" t="s">
        <v>3327</v>
      </c>
      <c r="F909" s="63" t="s">
        <v>38</v>
      </c>
      <c r="G909" s="63" t="s">
        <v>3328</v>
      </c>
      <c r="H909" s="63" t="s">
        <v>31</v>
      </c>
      <c r="I909" s="64" t="s">
        <v>3329</v>
      </c>
      <c r="J909" s="65" t="s">
        <v>465</v>
      </c>
      <c r="K909" s="63" t="s">
        <v>3330</v>
      </c>
      <c r="L909" s="63" t="s">
        <v>45</v>
      </c>
      <c r="M909" s="63" t="s">
        <v>40</v>
      </c>
      <c r="N909" s="63" t="s">
        <v>48</v>
      </c>
      <c r="O909" s="63" t="s">
        <v>30</v>
      </c>
      <c r="P909" s="89" t="s">
        <v>8756</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2" t="s">
        <v>8768</v>
      </c>
    </row>
    <row r="910" spans="1:29" ht="16.2" hidden="1" customHeight="1" x14ac:dyDescent="0.35">
      <c r="A910" s="61">
        <v>909</v>
      </c>
      <c r="B910" s="63">
        <v>20420832</v>
      </c>
      <c r="C910" s="63" t="s">
        <v>462</v>
      </c>
      <c r="D910" s="63" t="s">
        <v>8748</v>
      </c>
      <c r="E910" s="63" t="s">
        <v>99</v>
      </c>
      <c r="F910" s="63" t="s">
        <v>32</v>
      </c>
      <c r="G910" s="63" t="s">
        <v>3331</v>
      </c>
      <c r="H910" s="63" t="s">
        <v>31</v>
      </c>
      <c r="I910" s="64" t="s">
        <v>465</v>
      </c>
      <c r="J910" s="65" t="s">
        <v>465</v>
      </c>
      <c r="K910" s="63" t="s">
        <v>3332</v>
      </c>
      <c r="L910" s="63" t="s">
        <v>45</v>
      </c>
      <c r="M910" s="63" t="s">
        <v>40</v>
      </c>
      <c r="N910" s="63" t="s">
        <v>35</v>
      </c>
      <c r="O910" s="63" t="s">
        <v>36</v>
      </c>
      <c r="P910" s="63" t="s">
        <v>8749</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2" t="s">
        <v>8768</v>
      </c>
    </row>
    <row r="911" spans="1:29" ht="16.2" hidden="1" customHeight="1" x14ac:dyDescent="0.35">
      <c r="A911" s="61">
        <v>910</v>
      </c>
      <c r="B911" s="67">
        <v>20420834</v>
      </c>
      <c r="C911" s="63" t="s">
        <v>462</v>
      </c>
      <c r="D911" s="63" t="s">
        <v>8748</v>
      </c>
      <c r="E911" s="63" t="s">
        <v>3333</v>
      </c>
      <c r="F911" s="63" t="s">
        <v>38</v>
      </c>
      <c r="G911" s="63" t="s">
        <v>3334</v>
      </c>
      <c r="H911" s="63" t="s">
        <v>31</v>
      </c>
      <c r="I911" s="64" t="s">
        <v>465</v>
      </c>
      <c r="J911" s="65" t="s">
        <v>465</v>
      </c>
      <c r="K911" s="63" t="s">
        <v>3335</v>
      </c>
      <c r="L911" s="63" t="s">
        <v>39</v>
      </c>
      <c r="M911" s="63" t="s">
        <v>40</v>
      </c>
      <c r="N911" s="63" t="s">
        <v>46</v>
      </c>
      <c r="O911" s="63" t="s">
        <v>36</v>
      </c>
      <c r="P911" s="63" t="s">
        <v>46</v>
      </c>
      <c r="Q911" s="84">
        <f t="shared" ca="1" si="42"/>
        <v>46120</v>
      </c>
      <c r="R911" s="68">
        <v>0</v>
      </c>
      <c r="S911" s="85" t="s">
        <v>8754</v>
      </c>
      <c r="T911" s="85">
        <v>0</v>
      </c>
      <c r="U911" s="85">
        <v>0</v>
      </c>
      <c r="V911" s="86">
        <f t="shared" si="43"/>
        <v>2</v>
      </c>
      <c r="W911" s="85">
        <v>0</v>
      </c>
      <c r="X911" s="85">
        <v>0</v>
      </c>
      <c r="Y911" s="85">
        <v>0</v>
      </c>
      <c r="Z911" s="85">
        <v>0</v>
      </c>
      <c r="AA911" s="85">
        <v>0</v>
      </c>
      <c r="AB911" s="87">
        <f t="shared" si="44"/>
        <v>0</v>
      </c>
      <c r="AC911" s="92" t="s">
        <v>8768</v>
      </c>
    </row>
    <row r="912" spans="1:29" ht="16.2" customHeight="1" x14ac:dyDescent="0.35">
      <c r="A912" s="66">
        <v>911</v>
      </c>
      <c r="B912" s="63">
        <v>20420849</v>
      </c>
      <c r="C912" s="63" t="s">
        <v>462</v>
      </c>
      <c r="D912" s="63" t="s">
        <v>8748</v>
      </c>
      <c r="E912" s="63" t="s">
        <v>3336</v>
      </c>
      <c r="F912" s="63" t="s">
        <v>38</v>
      </c>
      <c r="G912" s="63" t="s">
        <v>3337</v>
      </c>
      <c r="H912" s="63" t="s">
        <v>31</v>
      </c>
      <c r="I912" s="64" t="s">
        <v>3338</v>
      </c>
      <c r="J912" s="65" t="s">
        <v>469</v>
      </c>
      <c r="K912" s="63" t="s">
        <v>3339</v>
      </c>
      <c r="L912" s="63" t="s">
        <v>33</v>
      </c>
      <c r="M912" s="63" t="s">
        <v>40</v>
      </c>
      <c r="N912" s="63" t="s">
        <v>53</v>
      </c>
      <c r="O912" s="63" t="s">
        <v>30</v>
      </c>
      <c r="P912" s="63" t="s">
        <v>53</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2" t="s">
        <v>8768</v>
      </c>
    </row>
    <row r="913" spans="1:29" ht="16.2" hidden="1" customHeight="1" x14ac:dyDescent="0.35">
      <c r="A913" s="66">
        <v>912</v>
      </c>
      <c r="B913" s="63">
        <v>20420863</v>
      </c>
      <c r="C913" s="63" t="s">
        <v>462</v>
      </c>
      <c r="D913" s="63" t="s">
        <v>8748</v>
      </c>
      <c r="E913" s="63" t="s">
        <v>3340</v>
      </c>
      <c r="F913" s="63" t="s">
        <v>38</v>
      </c>
      <c r="G913" s="63" t="s">
        <v>3341</v>
      </c>
      <c r="H913" s="63" t="s">
        <v>31</v>
      </c>
      <c r="I913" s="64" t="s">
        <v>465</v>
      </c>
      <c r="J913" s="65" t="s">
        <v>465</v>
      </c>
      <c r="K913" s="63" t="s">
        <v>3342</v>
      </c>
      <c r="L913" s="63" t="s">
        <v>33</v>
      </c>
      <c r="M913" s="63" t="s">
        <v>34</v>
      </c>
      <c r="N913" s="63" t="s">
        <v>35</v>
      </c>
      <c r="O913" s="63" t="s">
        <v>36</v>
      </c>
      <c r="P913" s="63" t="s">
        <v>8750</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2" t="s">
        <v>8768</v>
      </c>
    </row>
    <row r="914" spans="1:29" ht="16.2" hidden="1" customHeight="1" x14ac:dyDescent="0.35">
      <c r="A914" s="61">
        <v>913</v>
      </c>
      <c r="B914" s="63">
        <v>20420871</v>
      </c>
      <c r="C914" s="63" t="s">
        <v>462</v>
      </c>
      <c r="D914" s="63" t="s">
        <v>8748</v>
      </c>
      <c r="E914" s="63" t="s">
        <v>69</v>
      </c>
      <c r="F914" s="63" t="s">
        <v>32</v>
      </c>
      <c r="G914" s="63" t="s">
        <v>602</v>
      </c>
      <c r="H914" s="63" t="s">
        <v>31</v>
      </c>
      <c r="I914" s="64" t="s">
        <v>465</v>
      </c>
      <c r="J914" s="65" t="s">
        <v>465</v>
      </c>
      <c r="K914" s="63" t="s">
        <v>3343</v>
      </c>
      <c r="L914" s="63" t="s">
        <v>39</v>
      </c>
      <c r="M914" s="63" t="s">
        <v>40</v>
      </c>
      <c r="N914" s="63" t="s">
        <v>48</v>
      </c>
      <c r="O914" s="63" t="s">
        <v>43</v>
      </c>
      <c r="P914" s="89" t="s">
        <v>8756</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2" t="s">
        <v>8768</v>
      </c>
    </row>
    <row r="915" spans="1:29" ht="16.2" hidden="1" customHeight="1" x14ac:dyDescent="0.35">
      <c r="A915" s="61">
        <v>914</v>
      </c>
      <c r="B915" s="62">
        <v>20420915</v>
      </c>
      <c r="C915" s="63" t="s">
        <v>462</v>
      </c>
      <c r="D915" s="63" t="s">
        <v>8748</v>
      </c>
      <c r="E915" s="63" t="s">
        <v>3344</v>
      </c>
      <c r="F915" s="63" t="s">
        <v>38</v>
      </c>
      <c r="G915" s="63" t="s">
        <v>3345</v>
      </c>
      <c r="H915" s="63" t="s">
        <v>42</v>
      </c>
      <c r="I915" s="64" t="s">
        <v>3346</v>
      </c>
      <c r="J915" s="65" t="s">
        <v>544</v>
      </c>
      <c r="K915" s="63" t="s">
        <v>3347</v>
      </c>
      <c r="L915" s="63" t="s">
        <v>39</v>
      </c>
      <c r="M915" s="63" t="s">
        <v>34</v>
      </c>
      <c r="N915" s="63" t="s">
        <v>35</v>
      </c>
      <c r="O915" s="63" t="s">
        <v>43</v>
      </c>
      <c r="P915" s="63" t="s">
        <v>8755</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2" t="s">
        <v>8768</v>
      </c>
    </row>
    <row r="916" spans="1:29" ht="16.2" hidden="1" customHeight="1" x14ac:dyDescent="0.35">
      <c r="A916" s="66">
        <v>915</v>
      </c>
      <c r="B916" s="63">
        <v>20420919</v>
      </c>
      <c r="C916" s="63" t="s">
        <v>462</v>
      </c>
      <c r="D916" s="63" t="s">
        <v>8748</v>
      </c>
      <c r="E916" s="63" t="s">
        <v>3348</v>
      </c>
      <c r="F916" s="63" t="s">
        <v>38</v>
      </c>
      <c r="G916" s="63" t="s">
        <v>3349</v>
      </c>
      <c r="H916" s="63" t="s">
        <v>42</v>
      </c>
      <c r="I916" s="64" t="s">
        <v>465</v>
      </c>
      <c r="J916" s="65" t="s">
        <v>465</v>
      </c>
      <c r="K916" s="63" t="s">
        <v>3350</v>
      </c>
      <c r="L916" s="63" t="s">
        <v>45</v>
      </c>
      <c r="M916" s="63" t="s">
        <v>34</v>
      </c>
      <c r="N916" s="63" t="s">
        <v>35</v>
      </c>
      <c r="O916" s="63" t="s">
        <v>43</v>
      </c>
      <c r="P916" s="63" t="s">
        <v>8751</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2" t="s">
        <v>8768</v>
      </c>
    </row>
    <row r="917" spans="1:29" ht="16.2" customHeight="1" x14ac:dyDescent="0.35">
      <c r="A917" s="66">
        <v>916</v>
      </c>
      <c r="B917" s="63">
        <v>20420955</v>
      </c>
      <c r="C917" s="63" t="s">
        <v>462</v>
      </c>
      <c r="D917" s="63" t="s">
        <v>8748</v>
      </c>
      <c r="E917" s="63" t="s">
        <v>3351</v>
      </c>
      <c r="F917" s="63" t="s">
        <v>38</v>
      </c>
      <c r="G917" s="63" t="s">
        <v>3352</v>
      </c>
      <c r="H917" s="63" t="s">
        <v>31</v>
      </c>
      <c r="I917" s="64" t="s">
        <v>465</v>
      </c>
      <c r="J917" s="65" t="s">
        <v>465</v>
      </c>
      <c r="K917" s="63" t="s">
        <v>3353</v>
      </c>
      <c r="L917" s="63" t="s">
        <v>45</v>
      </c>
      <c r="M917" s="63" t="s">
        <v>40</v>
      </c>
      <c r="N917" s="63" t="s">
        <v>53</v>
      </c>
      <c r="O917" s="63" t="s">
        <v>36</v>
      </c>
      <c r="P917" s="63" t="s">
        <v>53</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2" t="s">
        <v>8768</v>
      </c>
    </row>
    <row r="918" spans="1:29" ht="16.2" customHeight="1" x14ac:dyDescent="0.35">
      <c r="A918" s="61">
        <v>917</v>
      </c>
      <c r="B918" s="63">
        <v>20420967</v>
      </c>
      <c r="C918" s="63" t="s">
        <v>462</v>
      </c>
      <c r="D918" s="63" t="s">
        <v>8748</v>
      </c>
      <c r="E918" s="63" t="s">
        <v>3354</v>
      </c>
      <c r="F918" s="63" t="s">
        <v>32</v>
      </c>
      <c r="G918" s="63" t="s">
        <v>3355</v>
      </c>
      <c r="H918" s="63" t="s">
        <v>31</v>
      </c>
      <c r="I918" s="64" t="s">
        <v>3356</v>
      </c>
      <c r="J918" s="65" t="s">
        <v>689</v>
      </c>
      <c r="K918" s="63" t="s">
        <v>3357</v>
      </c>
      <c r="L918" s="63" t="s">
        <v>39</v>
      </c>
      <c r="M918" s="63" t="s">
        <v>40</v>
      </c>
      <c r="N918" s="63" t="s">
        <v>53</v>
      </c>
      <c r="O918" s="63" t="s">
        <v>30</v>
      </c>
      <c r="P918" s="63" t="s">
        <v>53</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2" t="s">
        <v>8768</v>
      </c>
    </row>
    <row r="919" spans="1:29" ht="16.2" hidden="1" customHeight="1" x14ac:dyDescent="0.35">
      <c r="A919" s="61">
        <v>918</v>
      </c>
      <c r="B919" s="67">
        <v>20420970</v>
      </c>
      <c r="C919" s="63" t="s">
        <v>462</v>
      </c>
      <c r="D919" s="63" t="s">
        <v>8748</v>
      </c>
      <c r="E919" s="63" t="s">
        <v>3358</v>
      </c>
      <c r="F919" s="63" t="s">
        <v>32</v>
      </c>
      <c r="G919" s="63" t="s">
        <v>3359</v>
      </c>
      <c r="H919" s="63" t="s">
        <v>31</v>
      </c>
      <c r="I919" s="64" t="s">
        <v>465</v>
      </c>
      <c r="J919" s="65" t="s">
        <v>526</v>
      </c>
      <c r="K919" s="63" t="s">
        <v>3360</v>
      </c>
      <c r="L919" s="63" t="s">
        <v>39</v>
      </c>
      <c r="M919" s="63" t="s">
        <v>40</v>
      </c>
      <c r="N919" s="63" t="s">
        <v>46</v>
      </c>
      <c r="O919" s="63" t="s">
        <v>43</v>
      </c>
      <c r="P919" s="63" t="s">
        <v>46</v>
      </c>
      <c r="Q919" s="84">
        <f t="shared" ca="1" si="42"/>
        <v>46120</v>
      </c>
      <c r="R919" s="68">
        <v>0</v>
      </c>
      <c r="S919" s="85" t="s">
        <v>8754</v>
      </c>
      <c r="T919" s="85">
        <v>0</v>
      </c>
      <c r="U919" s="85">
        <v>0</v>
      </c>
      <c r="V919" s="86">
        <f t="shared" si="43"/>
        <v>2</v>
      </c>
      <c r="W919" s="85">
        <v>0</v>
      </c>
      <c r="X919" s="85">
        <v>0</v>
      </c>
      <c r="Y919" s="85">
        <v>0</v>
      </c>
      <c r="Z919" s="85">
        <v>0</v>
      </c>
      <c r="AA919" s="85">
        <v>0</v>
      </c>
      <c r="AB919" s="87">
        <f t="shared" si="44"/>
        <v>0</v>
      </c>
      <c r="AC919" s="92" t="s">
        <v>8768</v>
      </c>
    </row>
    <row r="920" spans="1:29" ht="16.2" hidden="1" customHeight="1" x14ac:dyDescent="0.35">
      <c r="A920" s="66">
        <v>919</v>
      </c>
      <c r="B920" s="63">
        <v>20420979</v>
      </c>
      <c r="C920" s="63" t="s">
        <v>462</v>
      </c>
      <c r="D920" s="63" t="s">
        <v>8748</v>
      </c>
      <c r="E920" s="63" t="s">
        <v>2770</v>
      </c>
      <c r="F920" s="63" t="s">
        <v>32</v>
      </c>
      <c r="G920" s="63" t="s">
        <v>3361</v>
      </c>
      <c r="H920" s="63" t="s">
        <v>31</v>
      </c>
      <c r="I920" s="64" t="s">
        <v>465</v>
      </c>
      <c r="J920" s="65" t="s">
        <v>465</v>
      </c>
      <c r="K920" s="63" t="s">
        <v>3362</v>
      </c>
      <c r="L920" s="63" t="s">
        <v>33</v>
      </c>
      <c r="M920" s="63" t="s">
        <v>34</v>
      </c>
      <c r="N920" s="63" t="s">
        <v>35</v>
      </c>
      <c r="O920" s="63" t="s">
        <v>36</v>
      </c>
      <c r="P920" s="63" t="s">
        <v>8749</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2" t="s">
        <v>8768</v>
      </c>
    </row>
    <row r="921" spans="1:29" ht="16.2" hidden="1" customHeight="1" x14ac:dyDescent="0.35">
      <c r="A921" s="66">
        <v>920</v>
      </c>
      <c r="B921" s="63">
        <v>20420982</v>
      </c>
      <c r="C921" s="63" t="s">
        <v>462</v>
      </c>
      <c r="D921" s="63" t="s">
        <v>8748</v>
      </c>
      <c r="E921" s="63" t="s">
        <v>3363</v>
      </c>
      <c r="F921" s="63" t="s">
        <v>38</v>
      </c>
      <c r="G921" s="63" t="s">
        <v>3364</v>
      </c>
      <c r="H921" s="63" t="s">
        <v>31</v>
      </c>
      <c r="I921" s="64" t="s">
        <v>465</v>
      </c>
      <c r="J921" s="65" t="s">
        <v>465</v>
      </c>
      <c r="K921" s="63" t="s">
        <v>3365</v>
      </c>
      <c r="L921" s="63" t="s">
        <v>39</v>
      </c>
      <c r="M921" s="63" t="s">
        <v>40</v>
      </c>
      <c r="N921" s="63" t="s">
        <v>41</v>
      </c>
      <c r="O921" s="63" t="s">
        <v>36</v>
      </c>
      <c r="P921" s="63" t="s">
        <v>41</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2" t="s">
        <v>8768</v>
      </c>
    </row>
    <row r="922" spans="1:29" ht="16.2" customHeight="1" x14ac:dyDescent="0.35">
      <c r="A922" s="61">
        <v>921</v>
      </c>
      <c r="B922" s="63">
        <v>20420994</v>
      </c>
      <c r="C922" s="63" t="s">
        <v>462</v>
      </c>
      <c r="D922" s="63" t="s">
        <v>8748</v>
      </c>
      <c r="E922" s="63" t="s">
        <v>3366</v>
      </c>
      <c r="F922" s="63" t="s">
        <v>38</v>
      </c>
      <c r="G922" s="63" t="s">
        <v>3367</v>
      </c>
      <c r="H922" s="63" t="s">
        <v>42</v>
      </c>
      <c r="I922" s="64" t="s">
        <v>465</v>
      </c>
      <c r="J922" s="65" t="s">
        <v>526</v>
      </c>
      <c r="K922" s="63" t="s">
        <v>3368</v>
      </c>
      <c r="L922" s="63" t="s">
        <v>39</v>
      </c>
      <c r="M922" s="63" t="s">
        <v>40</v>
      </c>
      <c r="N922" s="63" t="s">
        <v>53</v>
      </c>
      <c r="O922" s="63" t="s">
        <v>43</v>
      </c>
      <c r="P922" s="63" t="s">
        <v>53</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2" t="s">
        <v>8768</v>
      </c>
    </row>
    <row r="923" spans="1:29" ht="16.2" customHeight="1" x14ac:dyDescent="0.35">
      <c r="A923" s="61">
        <v>922</v>
      </c>
      <c r="B923" s="62">
        <v>20420997</v>
      </c>
      <c r="C923" s="63" t="s">
        <v>462</v>
      </c>
      <c r="D923" s="63" t="s">
        <v>8748</v>
      </c>
      <c r="E923" s="63" t="s">
        <v>3369</v>
      </c>
      <c r="F923" s="63" t="s">
        <v>38</v>
      </c>
      <c r="G923" s="63" t="s">
        <v>3370</v>
      </c>
      <c r="H923" s="63" t="s">
        <v>31</v>
      </c>
      <c r="I923" s="64" t="s">
        <v>582</v>
      </c>
      <c r="J923" s="65" t="s">
        <v>544</v>
      </c>
      <c r="K923" s="63" t="s">
        <v>3371</v>
      </c>
      <c r="L923" s="63" t="s">
        <v>45</v>
      </c>
      <c r="M923" s="63" t="s">
        <v>40</v>
      </c>
      <c r="N923" s="63" t="s">
        <v>53</v>
      </c>
      <c r="O923" s="63" t="s">
        <v>43</v>
      </c>
      <c r="P923" s="63" t="s">
        <v>53</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2" t="s">
        <v>8768</v>
      </c>
    </row>
    <row r="924" spans="1:29" ht="16.2" hidden="1" customHeight="1" x14ac:dyDescent="0.35">
      <c r="A924" s="66">
        <v>923</v>
      </c>
      <c r="B924" s="63">
        <v>20421030</v>
      </c>
      <c r="C924" s="63" t="s">
        <v>462</v>
      </c>
      <c r="D924" s="63" t="s">
        <v>8748</v>
      </c>
      <c r="E924" s="63" t="s">
        <v>3372</v>
      </c>
      <c r="F924" s="63" t="s">
        <v>38</v>
      </c>
      <c r="G924" s="63" t="s">
        <v>3373</v>
      </c>
      <c r="H924" s="63" t="s">
        <v>31</v>
      </c>
      <c r="I924" s="64" t="s">
        <v>465</v>
      </c>
      <c r="J924" s="65" t="s">
        <v>465</v>
      </c>
      <c r="K924" s="63" t="s">
        <v>3374</v>
      </c>
      <c r="L924" s="63" t="s">
        <v>39</v>
      </c>
      <c r="M924" s="63" t="s">
        <v>40</v>
      </c>
      <c r="N924" s="63" t="s">
        <v>35</v>
      </c>
      <c r="O924" s="63" t="s">
        <v>36</v>
      </c>
      <c r="P924" s="63" t="s">
        <v>8757</v>
      </c>
      <c r="Q924" s="84">
        <f t="shared" ca="1" si="42"/>
        <v>46120</v>
      </c>
      <c r="R924" s="68">
        <v>0</v>
      </c>
      <c r="S924" s="85" t="s">
        <v>8754</v>
      </c>
      <c r="T924" s="85">
        <v>0</v>
      </c>
      <c r="U924" s="85">
        <v>0</v>
      </c>
      <c r="V924" s="86">
        <f t="shared" si="43"/>
        <v>2</v>
      </c>
      <c r="W924" s="85">
        <v>0</v>
      </c>
      <c r="X924" s="85">
        <v>0</v>
      </c>
      <c r="Y924" s="85">
        <v>0</v>
      </c>
      <c r="Z924" s="85">
        <v>0</v>
      </c>
      <c r="AA924" s="85">
        <v>0</v>
      </c>
      <c r="AB924" s="87">
        <f t="shared" si="44"/>
        <v>0</v>
      </c>
      <c r="AC924" s="92" t="s">
        <v>8768</v>
      </c>
    </row>
    <row r="925" spans="1:29" ht="16.2" hidden="1" customHeight="1" x14ac:dyDescent="0.35">
      <c r="A925" s="66">
        <v>924</v>
      </c>
      <c r="B925" s="62">
        <v>20421051</v>
      </c>
      <c r="C925" s="63" t="s">
        <v>462</v>
      </c>
      <c r="D925" s="63" t="s">
        <v>8748</v>
      </c>
      <c r="E925" s="63" t="s">
        <v>3375</v>
      </c>
      <c r="F925" s="63" t="s">
        <v>32</v>
      </c>
      <c r="G925" s="63" t="s">
        <v>3376</v>
      </c>
      <c r="H925" s="63" t="s">
        <v>31</v>
      </c>
      <c r="I925" s="64" t="s">
        <v>465</v>
      </c>
      <c r="J925" s="65" t="s">
        <v>465</v>
      </c>
      <c r="K925" s="63" t="s">
        <v>3377</v>
      </c>
      <c r="L925" s="63" t="s">
        <v>33</v>
      </c>
      <c r="M925" s="63" t="s">
        <v>34</v>
      </c>
      <c r="N925" s="63" t="s">
        <v>35</v>
      </c>
      <c r="O925" s="63" t="s">
        <v>36</v>
      </c>
      <c r="P925" s="63" t="s">
        <v>8750</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2" t="s">
        <v>8768</v>
      </c>
    </row>
    <row r="926" spans="1:29" ht="16.2" hidden="1" customHeight="1" x14ac:dyDescent="0.35">
      <c r="A926" s="61">
        <v>925</v>
      </c>
      <c r="B926" s="63">
        <v>20421076</v>
      </c>
      <c r="C926" s="63" t="s">
        <v>462</v>
      </c>
      <c r="D926" s="63" t="s">
        <v>8748</v>
      </c>
      <c r="E926" s="63" t="s">
        <v>446</v>
      </c>
      <c r="F926" s="63" t="s">
        <v>38</v>
      </c>
      <c r="G926" s="63" t="s">
        <v>3378</v>
      </c>
      <c r="H926" s="63" t="s">
        <v>31</v>
      </c>
      <c r="I926" s="64" t="s">
        <v>3379</v>
      </c>
      <c r="J926" s="65" t="s">
        <v>526</v>
      </c>
      <c r="K926" s="63" t="s">
        <v>3380</v>
      </c>
      <c r="L926" s="63" t="s">
        <v>33</v>
      </c>
      <c r="M926" s="63" t="s">
        <v>40</v>
      </c>
      <c r="N926" s="63" t="s">
        <v>35</v>
      </c>
      <c r="O926" s="63" t="s">
        <v>43</v>
      </c>
      <c r="P926" s="63" t="s">
        <v>8751</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2" t="s">
        <v>8768</v>
      </c>
    </row>
    <row r="927" spans="1:29" ht="16.2" hidden="1" customHeight="1" x14ac:dyDescent="0.35">
      <c r="A927" s="61">
        <v>926</v>
      </c>
      <c r="B927" s="62">
        <v>20421088</v>
      </c>
      <c r="C927" s="63" t="s">
        <v>462</v>
      </c>
      <c r="D927" s="63" t="s">
        <v>8748</v>
      </c>
      <c r="E927" s="63" t="s">
        <v>3381</v>
      </c>
      <c r="F927" s="63" t="s">
        <v>38</v>
      </c>
      <c r="G927" s="63" t="s">
        <v>3382</v>
      </c>
      <c r="H927" s="63" t="s">
        <v>42</v>
      </c>
      <c r="I927" s="64" t="s">
        <v>465</v>
      </c>
      <c r="J927" s="65" t="s">
        <v>465</v>
      </c>
      <c r="K927" s="63" t="s">
        <v>3383</v>
      </c>
      <c r="L927" s="63" t="s">
        <v>33</v>
      </c>
      <c r="M927" s="63" t="s">
        <v>40</v>
      </c>
      <c r="N927" s="63" t="s">
        <v>35</v>
      </c>
      <c r="O927" s="63" t="s">
        <v>36</v>
      </c>
      <c r="P927" s="63" t="s">
        <v>8749</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2" t="s">
        <v>8768</v>
      </c>
    </row>
    <row r="928" spans="1:29" ht="16.2" hidden="1" customHeight="1" x14ac:dyDescent="0.35">
      <c r="A928" s="66">
        <v>927</v>
      </c>
      <c r="B928" s="63">
        <v>20421106</v>
      </c>
      <c r="C928" s="63" t="s">
        <v>462</v>
      </c>
      <c r="D928" s="63" t="s">
        <v>8748</v>
      </c>
      <c r="E928" s="63" t="s">
        <v>3384</v>
      </c>
      <c r="F928" s="63" t="s">
        <v>38</v>
      </c>
      <c r="G928" s="63" t="s">
        <v>3385</v>
      </c>
      <c r="H928" s="63" t="s">
        <v>42</v>
      </c>
      <c r="I928" s="64" t="s">
        <v>465</v>
      </c>
      <c r="J928" s="65" t="s">
        <v>465</v>
      </c>
      <c r="K928" s="63" t="s">
        <v>3386</v>
      </c>
      <c r="L928" s="63" t="s">
        <v>39</v>
      </c>
      <c r="M928" s="63" t="s">
        <v>40</v>
      </c>
      <c r="N928" s="63" t="s">
        <v>48</v>
      </c>
      <c r="O928" s="63" t="s">
        <v>36</v>
      </c>
      <c r="P928" s="89" t="s">
        <v>8758</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2" t="s">
        <v>8768</v>
      </c>
    </row>
    <row r="929" spans="1:29" ht="16.2" hidden="1" customHeight="1" x14ac:dyDescent="0.35">
      <c r="A929" s="66">
        <v>928</v>
      </c>
      <c r="B929" s="63">
        <v>20421110</v>
      </c>
      <c r="C929" s="63" t="s">
        <v>462</v>
      </c>
      <c r="D929" s="63" t="s">
        <v>8748</v>
      </c>
      <c r="E929" s="63" t="s">
        <v>3387</v>
      </c>
      <c r="F929" s="63" t="s">
        <v>38</v>
      </c>
      <c r="G929" s="63" t="s">
        <v>3388</v>
      </c>
      <c r="H929" s="63" t="s">
        <v>31</v>
      </c>
      <c r="I929" s="64" t="s">
        <v>465</v>
      </c>
      <c r="J929" s="65" t="s">
        <v>465</v>
      </c>
      <c r="K929" s="63" t="s">
        <v>3389</v>
      </c>
      <c r="L929" s="63" t="s">
        <v>39</v>
      </c>
      <c r="M929" s="63" t="s">
        <v>34</v>
      </c>
      <c r="N929" s="63" t="s">
        <v>35</v>
      </c>
      <c r="O929" s="63" t="s">
        <v>36</v>
      </c>
      <c r="P929" s="63" t="s">
        <v>8753</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2" t="s">
        <v>8768</v>
      </c>
    </row>
    <row r="930" spans="1:29" ht="16.2" hidden="1" customHeight="1" x14ac:dyDescent="0.35">
      <c r="A930" s="61">
        <v>929</v>
      </c>
      <c r="B930" s="63">
        <v>20421118</v>
      </c>
      <c r="C930" s="63" t="s">
        <v>462</v>
      </c>
      <c r="D930" s="63" t="s">
        <v>8748</v>
      </c>
      <c r="E930" s="63" t="s">
        <v>3390</v>
      </c>
      <c r="F930" s="63" t="s">
        <v>32</v>
      </c>
      <c r="G930" s="63" t="s">
        <v>3391</v>
      </c>
      <c r="H930" s="63" t="s">
        <v>42</v>
      </c>
      <c r="I930" s="64" t="s">
        <v>465</v>
      </c>
      <c r="J930" s="65" t="s">
        <v>465</v>
      </c>
      <c r="K930" s="63" t="s">
        <v>3392</v>
      </c>
      <c r="L930" s="63" t="s">
        <v>33</v>
      </c>
      <c r="M930" s="63" t="s">
        <v>34</v>
      </c>
      <c r="N930" s="63" t="s">
        <v>35</v>
      </c>
      <c r="O930" s="63" t="s">
        <v>36</v>
      </c>
      <c r="P930" s="63" t="s">
        <v>8751</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2" t="s">
        <v>8768</v>
      </c>
    </row>
    <row r="931" spans="1:29" ht="16.2" hidden="1" customHeight="1" x14ac:dyDescent="0.35">
      <c r="A931" s="61">
        <v>930</v>
      </c>
      <c r="B931" s="62">
        <v>20421153</v>
      </c>
      <c r="C931" s="63" t="s">
        <v>462</v>
      </c>
      <c r="D931" s="63" t="s">
        <v>8748</v>
      </c>
      <c r="E931" s="63" t="s">
        <v>3393</v>
      </c>
      <c r="F931" s="63" t="s">
        <v>32</v>
      </c>
      <c r="G931" s="63" t="s">
        <v>3394</v>
      </c>
      <c r="H931" s="63" t="s">
        <v>42</v>
      </c>
      <c r="I931" s="64" t="s">
        <v>3395</v>
      </c>
      <c r="J931" s="65" t="s">
        <v>465</v>
      </c>
      <c r="K931" s="63" t="s">
        <v>3396</v>
      </c>
      <c r="L931" s="63" t="s">
        <v>39</v>
      </c>
      <c r="M931" s="63" t="s">
        <v>34</v>
      </c>
      <c r="N931" s="63" t="s">
        <v>35</v>
      </c>
      <c r="O931" s="63" t="s">
        <v>43</v>
      </c>
      <c r="P931" s="63" t="s">
        <v>8749</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2" t="s">
        <v>8768</v>
      </c>
    </row>
    <row r="932" spans="1:29" ht="16.2" hidden="1" customHeight="1" x14ac:dyDescent="0.35">
      <c r="A932" s="66">
        <v>931</v>
      </c>
      <c r="B932" s="63">
        <v>20421154</v>
      </c>
      <c r="C932" s="63" t="s">
        <v>462</v>
      </c>
      <c r="D932" s="63" t="s">
        <v>8748</v>
      </c>
      <c r="E932" s="63" t="s">
        <v>3397</v>
      </c>
      <c r="F932" s="63" t="s">
        <v>32</v>
      </c>
      <c r="G932" s="63" t="s">
        <v>3398</v>
      </c>
      <c r="H932" s="63" t="s">
        <v>42</v>
      </c>
      <c r="I932" s="64" t="s">
        <v>465</v>
      </c>
      <c r="J932" s="65" t="s">
        <v>465</v>
      </c>
      <c r="K932" s="63" t="s">
        <v>3399</v>
      </c>
      <c r="L932" s="63" t="s">
        <v>39</v>
      </c>
      <c r="M932" s="63" t="s">
        <v>34</v>
      </c>
      <c r="N932" s="63" t="s">
        <v>35</v>
      </c>
      <c r="O932" s="63" t="s">
        <v>43</v>
      </c>
      <c r="P932" s="63" t="s">
        <v>8752</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2" t="s">
        <v>8768</v>
      </c>
    </row>
    <row r="933" spans="1:29" ht="16.2" hidden="1" customHeight="1" x14ac:dyDescent="0.35">
      <c r="A933" s="66">
        <v>932</v>
      </c>
      <c r="B933" s="63">
        <v>20421160</v>
      </c>
      <c r="C933" s="63" t="s">
        <v>462</v>
      </c>
      <c r="D933" s="63" t="s">
        <v>8748</v>
      </c>
      <c r="E933" s="63" t="s">
        <v>3400</v>
      </c>
      <c r="F933" s="63" t="s">
        <v>38</v>
      </c>
      <c r="G933" s="63" t="s">
        <v>3401</v>
      </c>
      <c r="H933" s="63" t="s">
        <v>31</v>
      </c>
      <c r="I933" s="64" t="s">
        <v>3402</v>
      </c>
      <c r="J933" s="65" t="s">
        <v>544</v>
      </c>
      <c r="K933" s="63" t="s">
        <v>3403</v>
      </c>
      <c r="L933" s="63" t="s">
        <v>33</v>
      </c>
      <c r="M933" s="63" t="s">
        <v>34</v>
      </c>
      <c r="N933" s="63" t="s">
        <v>35</v>
      </c>
      <c r="O933" s="63" t="s">
        <v>30</v>
      </c>
      <c r="P933" s="63" t="s">
        <v>8753</v>
      </c>
      <c r="Q933" s="84">
        <f t="shared" ca="1" si="42"/>
        <v>46120</v>
      </c>
      <c r="R933" s="68">
        <v>0</v>
      </c>
      <c r="S933" s="85" t="s">
        <v>8754</v>
      </c>
      <c r="T933" s="85">
        <v>0</v>
      </c>
      <c r="U933" s="85">
        <v>0</v>
      </c>
      <c r="V933" s="86">
        <f t="shared" si="43"/>
        <v>2</v>
      </c>
      <c r="W933" s="85">
        <v>0</v>
      </c>
      <c r="X933" s="85">
        <v>0</v>
      </c>
      <c r="Y933" s="85">
        <v>0</v>
      </c>
      <c r="Z933" s="85">
        <v>0</v>
      </c>
      <c r="AA933" s="85">
        <v>0</v>
      </c>
      <c r="AB933" s="87">
        <f t="shared" si="44"/>
        <v>0</v>
      </c>
      <c r="AC933" s="92" t="s">
        <v>8768</v>
      </c>
    </row>
    <row r="934" spans="1:29" ht="16.2" hidden="1" customHeight="1" x14ac:dyDescent="0.35">
      <c r="A934" s="61">
        <v>933</v>
      </c>
      <c r="B934" s="63">
        <v>20421187</v>
      </c>
      <c r="C934" s="63" t="s">
        <v>462</v>
      </c>
      <c r="D934" s="63" t="s">
        <v>8748</v>
      </c>
      <c r="E934" s="63" t="s">
        <v>214</v>
      </c>
      <c r="F934" s="63" t="s">
        <v>38</v>
      </c>
      <c r="G934" s="63" t="s">
        <v>3404</v>
      </c>
      <c r="H934" s="63" t="s">
        <v>31</v>
      </c>
      <c r="I934" s="64" t="s">
        <v>465</v>
      </c>
      <c r="J934" s="65" t="s">
        <v>465</v>
      </c>
      <c r="K934" s="63" t="s">
        <v>3405</v>
      </c>
      <c r="L934" s="63" t="s">
        <v>39</v>
      </c>
      <c r="M934" s="63" t="s">
        <v>34</v>
      </c>
      <c r="N934" s="63" t="s">
        <v>35</v>
      </c>
      <c r="O934" s="63" t="s">
        <v>36</v>
      </c>
      <c r="P934" s="63" t="s">
        <v>8753</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2" t="s">
        <v>8768</v>
      </c>
    </row>
    <row r="935" spans="1:29" ht="16.2" hidden="1" customHeight="1" x14ac:dyDescent="0.35">
      <c r="A935" s="61">
        <v>934</v>
      </c>
      <c r="B935" s="63">
        <v>20421189</v>
      </c>
      <c r="C935" s="63" t="s">
        <v>462</v>
      </c>
      <c r="D935" s="63" t="s">
        <v>8748</v>
      </c>
      <c r="E935" s="63" t="s">
        <v>91</v>
      </c>
      <c r="F935" s="63" t="s">
        <v>38</v>
      </c>
      <c r="G935" s="63" t="s">
        <v>3406</v>
      </c>
      <c r="H935" s="63" t="s">
        <v>31</v>
      </c>
      <c r="I935" s="64" t="s">
        <v>3407</v>
      </c>
      <c r="J935" s="65" t="s">
        <v>502</v>
      </c>
      <c r="K935" s="63" t="s">
        <v>3408</v>
      </c>
      <c r="L935" s="63" t="s">
        <v>39</v>
      </c>
      <c r="M935" s="63" t="s">
        <v>34</v>
      </c>
      <c r="N935" s="63" t="s">
        <v>35</v>
      </c>
      <c r="O935" s="63" t="s">
        <v>43</v>
      </c>
      <c r="P935" s="63" t="s">
        <v>8753</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2" t="s">
        <v>8768</v>
      </c>
    </row>
    <row r="936" spans="1:29" ht="16.2" hidden="1" customHeight="1" x14ac:dyDescent="0.35">
      <c r="A936" s="66">
        <v>935</v>
      </c>
      <c r="B936" s="63">
        <v>20421201</v>
      </c>
      <c r="C936" s="63" t="s">
        <v>462</v>
      </c>
      <c r="D936" s="63" t="s">
        <v>8748</v>
      </c>
      <c r="E936" s="63" t="s">
        <v>3409</v>
      </c>
      <c r="F936" s="63" t="s">
        <v>32</v>
      </c>
      <c r="G936" s="63" t="s">
        <v>3410</v>
      </c>
      <c r="H936" s="63" t="s">
        <v>31</v>
      </c>
      <c r="I936" s="64" t="s">
        <v>582</v>
      </c>
      <c r="J936" s="65" t="s">
        <v>465</v>
      </c>
      <c r="K936" s="63" t="s">
        <v>3411</v>
      </c>
      <c r="L936" s="63" t="s">
        <v>39</v>
      </c>
      <c r="M936" s="63" t="s">
        <v>34</v>
      </c>
      <c r="N936" s="63" t="s">
        <v>52</v>
      </c>
      <c r="O936" s="63" t="s">
        <v>43</v>
      </c>
      <c r="P936" s="63" t="s">
        <v>52</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2" t="s">
        <v>8768</v>
      </c>
    </row>
    <row r="937" spans="1:29" ht="16.2" hidden="1" customHeight="1" x14ac:dyDescent="0.35">
      <c r="A937" s="66">
        <v>936</v>
      </c>
      <c r="B937" s="63">
        <v>20421215</v>
      </c>
      <c r="C937" s="63" t="s">
        <v>462</v>
      </c>
      <c r="D937" s="63" t="s">
        <v>8748</v>
      </c>
      <c r="E937" s="63" t="s">
        <v>3412</v>
      </c>
      <c r="F937" s="63" t="s">
        <v>38</v>
      </c>
      <c r="G937" s="63" t="s">
        <v>3413</v>
      </c>
      <c r="H937" s="63" t="s">
        <v>42</v>
      </c>
      <c r="I937" s="64" t="s">
        <v>465</v>
      </c>
      <c r="J937" s="65" t="s">
        <v>465</v>
      </c>
      <c r="K937" s="63" t="s">
        <v>3414</v>
      </c>
      <c r="L937" s="63" t="s">
        <v>39</v>
      </c>
      <c r="M937" s="63" t="s">
        <v>40</v>
      </c>
      <c r="N937" s="63" t="s">
        <v>35</v>
      </c>
      <c r="O937" s="63" t="s">
        <v>36</v>
      </c>
      <c r="P937" s="63" t="s">
        <v>8753</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2" t="s">
        <v>8768</v>
      </c>
    </row>
    <row r="938" spans="1:29" ht="16.2" hidden="1" customHeight="1" x14ac:dyDescent="0.35">
      <c r="A938" s="61">
        <v>937</v>
      </c>
      <c r="B938" s="63">
        <v>20421223</v>
      </c>
      <c r="C938" s="63" t="s">
        <v>462</v>
      </c>
      <c r="D938" s="63" t="s">
        <v>8748</v>
      </c>
      <c r="E938" s="63" t="s">
        <v>3415</v>
      </c>
      <c r="F938" s="63" t="s">
        <v>38</v>
      </c>
      <c r="G938" s="63" t="s">
        <v>3416</v>
      </c>
      <c r="H938" s="63" t="s">
        <v>31</v>
      </c>
      <c r="I938" s="64" t="s">
        <v>3417</v>
      </c>
      <c r="J938" s="65" t="s">
        <v>469</v>
      </c>
      <c r="K938" s="63" t="s">
        <v>3418</v>
      </c>
      <c r="L938" s="63" t="s">
        <v>39</v>
      </c>
      <c r="M938" s="63" t="s">
        <v>40</v>
      </c>
      <c r="N938" s="63" t="s">
        <v>48</v>
      </c>
      <c r="O938" s="63" t="s">
        <v>43</v>
      </c>
      <c r="P938" s="89" t="s">
        <v>8758</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2" t="s">
        <v>8768</v>
      </c>
    </row>
    <row r="939" spans="1:29" ht="16.2" hidden="1" customHeight="1" x14ac:dyDescent="0.35">
      <c r="A939" s="61">
        <v>938</v>
      </c>
      <c r="B939" s="63">
        <v>20421228</v>
      </c>
      <c r="C939" s="63" t="s">
        <v>462</v>
      </c>
      <c r="D939" s="63" t="s">
        <v>8748</v>
      </c>
      <c r="E939" s="63" t="s">
        <v>3419</v>
      </c>
      <c r="F939" s="63" t="s">
        <v>38</v>
      </c>
      <c r="G939" s="63" t="s">
        <v>3420</v>
      </c>
      <c r="H939" s="63" t="s">
        <v>31</v>
      </c>
      <c r="I939" s="64" t="s">
        <v>465</v>
      </c>
      <c r="J939" s="65" t="s">
        <v>544</v>
      </c>
      <c r="K939" s="63" t="s">
        <v>3421</v>
      </c>
      <c r="L939" s="63" t="s">
        <v>39</v>
      </c>
      <c r="M939" s="63" t="s">
        <v>34</v>
      </c>
      <c r="N939" s="63" t="s">
        <v>48</v>
      </c>
      <c r="O939" s="63" t="s">
        <v>43</v>
      </c>
      <c r="P939" s="89" t="s">
        <v>8758</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2" t="s">
        <v>8768</v>
      </c>
    </row>
    <row r="940" spans="1:29" ht="16.2" hidden="1" customHeight="1" x14ac:dyDescent="0.35">
      <c r="A940" s="66">
        <v>939</v>
      </c>
      <c r="B940" s="63">
        <v>20421233</v>
      </c>
      <c r="C940" s="63" t="s">
        <v>462</v>
      </c>
      <c r="D940" s="63" t="s">
        <v>8748</v>
      </c>
      <c r="E940" s="63" t="s">
        <v>3422</v>
      </c>
      <c r="F940" s="63" t="s">
        <v>32</v>
      </c>
      <c r="G940" s="63" t="s">
        <v>1808</v>
      </c>
      <c r="H940" s="63" t="s">
        <v>31</v>
      </c>
      <c r="I940" s="64" t="s">
        <v>465</v>
      </c>
      <c r="J940" s="65" t="s">
        <v>465</v>
      </c>
      <c r="K940" s="63" t="s">
        <v>3423</v>
      </c>
      <c r="L940" s="63" t="s">
        <v>39</v>
      </c>
      <c r="M940" s="63" t="s">
        <v>34</v>
      </c>
      <c r="N940" s="63" t="s">
        <v>35</v>
      </c>
      <c r="O940" s="63" t="s">
        <v>36</v>
      </c>
      <c r="P940" s="63" t="s">
        <v>8757</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2" t="s">
        <v>8768</v>
      </c>
    </row>
    <row r="941" spans="1:29" ht="16.2" hidden="1" customHeight="1" x14ac:dyDescent="0.35">
      <c r="A941" s="66">
        <v>940</v>
      </c>
      <c r="B941" s="62">
        <v>20421234</v>
      </c>
      <c r="C941" s="63" t="s">
        <v>462</v>
      </c>
      <c r="D941" s="63" t="s">
        <v>8748</v>
      </c>
      <c r="E941" s="63" t="s">
        <v>3424</v>
      </c>
      <c r="F941" s="63" t="s">
        <v>38</v>
      </c>
      <c r="G941" s="63" t="s">
        <v>3425</v>
      </c>
      <c r="H941" s="63" t="s">
        <v>31</v>
      </c>
      <c r="I941" s="64" t="s">
        <v>465</v>
      </c>
      <c r="J941" s="65" t="s">
        <v>465</v>
      </c>
      <c r="K941" s="63" t="s">
        <v>3426</v>
      </c>
      <c r="L941" s="63" t="s">
        <v>39</v>
      </c>
      <c r="M941" s="63" t="s">
        <v>34</v>
      </c>
      <c r="N941" s="63" t="s">
        <v>35</v>
      </c>
      <c r="O941" s="63" t="s">
        <v>36</v>
      </c>
      <c r="P941" s="63" t="s">
        <v>8757</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2" t="s">
        <v>8768</v>
      </c>
    </row>
    <row r="942" spans="1:29" ht="16.2" hidden="1" customHeight="1" x14ac:dyDescent="0.35">
      <c r="A942" s="61">
        <v>941</v>
      </c>
      <c r="B942" s="63">
        <v>20421238</v>
      </c>
      <c r="C942" s="63" t="s">
        <v>462</v>
      </c>
      <c r="D942" s="63" t="s">
        <v>8748</v>
      </c>
      <c r="E942" s="63" t="s">
        <v>3427</v>
      </c>
      <c r="F942" s="63" t="s">
        <v>38</v>
      </c>
      <c r="G942" s="63" t="s">
        <v>671</v>
      </c>
      <c r="H942" s="63" t="s">
        <v>31</v>
      </c>
      <c r="I942" s="64" t="s">
        <v>465</v>
      </c>
      <c r="J942" s="65" t="s">
        <v>526</v>
      </c>
      <c r="K942" s="63" t="s">
        <v>3428</v>
      </c>
      <c r="L942" s="63" t="s">
        <v>33</v>
      </c>
      <c r="M942" s="63" t="s">
        <v>40</v>
      </c>
      <c r="N942" s="63" t="s">
        <v>48</v>
      </c>
      <c r="O942" s="63" t="s">
        <v>43</v>
      </c>
      <c r="P942" s="89" t="s">
        <v>8756</v>
      </c>
      <c r="Q942" s="84">
        <f t="shared" ca="1" si="42"/>
        <v>46120</v>
      </c>
      <c r="R942" s="68">
        <v>0</v>
      </c>
      <c r="S942" s="85" t="s">
        <v>8754</v>
      </c>
      <c r="T942" s="85">
        <v>0</v>
      </c>
      <c r="U942" s="85">
        <v>0</v>
      </c>
      <c r="V942" s="86">
        <f t="shared" si="43"/>
        <v>2</v>
      </c>
      <c r="W942" s="85">
        <v>0</v>
      </c>
      <c r="X942" s="85">
        <v>0</v>
      </c>
      <c r="Y942" s="85">
        <v>0</v>
      </c>
      <c r="Z942" s="85">
        <v>0</v>
      </c>
      <c r="AA942" s="85">
        <v>0</v>
      </c>
      <c r="AB942" s="87">
        <f t="shared" si="44"/>
        <v>0</v>
      </c>
      <c r="AC942" s="92" t="s">
        <v>8768</v>
      </c>
    </row>
    <row r="943" spans="1:29" ht="16.2" hidden="1" customHeight="1" x14ac:dyDescent="0.35">
      <c r="A943" s="61">
        <v>942</v>
      </c>
      <c r="B943" s="63">
        <v>20421239</v>
      </c>
      <c r="C943" s="63" t="s">
        <v>462</v>
      </c>
      <c r="D943" s="63" t="s">
        <v>8748</v>
      </c>
      <c r="E943" s="63" t="s">
        <v>3429</v>
      </c>
      <c r="F943" s="63" t="s">
        <v>38</v>
      </c>
      <c r="G943" s="63" t="s">
        <v>3430</v>
      </c>
      <c r="H943" s="63" t="s">
        <v>31</v>
      </c>
      <c r="I943" s="64" t="s">
        <v>465</v>
      </c>
      <c r="J943" s="65" t="s">
        <v>465</v>
      </c>
      <c r="K943" s="63" t="s">
        <v>3431</v>
      </c>
      <c r="L943" s="63" t="s">
        <v>39</v>
      </c>
      <c r="M943" s="63" t="s">
        <v>40</v>
      </c>
      <c r="N943" s="63" t="s">
        <v>48</v>
      </c>
      <c r="O943" s="63" t="s">
        <v>43</v>
      </c>
      <c r="P943" s="89" t="s">
        <v>8758</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2" t="s">
        <v>8768</v>
      </c>
    </row>
    <row r="944" spans="1:29" ht="16.2" hidden="1" customHeight="1" x14ac:dyDescent="0.35">
      <c r="A944" s="66">
        <v>943</v>
      </c>
      <c r="B944" s="63">
        <v>20421243</v>
      </c>
      <c r="C944" s="63" t="s">
        <v>462</v>
      </c>
      <c r="D944" s="63" t="s">
        <v>8748</v>
      </c>
      <c r="E944" s="63" t="s">
        <v>314</v>
      </c>
      <c r="F944" s="63" t="s">
        <v>38</v>
      </c>
      <c r="G944" s="63" t="s">
        <v>3432</v>
      </c>
      <c r="H944" s="63" t="s">
        <v>42</v>
      </c>
      <c r="I944" s="64" t="s">
        <v>465</v>
      </c>
      <c r="J944" s="65" t="s">
        <v>465</v>
      </c>
      <c r="K944" s="63" t="s">
        <v>3433</v>
      </c>
      <c r="L944" s="63" t="s">
        <v>33</v>
      </c>
      <c r="M944" s="63" t="s">
        <v>34</v>
      </c>
      <c r="N944" s="63" t="s">
        <v>35</v>
      </c>
      <c r="O944" s="63" t="s">
        <v>36</v>
      </c>
      <c r="P944" s="63" t="s">
        <v>8757</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2" t="s">
        <v>8768</v>
      </c>
    </row>
    <row r="945" spans="1:29" ht="16.2" hidden="1" customHeight="1" x14ac:dyDescent="0.35">
      <c r="A945" s="66">
        <v>944</v>
      </c>
      <c r="B945" s="62">
        <v>20421272</v>
      </c>
      <c r="C945" s="63" t="s">
        <v>462</v>
      </c>
      <c r="D945" s="63" t="s">
        <v>8748</v>
      </c>
      <c r="E945" s="63" t="s">
        <v>3434</v>
      </c>
      <c r="F945" s="63" t="s">
        <v>32</v>
      </c>
      <c r="G945" s="63" t="s">
        <v>3435</v>
      </c>
      <c r="H945" s="63" t="s">
        <v>31</v>
      </c>
      <c r="I945" s="64" t="s">
        <v>465</v>
      </c>
      <c r="J945" s="65" t="s">
        <v>465</v>
      </c>
      <c r="K945" s="63" t="s">
        <v>3436</v>
      </c>
      <c r="L945" s="63" t="s">
        <v>33</v>
      </c>
      <c r="M945" s="63" t="s">
        <v>34</v>
      </c>
      <c r="N945" s="63" t="s">
        <v>35</v>
      </c>
      <c r="O945" s="63" t="s">
        <v>36</v>
      </c>
      <c r="P945" s="63" t="s">
        <v>8753</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2" t="s">
        <v>8768</v>
      </c>
    </row>
    <row r="946" spans="1:29" ht="16.2" hidden="1" customHeight="1" x14ac:dyDescent="0.35">
      <c r="A946" s="61">
        <v>945</v>
      </c>
      <c r="B946" s="63">
        <v>20421286</v>
      </c>
      <c r="C946" s="63" t="s">
        <v>462</v>
      </c>
      <c r="D946" s="63" t="s">
        <v>8748</v>
      </c>
      <c r="E946" s="63" t="s">
        <v>373</v>
      </c>
      <c r="F946" s="63" t="s">
        <v>38</v>
      </c>
      <c r="G946" s="63" t="s">
        <v>3437</v>
      </c>
      <c r="H946" s="63" t="s">
        <v>42</v>
      </c>
      <c r="I946" s="64" t="s">
        <v>3438</v>
      </c>
      <c r="J946" s="65" t="s">
        <v>526</v>
      </c>
      <c r="K946" s="63" t="s">
        <v>3439</v>
      </c>
      <c r="L946" s="63" t="s">
        <v>33</v>
      </c>
      <c r="M946" s="63" t="s">
        <v>34</v>
      </c>
      <c r="N946" s="63" t="s">
        <v>35</v>
      </c>
      <c r="O946" s="63" t="s">
        <v>43</v>
      </c>
      <c r="P946" s="63" t="s">
        <v>8751</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2" t="s">
        <v>8768</v>
      </c>
    </row>
    <row r="947" spans="1:29" ht="16.2" hidden="1" customHeight="1" x14ac:dyDescent="0.35">
      <c r="A947" s="66">
        <v>946</v>
      </c>
      <c r="B947" s="63">
        <v>20421291</v>
      </c>
      <c r="C947" s="63" t="s">
        <v>462</v>
      </c>
      <c r="D947" s="63" t="s">
        <v>8748</v>
      </c>
      <c r="E947" s="63" t="s">
        <v>3440</v>
      </c>
      <c r="F947" s="63" t="s">
        <v>32</v>
      </c>
      <c r="G947" s="63" t="s">
        <v>3215</v>
      </c>
      <c r="H947" s="63" t="s">
        <v>31</v>
      </c>
      <c r="I947" s="64" t="s">
        <v>3441</v>
      </c>
      <c r="J947" s="65" t="s">
        <v>465</v>
      </c>
      <c r="K947" s="63" t="s">
        <v>3442</v>
      </c>
      <c r="L947" s="63" t="s">
        <v>39</v>
      </c>
      <c r="M947" s="63" t="s">
        <v>40</v>
      </c>
      <c r="N947" s="63" t="s">
        <v>41</v>
      </c>
      <c r="O947" s="63" t="s">
        <v>43</v>
      </c>
      <c r="P947" s="63" t="s">
        <v>41</v>
      </c>
      <c r="Q947" s="84">
        <f t="shared" ca="1" si="42"/>
        <v>46120</v>
      </c>
      <c r="R947" s="68">
        <v>0</v>
      </c>
      <c r="S947" s="85" t="s">
        <v>8754</v>
      </c>
      <c r="T947" s="85">
        <v>0</v>
      </c>
      <c r="U947" s="85">
        <v>0</v>
      </c>
      <c r="V947" s="86">
        <f t="shared" si="43"/>
        <v>2</v>
      </c>
      <c r="W947" s="85">
        <v>0</v>
      </c>
      <c r="X947" s="85">
        <v>0</v>
      </c>
      <c r="Y947" s="85">
        <v>0</v>
      </c>
      <c r="Z947" s="85">
        <v>0</v>
      </c>
      <c r="AA947" s="85">
        <v>0</v>
      </c>
      <c r="AB947" s="87">
        <f t="shared" si="44"/>
        <v>0</v>
      </c>
      <c r="AC947" s="92" t="s">
        <v>8768</v>
      </c>
    </row>
    <row r="948" spans="1:29" ht="16.2" hidden="1" customHeight="1" x14ac:dyDescent="0.35">
      <c r="A948" s="66">
        <v>947</v>
      </c>
      <c r="B948" s="62">
        <v>20421293</v>
      </c>
      <c r="C948" s="63" t="s">
        <v>462</v>
      </c>
      <c r="D948" s="63" t="s">
        <v>8748</v>
      </c>
      <c r="E948" s="63" t="s">
        <v>3443</v>
      </c>
      <c r="F948" s="63" t="s">
        <v>38</v>
      </c>
      <c r="G948" s="63" t="s">
        <v>3444</v>
      </c>
      <c r="H948" s="63" t="s">
        <v>42</v>
      </c>
      <c r="I948" s="64" t="s">
        <v>3445</v>
      </c>
      <c r="J948" s="65" t="s">
        <v>1463</v>
      </c>
      <c r="K948" s="63" t="s">
        <v>3446</v>
      </c>
      <c r="L948" s="63" t="s">
        <v>45</v>
      </c>
      <c r="M948" s="63" t="s">
        <v>34</v>
      </c>
      <c r="N948" s="63" t="s">
        <v>35</v>
      </c>
      <c r="O948" s="63" t="s">
        <v>30</v>
      </c>
      <c r="P948" s="63" t="s">
        <v>8755</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2" t="s">
        <v>8768</v>
      </c>
    </row>
    <row r="949" spans="1:29" ht="16.2" hidden="1" customHeight="1" x14ac:dyDescent="0.35">
      <c r="A949" s="66">
        <v>948</v>
      </c>
      <c r="B949" s="63">
        <v>20421316</v>
      </c>
      <c r="C949" s="63" t="s">
        <v>462</v>
      </c>
      <c r="D949" s="63" t="s">
        <v>8748</v>
      </c>
      <c r="E949" s="63" t="s">
        <v>3447</v>
      </c>
      <c r="F949" s="63" t="s">
        <v>38</v>
      </c>
      <c r="G949" s="63" t="s">
        <v>3448</v>
      </c>
      <c r="H949" s="63" t="s">
        <v>42</v>
      </c>
      <c r="I949" s="64" t="s">
        <v>465</v>
      </c>
      <c r="J949" s="65" t="s">
        <v>465</v>
      </c>
      <c r="K949" s="63" t="s">
        <v>3449</v>
      </c>
      <c r="L949" s="63" t="s">
        <v>33</v>
      </c>
      <c r="M949" s="63" t="s">
        <v>34</v>
      </c>
      <c r="N949" s="63" t="s">
        <v>35</v>
      </c>
      <c r="O949" s="63" t="s">
        <v>43</v>
      </c>
      <c r="P949" s="63" t="s">
        <v>8753</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2" t="s">
        <v>8768</v>
      </c>
    </row>
    <row r="950" spans="1:29" ht="16.2" hidden="1" customHeight="1" x14ac:dyDescent="0.35">
      <c r="A950" s="61">
        <v>949</v>
      </c>
      <c r="B950" s="63">
        <v>20421322</v>
      </c>
      <c r="C950" s="63" t="s">
        <v>462</v>
      </c>
      <c r="D950" s="63" t="s">
        <v>8748</v>
      </c>
      <c r="E950" s="63" t="s">
        <v>3450</v>
      </c>
      <c r="F950" s="63" t="s">
        <v>32</v>
      </c>
      <c r="G950" s="63" t="s">
        <v>3451</v>
      </c>
      <c r="H950" s="63" t="s">
        <v>31</v>
      </c>
      <c r="I950" s="64" t="s">
        <v>465</v>
      </c>
      <c r="J950" s="65" t="s">
        <v>465</v>
      </c>
      <c r="K950" s="63" t="s">
        <v>3452</v>
      </c>
      <c r="L950" s="63" t="s">
        <v>33</v>
      </c>
      <c r="M950" s="63" t="s">
        <v>34</v>
      </c>
      <c r="N950" s="63" t="s">
        <v>35</v>
      </c>
      <c r="O950" s="63" t="s">
        <v>36</v>
      </c>
      <c r="P950" s="63" t="s">
        <v>8753</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2" t="s">
        <v>8768</v>
      </c>
    </row>
    <row r="951" spans="1:29" ht="16.2" hidden="1" customHeight="1" x14ac:dyDescent="0.35">
      <c r="A951" s="66">
        <v>950</v>
      </c>
      <c r="B951" s="63">
        <v>20421331</v>
      </c>
      <c r="C951" s="63" t="s">
        <v>462</v>
      </c>
      <c r="D951" s="63" t="s">
        <v>8748</v>
      </c>
      <c r="E951" s="63" t="s">
        <v>174</v>
      </c>
      <c r="F951" s="63" t="s">
        <v>38</v>
      </c>
      <c r="G951" s="63" t="s">
        <v>3453</v>
      </c>
      <c r="H951" s="63" t="s">
        <v>42</v>
      </c>
      <c r="I951" s="64" t="s">
        <v>3454</v>
      </c>
      <c r="J951" s="65" t="s">
        <v>544</v>
      </c>
      <c r="K951" s="63" t="s">
        <v>3455</v>
      </c>
      <c r="L951" s="63" t="s">
        <v>39</v>
      </c>
      <c r="M951" s="63" t="s">
        <v>40</v>
      </c>
      <c r="N951" s="63" t="s">
        <v>41</v>
      </c>
      <c r="O951" s="63" t="s">
        <v>30</v>
      </c>
      <c r="P951" s="63" t="s">
        <v>41</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2" t="s">
        <v>8768</v>
      </c>
    </row>
    <row r="952" spans="1:29" ht="16.2" hidden="1" customHeight="1" x14ac:dyDescent="0.35">
      <c r="A952" s="66">
        <v>951</v>
      </c>
      <c r="B952" s="63">
        <v>20421344</v>
      </c>
      <c r="C952" s="63" t="s">
        <v>462</v>
      </c>
      <c r="D952" s="63" t="s">
        <v>8748</v>
      </c>
      <c r="E952" s="63" t="s">
        <v>3456</v>
      </c>
      <c r="F952" s="63" t="s">
        <v>32</v>
      </c>
      <c r="G952" s="63" t="s">
        <v>3457</v>
      </c>
      <c r="H952" s="63" t="s">
        <v>31</v>
      </c>
      <c r="I952" s="64" t="s">
        <v>465</v>
      </c>
      <c r="J952" s="65" t="s">
        <v>465</v>
      </c>
      <c r="K952" s="63" t="s">
        <v>3458</v>
      </c>
      <c r="L952" s="63" t="s">
        <v>45</v>
      </c>
      <c r="M952" s="63" t="s">
        <v>34</v>
      </c>
      <c r="N952" s="63" t="s">
        <v>52</v>
      </c>
      <c r="O952" s="63" t="s">
        <v>43</v>
      </c>
      <c r="P952" s="63" t="s">
        <v>52</v>
      </c>
      <c r="Q952" s="84">
        <f t="shared" ca="1" si="42"/>
        <v>46120</v>
      </c>
      <c r="R952" s="68">
        <v>0</v>
      </c>
      <c r="S952" s="85" t="s">
        <v>8754</v>
      </c>
      <c r="T952" s="85">
        <v>0</v>
      </c>
      <c r="U952" s="85">
        <v>0</v>
      </c>
      <c r="V952" s="86">
        <f t="shared" si="43"/>
        <v>2</v>
      </c>
      <c r="W952" s="85">
        <v>0</v>
      </c>
      <c r="X952" s="85">
        <v>0</v>
      </c>
      <c r="Y952" s="85">
        <v>0</v>
      </c>
      <c r="Z952" s="85">
        <v>0</v>
      </c>
      <c r="AA952" s="85">
        <v>0</v>
      </c>
      <c r="AB952" s="87">
        <f t="shared" si="44"/>
        <v>0</v>
      </c>
      <c r="AC952" s="92" t="s">
        <v>8768</v>
      </c>
    </row>
    <row r="953" spans="1:29" ht="16.2" hidden="1" customHeight="1" x14ac:dyDescent="0.35">
      <c r="A953" s="66">
        <v>952</v>
      </c>
      <c r="B953" s="63">
        <v>20421345</v>
      </c>
      <c r="C953" s="63" t="s">
        <v>462</v>
      </c>
      <c r="D953" s="63" t="s">
        <v>8748</v>
      </c>
      <c r="E953" s="63" t="s">
        <v>3459</v>
      </c>
      <c r="F953" s="63" t="s">
        <v>32</v>
      </c>
      <c r="G953" s="63" t="s">
        <v>3460</v>
      </c>
      <c r="H953" s="63" t="s">
        <v>31</v>
      </c>
      <c r="I953" s="64" t="s">
        <v>465</v>
      </c>
      <c r="J953" s="65" t="s">
        <v>465</v>
      </c>
      <c r="K953" s="63" t="s">
        <v>3461</v>
      </c>
      <c r="L953" s="63" t="s">
        <v>39</v>
      </c>
      <c r="M953" s="63" t="s">
        <v>34</v>
      </c>
      <c r="N953" s="63" t="s">
        <v>35</v>
      </c>
      <c r="O953" s="63" t="s">
        <v>36</v>
      </c>
      <c r="P953" s="63" t="s">
        <v>8752</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2" t="s">
        <v>8768</v>
      </c>
    </row>
    <row r="954" spans="1:29" ht="16.2" hidden="1" customHeight="1" x14ac:dyDescent="0.35">
      <c r="A954" s="61">
        <v>953</v>
      </c>
      <c r="B954" s="63">
        <v>20421351</v>
      </c>
      <c r="C954" s="63" t="s">
        <v>462</v>
      </c>
      <c r="D954" s="63" t="s">
        <v>8748</v>
      </c>
      <c r="E954" s="63" t="s">
        <v>3462</v>
      </c>
      <c r="F954" s="63" t="s">
        <v>38</v>
      </c>
      <c r="G954" s="63" t="s">
        <v>3463</v>
      </c>
      <c r="H954" s="63" t="s">
        <v>31</v>
      </c>
      <c r="I954" s="64" t="s">
        <v>465</v>
      </c>
      <c r="J954" s="65" t="s">
        <v>465</v>
      </c>
      <c r="K954" s="63" t="s">
        <v>3464</v>
      </c>
      <c r="L954" s="63" t="s">
        <v>33</v>
      </c>
      <c r="M954" s="63" t="s">
        <v>34</v>
      </c>
      <c r="N954" s="63" t="s">
        <v>35</v>
      </c>
      <c r="O954" s="63" t="s">
        <v>36</v>
      </c>
      <c r="P954" s="63" t="s">
        <v>8752</v>
      </c>
      <c r="Q954" s="84">
        <f t="shared" ca="1" si="42"/>
        <v>46120</v>
      </c>
      <c r="R954" s="68">
        <v>0</v>
      </c>
      <c r="S954" s="85" t="s">
        <v>8754</v>
      </c>
      <c r="T954" s="85">
        <v>0</v>
      </c>
      <c r="U954" s="85">
        <v>0</v>
      </c>
      <c r="V954" s="86">
        <f t="shared" si="43"/>
        <v>2</v>
      </c>
      <c r="W954" s="85">
        <v>0</v>
      </c>
      <c r="X954" s="85">
        <v>0</v>
      </c>
      <c r="Y954" s="85">
        <v>0</v>
      </c>
      <c r="Z954" s="85">
        <v>0</v>
      </c>
      <c r="AA954" s="85">
        <v>0</v>
      </c>
      <c r="AB954" s="87">
        <f t="shared" si="44"/>
        <v>0</v>
      </c>
      <c r="AC954" s="92" t="s">
        <v>8768</v>
      </c>
    </row>
    <row r="955" spans="1:29" ht="16.2" customHeight="1" x14ac:dyDescent="0.35">
      <c r="A955" s="61">
        <v>954</v>
      </c>
      <c r="B955" s="63">
        <v>20421357</v>
      </c>
      <c r="C955" s="63" t="s">
        <v>462</v>
      </c>
      <c r="D955" s="63" t="s">
        <v>8748</v>
      </c>
      <c r="E955" s="63" t="s">
        <v>3465</v>
      </c>
      <c r="F955" s="63" t="s">
        <v>38</v>
      </c>
      <c r="G955" s="63" t="s">
        <v>3466</v>
      </c>
      <c r="H955" s="63" t="s">
        <v>31</v>
      </c>
      <c r="I955" s="64" t="s">
        <v>465</v>
      </c>
      <c r="J955" s="65" t="s">
        <v>1463</v>
      </c>
      <c r="K955" s="63" t="s">
        <v>3467</v>
      </c>
      <c r="L955" s="63" t="s">
        <v>33</v>
      </c>
      <c r="M955" s="63" t="s">
        <v>40</v>
      </c>
      <c r="N955" s="63" t="s">
        <v>53</v>
      </c>
      <c r="O955" s="63" t="s">
        <v>43</v>
      </c>
      <c r="P955" s="63" t="s">
        <v>53</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2" t="s">
        <v>8768</v>
      </c>
    </row>
    <row r="956" spans="1:29" ht="16.2" hidden="1" customHeight="1" x14ac:dyDescent="0.35">
      <c r="A956" s="66">
        <v>955</v>
      </c>
      <c r="B956" s="63">
        <v>20421358</v>
      </c>
      <c r="C956" s="63" t="s">
        <v>462</v>
      </c>
      <c r="D956" s="63" t="s">
        <v>8748</v>
      </c>
      <c r="E956" s="63" t="s">
        <v>3468</v>
      </c>
      <c r="F956" s="63" t="s">
        <v>38</v>
      </c>
      <c r="G956" s="63" t="s">
        <v>3469</v>
      </c>
      <c r="H956" s="63" t="s">
        <v>31</v>
      </c>
      <c r="I956" s="64" t="s">
        <v>465</v>
      </c>
      <c r="J956" s="65" t="s">
        <v>465</v>
      </c>
      <c r="K956" s="63" t="s">
        <v>3470</v>
      </c>
      <c r="L956" s="63" t="s">
        <v>39</v>
      </c>
      <c r="M956" s="63" t="s">
        <v>34</v>
      </c>
      <c r="N956" s="63" t="s">
        <v>35</v>
      </c>
      <c r="O956" s="63" t="s">
        <v>36</v>
      </c>
      <c r="P956" s="63" t="s">
        <v>8757</v>
      </c>
      <c r="Q956" s="84">
        <f t="shared" ca="1" si="42"/>
        <v>46120</v>
      </c>
      <c r="R956" s="68">
        <v>0</v>
      </c>
      <c r="S956" s="85" t="s">
        <v>8754</v>
      </c>
      <c r="T956" s="85">
        <v>0</v>
      </c>
      <c r="U956" s="85">
        <v>0</v>
      </c>
      <c r="V956" s="86">
        <f t="shared" si="43"/>
        <v>2</v>
      </c>
      <c r="W956" s="85">
        <v>0</v>
      </c>
      <c r="X956" s="85">
        <v>0</v>
      </c>
      <c r="Y956" s="85">
        <v>0</v>
      </c>
      <c r="Z956" s="85">
        <v>0</v>
      </c>
      <c r="AA956" s="85">
        <v>0</v>
      </c>
      <c r="AB956" s="87">
        <f t="shared" si="44"/>
        <v>0</v>
      </c>
      <c r="AC956" s="92" t="s">
        <v>8768</v>
      </c>
    </row>
    <row r="957" spans="1:29" ht="16.2" hidden="1" customHeight="1" x14ac:dyDescent="0.35">
      <c r="A957" s="66">
        <v>956</v>
      </c>
      <c r="B957" s="63">
        <v>20421361</v>
      </c>
      <c r="C957" s="63" t="s">
        <v>462</v>
      </c>
      <c r="D957" s="63" t="s">
        <v>8748</v>
      </c>
      <c r="E957" s="63" t="s">
        <v>3471</v>
      </c>
      <c r="F957" s="63" t="s">
        <v>38</v>
      </c>
      <c r="G957" s="63" t="s">
        <v>3472</v>
      </c>
      <c r="H957" s="63" t="s">
        <v>42</v>
      </c>
      <c r="I957" s="64" t="s">
        <v>465</v>
      </c>
      <c r="J957" s="65" t="s">
        <v>526</v>
      </c>
      <c r="K957" s="63" t="s">
        <v>3473</v>
      </c>
      <c r="L957" s="63" t="s">
        <v>39</v>
      </c>
      <c r="M957" s="63" t="s">
        <v>34</v>
      </c>
      <c r="N957" s="63" t="s">
        <v>35</v>
      </c>
      <c r="O957" s="63" t="s">
        <v>43</v>
      </c>
      <c r="P957" s="63" t="s">
        <v>8757</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2" t="s">
        <v>8768</v>
      </c>
    </row>
    <row r="958" spans="1:29" ht="16.2" hidden="1" customHeight="1" x14ac:dyDescent="0.35">
      <c r="A958" s="61">
        <v>957</v>
      </c>
      <c r="B958" s="63">
        <v>20421368</v>
      </c>
      <c r="C958" s="63" t="s">
        <v>462</v>
      </c>
      <c r="D958" s="63" t="s">
        <v>8748</v>
      </c>
      <c r="E958" s="63" t="s">
        <v>244</v>
      </c>
      <c r="F958" s="63" t="s">
        <v>38</v>
      </c>
      <c r="G958" s="63" t="s">
        <v>3474</v>
      </c>
      <c r="H958" s="63" t="s">
        <v>42</v>
      </c>
      <c r="I958" s="64" t="s">
        <v>3475</v>
      </c>
      <c r="J958" s="65" t="s">
        <v>655</v>
      </c>
      <c r="K958" s="63" t="s">
        <v>3476</v>
      </c>
      <c r="L958" s="63" t="s">
        <v>33</v>
      </c>
      <c r="M958" s="63" t="s">
        <v>34</v>
      </c>
      <c r="N958" s="63" t="s">
        <v>35</v>
      </c>
      <c r="O958" s="63" t="s">
        <v>43</v>
      </c>
      <c r="P958" s="63" t="s">
        <v>8755</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2" t="s">
        <v>8768</v>
      </c>
    </row>
    <row r="959" spans="1:29" ht="16.2" hidden="1" customHeight="1" x14ac:dyDescent="0.35">
      <c r="A959" s="61">
        <v>958</v>
      </c>
      <c r="B959" s="63">
        <v>20421382</v>
      </c>
      <c r="C959" s="63" t="s">
        <v>462</v>
      </c>
      <c r="D959" s="63" t="s">
        <v>8748</v>
      </c>
      <c r="E959" s="63" t="s">
        <v>195</v>
      </c>
      <c r="F959" s="63" t="s">
        <v>38</v>
      </c>
      <c r="G959" s="63" t="s">
        <v>3477</v>
      </c>
      <c r="H959" s="63" t="s">
        <v>31</v>
      </c>
      <c r="I959" s="64" t="s">
        <v>465</v>
      </c>
      <c r="J959" s="65" t="s">
        <v>465</v>
      </c>
      <c r="K959" s="63" t="s">
        <v>3478</v>
      </c>
      <c r="L959" s="63" t="s">
        <v>39</v>
      </c>
      <c r="M959" s="63" t="s">
        <v>34</v>
      </c>
      <c r="N959" s="63" t="s">
        <v>35</v>
      </c>
      <c r="O959" s="63" t="s">
        <v>36</v>
      </c>
      <c r="P959" s="63" t="s">
        <v>8757</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2" t="s">
        <v>8768</v>
      </c>
    </row>
    <row r="960" spans="1:29" ht="16.2" hidden="1" customHeight="1" x14ac:dyDescent="0.35">
      <c r="A960" s="66">
        <v>959</v>
      </c>
      <c r="B960" s="67">
        <v>20421385</v>
      </c>
      <c r="C960" s="63" t="s">
        <v>462</v>
      </c>
      <c r="D960" s="63" t="s">
        <v>8748</v>
      </c>
      <c r="E960" s="63" t="s">
        <v>3479</v>
      </c>
      <c r="F960" s="63" t="s">
        <v>38</v>
      </c>
      <c r="G960" s="63" t="s">
        <v>3480</v>
      </c>
      <c r="H960" s="63" t="s">
        <v>42</v>
      </c>
      <c r="I960" s="64" t="s">
        <v>465</v>
      </c>
      <c r="J960" s="65" t="s">
        <v>465</v>
      </c>
      <c r="K960" s="63" t="s">
        <v>3481</v>
      </c>
      <c r="L960" s="63" t="s">
        <v>39</v>
      </c>
      <c r="M960" s="63" t="s">
        <v>40</v>
      </c>
      <c r="N960" s="63" t="s">
        <v>46</v>
      </c>
      <c r="O960" s="63" t="s">
        <v>36</v>
      </c>
      <c r="P960" s="63" t="s">
        <v>46</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2" t="s">
        <v>8768</v>
      </c>
    </row>
    <row r="961" spans="1:29" ht="16.2" hidden="1" customHeight="1" x14ac:dyDescent="0.35">
      <c r="A961" s="66">
        <v>960</v>
      </c>
      <c r="B961" s="63">
        <v>20421390</v>
      </c>
      <c r="C961" s="63" t="s">
        <v>462</v>
      </c>
      <c r="D961" s="63" t="s">
        <v>8748</v>
      </c>
      <c r="E961" s="63" t="s">
        <v>3482</v>
      </c>
      <c r="F961" s="63" t="s">
        <v>32</v>
      </c>
      <c r="G961" s="63" t="s">
        <v>1296</v>
      </c>
      <c r="H961" s="63" t="s">
        <v>31</v>
      </c>
      <c r="I961" s="64" t="s">
        <v>465</v>
      </c>
      <c r="J961" s="65" t="s">
        <v>465</v>
      </c>
      <c r="K961" s="63" t="s">
        <v>3483</v>
      </c>
      <c r="L961" s="63" t="s">
        <v>39</v>
      </c>
      <c r="M961" s="63" t="s">
        <v>34</v>
      </c>
      <c r="N961" s="63" t="s">
        <v>35</v>
      </c>
      <c r="O961" s="63" t="s">
        <v>36</v>
      </c>
      <c r="P961" s="63" t="s">
        <v>8757</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2" t="s">
        <v>8768</v>
      </c>
    </row>
    <row r="962" spans="1:29" ht="16.2" hidden="1" customHeight="1" x14ac:dyDescent="0.35">
      <c r="A962" s="61">
        <v>961</v>
      </c>
      <c r="B962" s="63">
        <v>20421412</v>
      </c>
      <c r="C962" s="63" t="s">
        <v>462</v>
      </c>
      <c r="D962" s="63" t="s">
        <v>8748</v>
      </c>
      <c r="E962" s="63" t="s">
        <v>595</v>
      </c>
      <c r="F962" s="63" t="s">
        <v>32</v>
      </c>
      <c r="G962" s="63" t="s">
        <v>3484</v>
      </c>
      <c r="H962" s="63" t="s">
        <v>31</v>
      </c>
      <c r="I962" s="64" t="s">
        <v>465</v>
      </c>
      <c r="J962" s="65" t="s">
        <v>465</v>
      </c>
      <c r="K962" s="63" t="s">
        <v>3485</v>
      </c>
      <c r="L962" s="63" t="s">
        <v>39</v>
      </c>
      <c r="M962" s="63" t="s">
        <v>34</v>
      </c>
      <c r="N962" s="63" t="s">
        <v>35</v>
      </c>
      <c r="O962" s="63" t="s">
        <v>36</v>
      </c>
      <c r="P962" s="63" t="s">
        <v>8752</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2" t="s">
        <v>8768</v>
      </c>
    </row>
    <row r="963" spans="1:29" ht="16.2" hidden="1" customHeight="1" x14ac:dyDescent="0.35">
      <c r="A963" s="66">
        <v>962</v>
      </c>
      <c r="B963" s="63">
        <v>20421425</v>
      </c>
      <c r="C963" s="63" t="s">
        <v>462</v>
      </c>
      <c r="D963" s="63" t="s">
        <v>8748</v>
      </c>
      <c r="E963" s="63" t="s">
        <v>3486</v>
      </c>
      <c r="F963" s="63" t="s">
        <v>32</v>
      </c>
      <c r="G963" s="63" t="s">
        <v>3487</v>
      </c>
      <c r="H963" s="63" t="s">
        <v>31</v>
      </c>
      <c r="I963" s="64" t="s">
        <v>3488</v>
      </c>
      <c r="J963" s="65" t="s">
        <v>830</v>
      </c>
      <c r="K963" s="63" t="s">
        <v>3489</v>
      </c>
      <c r="L963" s="63" t="s">
        <v>33</v>
      </c>
      <c r="M963" s="63" t="s">
        <v>40</v>
      </c>
      <c r="N963" s="63" t="s">
        <v>41</v>
      </c>
      <c r="O963" s="63" t="s">
        <v>43</v>
      </c>
      <c r="P963" s="63" t="s">
        <v>41</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2" t="s">
        <v>8768</v>
      </c>
    </row>
    <row r="964" spans="1:29" ht="16.2" hidden="1" customHeight="1" x14ac:dyDescent="0.35">
      <c r="A964" s="66">
        <v>963</v>
      </c>
      <c r="B964" s="63">
        <v>20421438</v>
      </c>
      <c r="C964" s="63" t="s">
        <v>462</v>
      </c>
      <c r="D964" s="63" t="s">
        <v>8748</v>
      </c>
      <c r="E964" s="63" t="s">
        <v>3490</v>
      </c>
      <c r="F964" s="63" t="s">
        <v>38</v>
      </c>
      <c r="G964" s="63" t="s">
        <v>3491</v>
      </c>
      <c r="H964" s="63" t="s">
        <v>42</v>
      </c>
      <c r="I964" s="64" t="s">
        <v>465</v>
      </c>
      <c r="J964" s="65" t="s">
        <v>465</v>
      </c>
      <c r="K964" s="63" t="s">
        <v>3492</v>
      </c>
      <c r="L964" s="63" t="s">
        <v>39</v>
      </c>
      <c r="M964" s="63" t="s">
        <v>34</v>
      </c>
      <c r="N964" s="63" t="s">
        <v>35</v>
      </c>
      <c r="O964" s="63" t="s">
        <v>36</v>
      </c>
      <c r="P964" s="63" t="s">
        <v>8750</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2" t="s">
        <v>8768</v>
      </c>
    </row>
    <row r="965" spans="1:29" ht="16.2" hidden="1" customHeight="1" x14ac:dyDescent="0.35">
      <c r="A965" s="66">
        <v>964</v>
      </c>
      <c r="B965" s="63">
        <v>20421446</v>
      </c>
      <c r="C965" s="63" t="s">
        <v>462</v>
      </c>
      <c r="D965" s="63" t="s">
        <v>8748</v>
      </c>
      <c r="E965" s="63" t="s">
        <v>3493</v>
      </c>
      <c r="F965" s="63" t="s">
        <v>32</v>
      </c>
      <c r="G965" s="63" t="s">
        <v>3494</v>
      </c>
      <c r="H965" s="63" t="s">
        <v>31</v>
      </c>
      <c r="I965" s="64" t="s">
        <v>607</v>
      </c>
      <c r="J965" s="65" t="s">
        <v>502</v>
      </c>
      <c r="K965" s="63" t="s">
        <v>3495</v>
      </c>
      <c r="L965" s="63" t="s">
        <v>33</v>
      </c>
      <c r="M965" s="63" t="s">
        <v>34</v>
      </c>
      <c r="N965" s="63" t="s">
        <v>35</v>
      </c>
      <c r="O965" s="63" t="s">
        <v>43</v>
      </c>
      <c r="P965" s="63" t="s">
        <v>8753</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2" t="s">
        <v>8768</v>
      </c>
    </row>
    <row r="966" spans="1:29" ht="16.2" hidden="1" customHeight="1" x14ac:dyDescent="0.35">
      <c r="A966" s="61">
        <v>965</v>
      </c>
      <c r="B966" s="62">
        <v>20421447</v>
      </c>
      <c r="C966" s="63" t="s">
        <v>462</v>
      </c>
      <c r="D966" s="63" t="s">
        <v>8748</v>
      </c>
      <c r="E966" s="63" t="s">
        <v>3496</v>
      </c>
      <c r="F966" s="63" t="s">
        <v>38</v>
      </c>
      <c r="G966" s="63" t="s">
        <v>3497</v>
      </c>
      <c r="H966" s="63" t="s">
        <v>42</v>
      </c>
      <c r="I966" s="64" t="s">
        <v>465</v>
      </c>
      <c r="J966" s="65" t="s">
        <v>465</v>
      </c>
      <c r="K966" s="63" t="s">
        <v>3498</v>
      </c>
      <c r="L966" s="63" t="s">
        <v>39</v>
      </c>
      <c r="M966" s="63" t="s">
        <v>34</v>
      </c>
      <c r="N966" s="63" t="s">
        <v>35</v>
      </c>
      <c r="O966" s="63" t="s">
        <v>36</v>
      </c>
      <c r="P966" s="63" t="s">
        <v>8749</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2" t="s">
        <v>8773</v>
      </c>
    </row>
    <row r="967" spans="1:29" ht="16.2" hidden="1" customHeight="1" x14ac:dyDescent="0.35">
      <c r="A967" s="61">
        <v>966</v>
      </c>
      <c r="B967" s="63">
        <v>20421458</v>
      </c>
      <c r="C967" s="63" t="s">
        <v>462</v>
      </c>
      <c r="D967" s="63" t="s">
        <v>8748</v>
      </c>
      <c r="E967" s="63" t="s">
        <v>178</v>
      </c>
      <c r="F967" s="63" t="s">
        <v>38</v>
      </c>
      <c r="G967" s="63" t="s">
        <v>3499</v>
      </c>
      <c r="H967" s="63" t="s">
        <v>31</v>
      </c>
      <c r="I967" s="64" t="s">
        <v>465</v>
      </c>
      <c r="J967" s="65" t="s">
        <v>465</v>
      </c>
      <c r="K967" s="63" t="s">
        <v>3500</v>
      </c>
      <c r="L967" s="63" t="s">
        <v>39</v>
      </c>
      <c r="M967" s="63" t="s">
        <v>34</v>
      </c>
      <c r="N967" s="63" t="s">
        <v>35</v>
      </c>
      <c r="O967" s="63" t="s">
        <v>36</v>
      </c>
      <c r="P967" s="63" t="s">
        <v>8749</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2" t="s">
        <v>8768</v>
      </c>
    </row>
    <row r="968" spans="1:29" ht="16.2" hidden="1" customHeight="1" x14ac:dyDescent="0.35">
      <c r="A968" s="66">
        <v>967</v>
      </c>
      <c r="B968" s="62">
        <v>20421478</v>
      </c>
      <c r="C968" s="63" t="s">
        <v>462</v>
      </c>
      <c r="D968" s="63" t="s">
        <v>8748</v>
      </c>
      <c r="E968" s="63" t="s">
        <v>3501</v>
      </c>
      <c r="F968" s="63" t="s">
        <v>32</v>
      </c>
      <c r="G968" s="63" t="s">
        <v>3502</v>
      </c>
      <c r="H968" s="63" t="s">
        <v>31</v>
      </c>
      <c r="I968" s="64" t="s">
        <v>3503</v>
      </c>
      <c r="J968" s="65" t="s">
        <v>544</v>
      </c>
      <c r="K968" s="63" t="s">
        <v>3504</v>
      </c>
      <c r="L968" s="63" t="s">
        <v>33</v>
      </c>
      <c r="M968" s="63" t="s">
        <v>34</v>
      </c>
      <c r="N968" s="63" t="s">
        <v>35</v>
      </c>
      <c r="O968" s="63" t="s">
        <v>43</v>
      </c>
      <c r="P968" s="63" t="s">
        <v>8752</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2" t="s">
        <v>8768</v>
      </c>
    </row>
    <row r="969" spans="1:29" ht="16.2" hidden="1" customHeight="1" x14ac:dyDescent="0.35">
      <c r="A969" s="66">
        <v>968</v>
      </c>
      <c r="B969" s="63">
        <v>20421481</v>
      </c>
      <c r="C969" s="63" t="s">
        <v>462</v>
      </c>
      <c r="D969" s="63" t="s">
        <v>8748</v>
      </c>
      <c r="E969" s="63" t="s">
        <v>3505</v>
      </c>
      <c r="F969" s="63" t="s">
        <v>38</v>
      </c>
      <c r="G969" s="63" t="s">
        <v>3506</v>
      </c>
      <c r="H969" s="63" t="s">
        <v>42</v>
      </c>
      <c r="I969" s="64" t="s">
        <v>1608</v>
      </c>
      <c r="J969" s="65" t="s">
        <v>526</v>
      </c>
      <c r="K969" s="63" t="s">
        <v>3507</v>
      </c>
      <c r="L969" s="63" t="s">
        <v>39</v>
      </c>
      <c r="M969" s="63" t="s">
        <v>34</v>
      </c>
      <c r="N969" s="63" t="s">
        <v>35</v>
      </c>
      <c r="O969" s="63" t="s">
        <v>43</v>
      </c>
      <c r="P969" s="63" t="s">
        <v>8752</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2" t="s">
        <v>8768</v>
      </c>
    </row>
    <row r="970" spans="1:29" ht="16.2" hidden="1" customHeight="1" x14ac:dyDescent="0.35">
      <c r="A970" s="61">
        <v>969</v>
      </c>
      <c r="B970" s="63">
        <v>20421484</v>
      </c>
      <c r="C970" s="63" t="s">
        <v>462</v>
      </c>
      <c r="D970" s="63" t="s">
        <v>8748</v>
      </c>
      <c r="E970" s="63" t="s">
        <v>3508</v>
      </c>
      <c r="F970" s="63" t="s">
        <v>32</v>
      </c>
      <c r="G970" s="63" t="s">
        <v>3308</v>
      </c>
      <c r="H970" s="63" t="s">
        <v>31</v>
      </c>
      <c r="I970" s="64" t="s">
        <v>1400</v>
      </c>
      <c r="J970" s="65" t="s">
        <v>465</v>
      </c>
      <c r="K970" s="63" t="s">
        <v>3509</v>
      </c>
      <c r="L970" s="63" t="s">
        <v>39</v>
      </c>
      <c r="M970" s="63" t="s">
        <v>34</v>
      </c>
      <c r="N970" s="63" t="s">
        <v>35</v>
      </c>
      <c r="O970" s="63" t="s">
        <v>43</v>
      </c>
      <c r="P970" s="63" t="s">
        <v>8752</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2" t="s">
        <v>8768</v>
      </c>
    </row>
    <row r="971" spans="1:29" ht="16.2" hidden="1" customHeight="1" x14ac:dyDescent="0.35">
      <c r="A971" s="61">
        <v>970</v>
      </c>
      <c r="B971" s="63">
        <v>20421485</v>
      </c>
      <c r="C971" s="63" t="s">
        <v>462</v>
      </c>
      <c r="D971" s="63" t="s">
        <v>8748</v>
      </c>
      <c r="E971" s="63" t="s">
        <v>3510</v>
      </c>
      <c r="F971" s="63" t="s">
        <v>38</v>
      </c>
      <c r="G971" s="63" t="s">
        <v>3511</v>
      </c>
      <c r="H971" s="63" t="s">
        <v>42</v>
      </c>
      <c r="I971" s="64" t="s">
        <v>3512</v>
      </c>
      <c r="J971" s="65" t="s">
        <v>526</v>
      </c>
      <c r="K971" s="63" t="s">
        <v>3513</v>
      </c>
      <c r="L971" s="63" t="s">
        <v>39</v>
      </c>
      <c r="M971" s="63" t="s">
        <v>34</v>
      </c>
      <c r="N971" s="63" t="s">
        <v>35</v>
      </c>
      <c r="O971" s="63" t="s">
        <v>30</v>
      </c>
      <c r="P971" s="63" t="s">
        <v>8752</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2" t="s">
        <v>8768</v>
      </c>
    </row>
    <row r="972" spans="1:29" ht="16.2" hidden="1" customHeight="1" x14ac:dyDescent="0.35">
      <c r="A972" s="66">
        <v>971</v>
      </c>
      <c r="B972" s="63">
        <v>20421488</v>
      </c>
      <c r="C972" s="63" t="s">
        <v>462</v>
      </c>
      <c r="D972" s="63" t="s">
        <v>8748</v>
      </c>
      <c r="E972" s="63" t="s">
        <v>3514</v>
      </c>
      <c r="F972" s="63" t="s">
        <v>38</v>
      </c>
      <c r="G972" s="63" t="s">
        <v>3515</v>
      </c>
      <c r="H972" s="63" t="s">
        <v>42</v>
      </c>
      <c r="I972" s="64" t="s">
        <v>3516</v>
      </c>
      <c r="J972" s="65" t="s">
        <v>469</v>
      </c>
      <c r="K972" s="63" t="s">
        <v>3517</v>
      </c>
      <c r="L972" s="63" t="s">
        <v>33</v>
      </c>
      <c r="M972" s="63" t="s">
        <v>34</v>
      </c>
      <c r="N972" s="63" t="s">
        <v>35</v>
      </c>
      <c r="O972" s="63" t="s">
        <v>30</v>
      </c>
      <c r="P972" s="63" t="s">
        <v>8749</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2" t="s">
        <v>8768</v>
      </c>
    </row>
    <row r="973" spans="1:29" ht="16.2" hidden="1" customHeight="1" x14ac:dyDescent="0.35">
      <c r="A973" s="66">
        <v>972</v>
      </c>
      <c r="B973" s="63">
        <v>20421491</v>
      </c>
      <c r="C973" s="63" t="s">
        <v>462</v>
      </c>
      <c r="D973" s="63" t="s">
        <v>8748</v>
      </c>
      <c r="E973" s="63" t="s">
        <v>3518</v>
      </c>
      <c r="F973" s="63" t="s">
        <v>32</v>
      </c>
      <c r="G973" s="63" t="s">
        <v>3519</v>
      </c>
      <c r="H973" s="63" t="s">
        <v>31</v>
      </c>
      <c r="I973" s="64" t="s">
        <v>465</v>
      </c>
      <c r="J973" s="65" t="s">
        <v>465</v>
      </c>
      <c r="K973" s="63" t="s">
        <v>3520</v>
      </c>
      <c r="L973" s="63" t="s">
        <v>39</v>
      </c>
      <c r="M973" s="63" t="s">
        <v>34</v>
      </c>
      <c r="N973" s="63" t="s">
        <v>41</v>
      </c>
      <c r="O973" s="63" t="s">
        <v>36</v>
      </c>
      <c r="P973" s="63" t="s">
        <v>41</v>
      </c>
      <c r="Q973" s="84">
        <f t="shared" ca="1" si="45"/>
        <v>46120</v>
      </c>
      <c r="R973" s="68">
        <v>0</v>
      </c>
      <c r="S973" s="85" t="s">
        <v>8754</v>
      </c>
      <c r="T973" s="85">
        <v>0</v>
      </c>
      <c r="U973" s="85">
        <v>0</v>
      </c>
      <c r="V973" s="86">
        <f t="shared" si="46"/>
        <v>2</v>
      </c>
      <c r="W973" s="85">
        <v>0</v>
      </c>
      <c r="X973" s="85">
        <v>0</v>
      </c>
      <c r="Y973" s="85">
        <v>0</v>
      </c>
      <c r="Z973" s="85">
        <v>0</v>
      </c>
      <c r="AA973" s="85">
        <v>0</v>
      </c>
      <c r="AB973" s="87">
        <f t="shared" si="47"/>
        <v>0</v>
      </c>
      <c r="AC973" s="92" t="s">
        <v>8768</v>
      </c>
    </row>
    <row r="974" spans="1:29" ht="16.2" hidden="1" customHeight="1" x14ac:dyDescent="0.35">
      <c r="A974" s="61">
        <v>973</v>
      </c>
      <c r="B974" s="63">
        <v>20421494</v>
      </c>
      <c r="C974" s="63" t="s">
        <v>462</v>
      </c>
      <c r="D974" s="63" t="s">
        <v>8748</v>
      </c>
      <c r="E974" s="63" t="s">
        <v>3521</v>
      </c>
      <c r="F974" s="63" t="s">
        <v>32</v>
      </c>
      <c r="G974" s="63" t="s">
        <v>2053</v>
      </c>
      <c r="H974" s="63" t="s">
        <v>31</v>
      </c>
      <c r="I974" s="64" t="s">
        <v>3522</v>
      </c>
      <c r="J974" s="65" t="s">
        <v>465</v>
      </c>
      <c r="K974" s="63" t="s">
        <v>3523</v>
      </c>
      <c r="L974" s="63" t="s">
        <v>39</v>
      </c>
      <c r="M974" s="63" t="s">
        <v>40</v>
      </c>
      <c r="N974" s="63" t="s">
        <v>48</v>
      </c>
      <c r="O974" s="63" t="s">
        <v>43</v>
      </c>
      <c r="P974" s="89" t="s">
        <v>8758</v>
      </c>
      <c r="Q974" s="84">
        <f t="shared" ca="1" si="45"/>
        <v>46120</v>
      </c>
      <c r="R974" s="68">
        <v>0</v>
      </c>
      <c r="S974" s="85" t="s">
        <v>8754</v>
      </c>
      <c r="T974" s="85">
        <v>0</v>
      </c>
      <c r="U974" s="85">
        <v>0</v>
      </c>
      <c r="V974" s="86">
        <f t="shared" si="46"/>
        <v>2</v>
      </c>
      <c r="W974" s="85">
        <v>0</v>
      </c>
      <c r="X974" s="85">
        <v>0</v>
      </c>
      <c r="Y974" s="85">
        <v>0</v>
      </c>
      <c r="Z974" s="85">
        <v>0</v>
      </c>
      <c r="AA974" s="85">
        <v>0</v>
      </c>
      <c r="AB974" s="87">
        <f t="shared" si="47"/>
        <v>0</v>
      </c>
      <c r="AC974" s="92" t="s">
        <v>8768</v>
      </c>
    </row>
    <row r="975" spans="1:29" ht="16.2" hidden="1" customHeight="1" x14ac:dyDescent="0.35">
      <c r="A975" s="61">
        <v>974</v>
      </c>
      <c r="B975" s="63">
        <v>20421495</v>
      </c>
      <c r="C975" s="63" t="s">
        <v>462</v>
      </c>
      <c r="D975" s="63" t="s">
        <v>8748</v>
      </c>
      <c r="E975" s="63" t="s">
        <v>176</v>
      </c>
      <c r="F975" s="63" t="s">
        <v>38</v>
      </c>
      <c r="G975" s="63" t="s">
        <v>3524</v>
      </c>
      <c r="H975" s="63" t="s">
        <v>31</v>
      </c>
      <c r="I975" s="64" t="s">
        <v>3525</v>
      </c>
      <c r="J975" s="65" t="s">
        <v>526</v>
      </c>
      <c r="K975" s="63" t="s">
        <v>3526</v>
      </c>
      <c r="L975" s="63" t="s">
        <v>39</v>
      </c>
      <c r="M975" s="63" t="s">
        <v>40</v>
      </c>
      <c r="N975" s="63" t="s">
        <v>48</v>
      </c>
      <c r="O975" s="63" t="s">
        <v>43</v>
      </c>
      <c r="P975" s="89" t="s">
        <v>8758</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2" t="s">
        <v>8768</v>
      </c>
    </row>
    <row r="976" spans="1:29" ht="16.2" hidden="1" customHeight="1" x14ac:dyDescent="0.35">
      <c r="A976" s="66">
        <v>975</v>
      </c>
      <c r="B976" s="63">
        <v>20421498</v>
      </c>
      <c r="C976" s="63" t="s">
        <v>462</v>
      </c>
      <c r="D976" s="63" t="s">
        <v>8748</v>
      </c>
      <c r="E976" s="63" t="s">
        <v>3527</v>
      </c>
      <c r="F976" s="63" t="s">
        <v>38</v>
      </c>
      <c r="G976" s="63" t="s">
        <v>3528</v>
      </c>
      <c r="H976" s="63" t="s">
        <v>31</v>
      </c>
      <c r="I976" s="64" t="s">
        <v>465</v>
      </c>
      <c r="J976" s="65" t="s">
        <v>465</v>
      </c>
      <c r="K976" s="63" t="s">
        <v>3529</v>
      </c>
      <c r="L976" s="63" t="s">
        <v>39</v>
      </c>
      <c r="M976" s="63" t="s">
        <v>34</v>
      </c>
      <c r="N976" s="63" t="s">
        <v>35</v>
      </c>
      <c r="O976" s="63" t="s">
        <v>36</v>
      </c>
      <c r="P976" s="63" t="s">
        <v>8755</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2" t="s">
        <v>8768</v>
      </c>
    </row>
    <row r="977" spans="1:29" ht="16.2" hidden="1" customHeight="1" x14ac:dyDescent="0.35">
      <c r="A977" s="66">
        <v>976</v>
      </c>
      <c r="B977" s="63">
        <v>20421501</v>
      </c>
      <c r="C977" s="63" t="s">
        <v>462</v>
      </c>
      <c r="D977" s="63" t="s">
        <v>8748</v>
      </c>
      <c r="E977" s="63" t="s">
        <v>3530</v>
      </c>
      <c r="F977" s="63" t="s">
        <v>32</v>
      </c>
      <c r="G977" s="63" t="s">
        <v>3531</v>
      </c>
      <c r="H977" s="63" t="s">
        <v>42</v>
      </c>
      <c r="I977" s="64" t="s">
        <v>465</v>
      </c>
      <c r="J977" s="65" t="s">
        <v>465</v>
      </c>
      <c r="K977" s="63" t="s">
        <v>3532</v>
      </c>
      <c r="L977" s="63" t="s">
        <v>33</v>
      </c>
      <c r="M977" s="63" t="s">
        <v>34</v>
      </c>
      <c r="N977" s="63" t="s">
        <v>35</v>
      </c>
      <c r="O977" s="63" t="s">
        <v>36</v>
      </c>
      <c r="P977" s="63" t="s">
        <v>8755</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2" t="s">
        <v>8768</v>
      </c>
    </row>
    <row r="978" spans="1:29" ht="16.2" hidden="1" customHeight="1" x14ac:dyDescent="0.35">
      <c r="A978" s="61">
        <v>977</v>
      </c>
      <c r="B978" s="63">
        <v>20421552</v>
      </c>
      <c r="C978" s="63" t="s">
        <v>462</v>
      </c>
      <c r="D978" s="63" t="s">
        <v>8748</v>
      </c>
      <c r="E978" s="63" t="s">
        <v>2539</v>
      </c>
      <c r="F978" s="63" t="s">
        <v>38</v>
      </c>
      <c r="G978" s="63" t="s">
        <v>3533</v>
      </c>
      <c r="H978" s="63" t="s">
        <v>31</v>
      </c>
      <c r="I978" s="64" t="s">
        <v>465</v>
      </c>
      <c r="J978" s="65" t="s">
        <v>465</v>
      </c>
      <c r="K978" s="63" t="s">
        <v>3534</v>
      </c>
      <c r="L978" s="63" t="s">
        <v>39</v>
      </c>
      <c r="M978" s="63" t="s">
        <v>34</v>
      </c>
      <c r="N978" s="63" t="s">
        <v>35</v>
      </c>
      <c r="O978" s="63" t="s">
        <v>36</v>
      </c>
      <c r="P978" s="63" t="s">
        <v>8755</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2" t="s">
        <v>8768</v>
      </c>
    </row>
    <row r="979" spans="1:29" ht="16.2" hidden="1" customHeight="1" x14ac:dyDescent="0.35">
      <c r="A979" s="61">
        <v>978</v>
      </c>
      <c r="B979" s="63">
        <v>20421554</v>
      </c>
      <c r="C979" s="63" t="s">
        <v>462</v>
      </c>
      <c r="D979" s="63" t="s">
        <v>8748</v>
      </c>
      <c r="E979" s="63" t="s">
        <v>3535</v>
      </c>
      <c r="F979" s="63" t="s">
        <v>32</v>
      </c>
      <c r="G979" s="63" t="s">
        <v>3536</v>
      </c>
      <c r="H979" s="63" t="s">
        <v>31</v>
      </c>
      <c r="I979" s="64" t="s">
        <v>465</v>
      </c>
      <c r="J979" s="65" t="s">
        <v>465</v>
      </c>
      <c r="K979" s="63" t="s">
        <v>3537</v>
      </c>
      <c r="L979" s="63" t="s">
        <v>33</v>
      </c>
      <c r="M979" s="63" t="s">
        <v>34</v>
      </c>
      <c r="N979" s="63" t="s">
        <v>35</v>
      </c>
      <c r="O979" s="63" t="s">
        <v>36</v>
      </c>
      <c r="P979" s="63" t="s">
        <v>8751</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2" t="s">
        <v>8768</v>
      </c>
    </row>
    <row r="980" spans="1:29" ht="16.2" hidden="1" customHeight="1" x14ac:dyDescent="0.35">
      <c r="A980" s="66">
        <v>979</v>
      </c>
      <c r="B980" s="63">
        <v>20421574</v>
      </c>
      <c r="C980" s="63" t="s">
        <v>462</v>
      </c>
      <c r="D980" s="63" t="s">
        <v>8748</v>
      </c>
      <c r="E980" s="63" t="s">
        <v>3538</v>
      </c>
      <c r="F980" s="63" t="s">
        <v>38</v>
      </c>
      <c r="G980" s="63" t="s">
        <v>3539</v>
      </c>
      <c r="H980" s="63" t="s">
        <v>31</v>
      </c>
      <c r="I980" s="64" t="s">
        <v>465</v>
      </c>
      <c r="J980" s="65" t="s">
        <v>465</v>
      </c>
      <c r="K980" s="63" t="s">
        <v>3540</v>
      </c>
      <c r="L980" s="63" t="s">
        <v>33</v>
      </c>
      <c r="M980" s="63" t="s">
        <v>34</v>
      </c>
      <c r="N980" s="63" t="s">
        <v>35</v>
      </c>
      <c r="O980" s="63" t="s">
        <v>36</v>
      </c>
      <c r="P980" s="63" t="s">
        <v>8757</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2" t="s">
        <v>8768</v>
      </c>
    </row>
    <row r="981" spans="1:29" ht="16.2" hidden="1" customHeight="1" x14ac:dyDescent="0.35">
      <c r="A981" s="66">
        <v>980</v>
      </c>
      <c r="B981" s="63">
        <v>20421604</v>
      </c>
      <c r="C981" s="63" t="s">
        <v>462</v>
      </c>
      <c r="D981" s="63" t="s">
        <v>8748</v>
      </c>
      <c r="E981" s="63" t="s">
        <v>3541</v>
      </c>
      <c r="F981" s="63" t="s">
        <v>38</v>
      </c>
      <c r="G981" s="63" t="s">
        <v>3542</v>
      </c>
      <c r="H981" s="63" t="s">
        <v>31</v>
      </c>
      <c r="I981" s="64" t="s">
        <v>465</v>
      </c>
      <c r="J981" s="65" t="s">
        <v>465</v>
      </c>
      <c r="K981" s="63" t="s">
        <v>3543</v>
      </c>
      <c r="L981" s="63" t="s">
        <v>33</v>
      </c>
      <c r="M981" s="63" t="s">
        <v>34</v>
      </c>
      <c r="N981" s="63" t="s">
        <v>35</v>
      </c>
      <c r="O981" s="63" t="s">
        <v>43</v>
      </c>
      <c r="P981" s="63" t="s">
        <v>8753</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2" t="s">
        <v>8768</v>
      </c>
    </row>
    <row r="982" spans="1:29" ht="16.2" hidden="1" customHeight="1" x14ac:dyDescent="0.35">
      <c r="A982" s="61">
        <v>981</v>
      </c>
      <c r="B982" s="63">
        <v>20421607</v>
      </c>
      <c r="C982" s="63" t="s">
        <v>462</v>
      </c>
      <c r="D982" s="63" t="s">
        <v>8748</v>
      </c>
      <c r="E982" s="63" t="s">
        <v>3544</v>
      </c>
      <c r="F982" s="63" t="s">
        <v>38</v>
      </c>
      <c r="G982" s="63" t="s">
        <v>3545</v>
      </c>
      <c r="H982" s="63" t="s">
        <v>31</v>
      </c>
      <c r="I982" s="64" t="s">
        <v>1010</v>
      </c>
      <c r="J982" s="65" t="s">
        <v>526</v>
      </c>
      <c r="K982" s="63" t="s">
        <v>3546</v>
      </c>
      <c r="L982" s="63" t="s">
        <v>39</v>
      </c>
      <c r="M982" s="63" t="s">
        <v>40</v>
      </c>
      <c r="N982" s="63" t="s">
        <v>48</v>
      </c>
      <c r="O982" s="63" t="s">
        <v>43</v>
      </c>
      <c r="P982" s="89" t="s">
        <v>8758</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2" t="s">
        <v>8768</v>
      </c>
    </row>
    <row r="983" spans="1:29" ht="16.2" hidden="1" customHeight="1" x14ac:dyDescent="0.35">
      <c r="A983" s="61">
        <v>982</v>
      </c>
      <c r="B983" s="63">
        <v>20421609</v>
      </c>
      <c r="C983" s="63" t="s">
        <v>462</v>
      </c>
      <c r="D983" s="63" t="s">
        <v>8748</v>
      </c>
      <c r="E983" s="63" t="s">
        <v>3547</v>
      </c>
      <c r="F983" s="63" t="s">
        <v>32</v>
      </c>
      <c r="G983" s="63" t="s">
        <v>3548</v>
      </c>
      <c r="H983" s="63" t="s">
        <v>31</v>
      </c>
      <c r="I983" s="64" t="s">
        <v>465</v>
      </c>
      <c r="J983" s="65" t="s">
        <v>465</v>
      </c>
      <c r="K983" s="63" t="s">
        <v>3549</v>
      </c>
      <c r="L983" s="63" t="s">
        <v>39</v>
      </c>
      <c r="M983" s="63" t="s">
        <v>34</v>
      </c>
      <c r="N983" s="63" t="s">
        <v>35</v>
      </c>
      <c r="O983" s="63" t="s">
        <v>36</v>
      </c>
      <c r="P983" s="63" t="s">
        <v>8755</v>
      </c>
      <c r="Q983" s="84">
        <f t="shared" ca="1" si="45"/>
        <v>46120</v>
      </c>
      <c r="R983" s="68">
        <v>0</v>
      </c>
      <c r="S983" s="85" t="s">
        <v>8754</v>
      </c>
      <c r="T983" s="85">
        <v>0</v>
      </c>
      <c r="U983" s="85">
        <v>0</v>
      </c>
      <c r="V983" s="86">
        <f t="shared" si="46"/>
        <v>2</v>
      </c>
      <c r="W983" s="85">
        <v>0</v>
      </c>
      <c r="X983" s="85">
        <v>0</v>
      </c>
      <c r="Y983" s="85">
        <v>0</v>
      </c>
      <c r="Z983" s="85">
        <v>0</v>
      </c>
      <c r="AA983" s="85">
        <v>0</v>
      </c>
      <c r="AB983" s="87">
        <f t="shared" si="47"/>
        <v>0</v>
      </c>
      <c r="AC983" s="92" t="s">
        <v>8768</v>
      </c>
    </row>
    <row r="984" spans="1:29" ht="16.2" hidden="1" customHeight="1" x14ac:dyDescent="0.35">
      <c r="A984" s="66">
        <v>983</v>
      </c>
      <c r="B984" s="63">
        <v>20421620</v>
      </c>
      <c r="C984" s="63" t="s">
        <v>462</v>
      </c>
      <c r="D984" s="63" t="s">
        <v>8748</v>
      </c>
      <c r="E984" s="63" t="s">
        <v>3550</v>
      </c>
      <c r="F984" s="63" t="s">
        <v>38</v>
      </c>
      <c r="G984" s="63" t="s">
        <v>1740</v>
      </c>
      <c r="H984" s="63" t="s">
        <v>42</v>
      </c>
      <c r="I984" s="64" t="s">
        <v>1160</v>
      </c>
      <c r="J984" s="65" t="s">
        <v>526</v>
      </c>
      <c r="K984" s="63" t="s">
        <v>3551</v>
      </c>
      <c r="L984" s="63" t="s">
        <v>39</v>
      </c>
      <c r="M984" s="63" t="s">
        <v>34</v>
      </c>
      <c r="N984" s="63" t="s">
        <v>57</v>
      </c>
      <c r="O984" s="63" t="s">
        <v>30</v>
      </c>
      <c r="P984" s="63" t="s">
        <v>57</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2" t="s">
        <v>8768</v>
      </c>
    </row>
    <row r="985" spans="1:29" ht="16.2" customHeight="1" x14ac:dyDescent="0.35">
      <c r="A985" s="66">
        <v>984</v>
      </c>
      <c r="B985" s="63">
        <v>20421631</v>
      </c>
      <c r="C985" s="63" t="s">
        <v>462</v>
      </c>
      <c r="D985" s="63" t="s">
        <v>8748</v>
      </c>
      <c r="E985" s="63" t="s">
        <v>3552</v>
      </c>
      <c r="F985" s="63" t="s">
        <v>32</v>
      </c>
      <c r="G985" s="63" t="s">
        <v>3553</v>
      </c>
      <c r="H985" s="63" t="s">
        <v>42</v>
      </c>
      <c r="I985" s="64" t="s">
        <v>3554</v>
      </c>
      <c r="J985" s="65" t="s">
        <v>469</v>
      </c>
      <c r="K985" s="63" t="s">
        <v>3555</v>
      </c>
      <c r="L985" s="63" t="s">
        <v>45</v>
      </c>
      <c r="M985" s="63" t="s">
        <v>40</v>
      </c>
      <c r="N985" s="63" t="s">
        <v>53</v>
      </c>
      <c r="O985" s="63" t="s">
        <v>43</v>
      </c>
      <c r="P985" s="63" t="s">
        <v>53</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2" t="s">
        <v>8768</v>
      </c>
    </row>
    <row r="986" spans="1:29" ht="16.2" hidden="1" customHeight="1" x14ac:dyDescent="0.35">
      <c r="A986" s="61">
        <v>985</v>
      </c>
      <c r="B986" s="63">
        <v>20421632</v>
      </c>
      <c r="C986" s="63" t="s">
        <v>462</v>
      </c>
      <c r="D986" s="63" t="s">
        <v>8748</v>
      </c>
      <c r="E986" s="63" t="s">
        <v>3556</v>
      </c>
      <c r="F986" s="63" t="s">
        <v>38</v>
      </c>
      <c r="G986" s="63" t="s">
        <v>3557</v>
      </c>
      <c r="H986" s="63" t="s">
        <v>31</v>
      </c>
      <c r="I986" s="64" t="s">
        <v>840</v>
      </c>
      <c r="J986" s="65" t="s">
        <v>526</v>
      </c>
      <c r="K986" s="63" t="s">
        <v>3558</v>
      </c>
      <c r="L986" s="63" t="s">
        <v>33</v>
      </c>
      <c r="M986" s="63" t="s">
        <v>40</v>
      </c>
      <c r="N986" s="63" t="s">
        <v>48</v>
      </c>
      <c r="O986" s="63" t="s">
        <v>43</v>
      </c>
      <c r="P986" s="89" t="s">
        <v>8758</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2" t="s">
        <v>8768</v>
      </c>
    </row>
    <row r="987" spans="1:29" ht="16.2" hidden="1" customHeight="1" x14ac:dyDescent="0.35">
      <c r="A987" s="61">
        <v>986</v>
      </c>
      <c r="B987" s="63">
        <v>20421666</v>
      </c>
      <c r="C987" s="63" t="s">
        <v>462</v>
      </c>
      <c r="D987" s="63" t="s">
        <v>8748</v>
      </c>
      <c r="E987" s="63" t="s">
        <v>3559</v>
      </c>
      <c r="F987" s="63" t="s">
        <v>38</v>
      </c>
      <c r="G987" s="63" t="s">
        <v>3560</v>
      </c>
      <c r="H987" s="63" t="s">
        <v>42</v>
      </c>
      <c r="I987" s="64" t="s">
        <v>465</v>
      </c>
      <c r="J987" s="65" t="s">
        <v>465</v>
      </c>
      <c r="K987" s="63" t="s">
        <v>3561</v>
      </c>
      <c r="L987" s="63" t="s">
        <v>39</v>
      </c>
      <c r="M987" s="63" t="s">
        <v>34</v>
      </c>
      <c r="N987" s="63" t="s">
        <v>35</v>
      </c>
      <c r="O987" s="63" t="s">
        <v>36</v>
      </c>
      <c r="P987" s="63" t="s">
        <v>8755</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2" t="s">
        <v>8768</v>
      </c>
    </row>
    <row r="988" spans="1:29" ht="16.2" hidden="1" customHeight="1" x14ac:dyDescent="0.35">
      <c r="A988" s="66">
        <v>987</v>
      </c>
      <c r="B988" s="63">
        <v>20421672</v>
      </c>
      <c r="C988" s="63" t="s">
        <v>462</v>
      </c>
      <c r="D988" s="63" t="s">
        <v>8748</v>
      </c>
      <c r="E988" s="63" t="s">
        <v>3562</v>
      </c>
      <c r="F988" s="63" t="s">
        <v>38</v>
      </c>
      <c r="G988" s="63" t="s">
        <v>3563</v>
      </c>
      <c r="H988" s="63" t="s">
        <v>31</v>
      </c>
      <c r="I988" s="64" t="s">
        <v>465</v>
      </c>
      <c r="J988" s="65" t="s">
        <v>465</v>
      </c>
      <c r="K988" s="63" t="s">
        <v>3564</v>
      </c>
      <c r="L988" s="63" t="s">
        <v>39</v>
      </c>
      <c r="M988" s="63" t="s">
        <v>34</v>
      </c>
      <c r="N988" s="63" t="s">
        <v>35</v>
      </c>
      <c r="O988" s="63" t="s">
        <v>36</v>
      </c>
      <c r="P988" s="63" t="s">
        <v>8755</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2" t="s">
        <v>8768</v>
      </c>
    </row>
    <row r="989" spans="1:29" ht="16.2" hidden="1" customHeight="1" x14ac:dyDescent="0.35">
      <c r="A989" s="66">
        <v>988</v>
      </c>
      <c r="B989" s="63">
        <v>20421676</v>
      </c>
      <c r="C989" s="63" t="s">
        <v>462</v>
      </c>
      <c r="D989" s="63" t="s">
        <v>8748</v>
      </c>
      <c r="E989" s="63" t="s">
        <v>3565</v>
      </c>
      <c r="F989" s="63" t="s">
        <v>32</v>
      </c>
      <c r="G989" s="63" t="s">
        <v>3566</v>
      </c>
      <c r="H989" s="63" t="s">
        <v>31</v>
      </c>
      <c r="I989" s="64" t="s">
        <v>3567</v>
      </c>
      <c r="J989" s="65" t="s">
        <v>469</v>
      </c>
      <c r="K989" s="63" t="s">
        <v>3568</v>
      </c>
      <c r="L989" s="63" t="s">
        <v>33</v>
      </c>
      <c r="M989" s="63" t="s">
        <v>40</v>
      </c>
      <c r="N989" s="63" t="s">
        <v>57</v>
      </c>
      <c r="O989" s="63" t="s">
        <v>43</v>
      </c>
      <c r="P989" s="63" t="s">
        <v>57</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2" t="s">
        <v>8768</v>
      </c>
    </row>
    <row r="990" spans="1:29" ht="16.2" hidden="1" customHeight="1" x14ac:dyDescent="0.35">
      <c r="A990" s="61">
        <v>989</v>
      </c>
      <c r="B990" s="63">
        <v>20421682</v>
      </c>
      <c r="C990" s="63" t="s">
        <v>462</v>
      </c>
      <c r="D990" s="63" t="s">
        <v>8748</v>
      </c>
      <c r="E990" s="63" t="s">
        <v>3569</v>
      </c>
      <c r="F990" s="63" t="s">
        <v>38</v>
      </c>
      <c r="G990" s="63" t="s">
        <v>3570</v>
      </c>
      <c r="H990" s="63" t="s">
        <v>31</v>
      </c>
      <c r="I990" s="64" t="s">
        <v>465</v>
      </c>
      <c r="J990" s="65" t="s">
        <v>465</v>
      </c>
      <c r="K990" s="63" t="s">
        <v>3571</v>
      </c>
      <c r="L990" s="63" t="s">
        <v>33</v>
      </c>
      <c r="M990" s="63" t="s">
        <v>34</v>
      </c>
      <c r="N990" s="63" t="s">
        <v>35</v>
      </c>
      <c r="O990" s="63" t="s">
        <v>36</v>
      </c>
      <c r="P990" s="63" t="s">
        <v>8755</v>
      </c>
      <c r="Q990" s="84">
        <f t="shared" ca="1" si="45"/>
        <v>46120</v>
      </c>
      <c r="R990" s="68">
        <v>0</v>
      </c>
      <c r="S990" s="85" t="s">
        <v>8754</v>
      </c>
      <c r="T990" s="85">
        <v>0</v>
      </c>
      <c r="U990" s="85">
        <v>0</v>
      </c>
      <c r="V990" s="86">
        <f t="shared" si="46"/>
        <v>2</v>
      </c>
      <c r="W990" s="85">
        <v>0</v>
      </c>
      <c r="X990" s="85">
        <v>0</v>
      </c>
      <c r="Y990" s="85">
        <v>0</v>
      </c>
      <c r="Z990" s="85">
        <v>0</v>
      </c>
      <c r="AA990" s="85">
        <v>0</v>
      </c>
      <c r="AB990" s="87">
        <f t="shared" si="47"/>
        <v>0</v>
      </c>
      <c r="AC990" s="92" t="s">
        <v>8768</v>
      </c>
    </row>
    <row r="991" spans="1:29" ht="16.2" hidden="1" customHeight="1" x14ac:dyDescent="0.35">
      <c r="A991" s="61">
        <v>990</v>
      </c>
      <c r="B991" s="63">
        <v>20421712</v>
      </c>
      <c r="C991" s="63" t="s">
        <v>462</v>
      </c>
      <c r="D991" s="63" t="s">
        <v>8748</v>
      </c>
      <c r="E991" s="63" t="s">
        <v>3572</v>
      </c>
      <c r="F991" s="63" t="s">
        <v>32</v>
      </c>
      <c r="G991" s="63" t="s">
        <v>3337</v>
      </c>
      <c r="H991" s="63" t="s">
        <v>31</v>
      </c>
      <c r="I991" s="64" t="s">
        <v>3573</v>
      </c>
      <c r="J991" s="65" t="s">
        <v>465</v>
      </c>
      <c r="K991" s="63" t="s">
        <v>3574</v>
      </c>
      <c r="L991" s="63" t="s">
        <v>39</v>
      </c>
      <c r="M991" s="63" t="s">
        <v>40</v>
      </c>
      <c r="N991" s="63" t="s">
        <v>35</v>
      </c>
      <c r="O991" s="63" t="s">
        <v>43</v>
      </c>
      <c r="P991" s="63" t="s">
        <v>8750</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2" t="s">
        <v>8768</v>
      </c>
    </row>
    <row r="992" spans="1:29" ht="16.2" hidden="1" customHeight="1" x14ac:dyDescent="0.35">
      <c r="A992" s="66">
        <v>991</v>
      </c>
      <c r="B992" s="63">
        <v>20421715</v>
      </c>
      <c r="C992" s="63" t="s">
        <v>462</v>
      </c>
      <c r="D992" s="63" t="s">
        <v>8748</v>
      </c>
      <c r="E992" s="63" t="s">
        <v>3575</v>
      </c>
      <c r="F992" s="63" t="s">
        <v>38</v>
      </c>
      <c r="G992" s="63" t="s">
        <v>3576</v>
      </c>
      <c r="H992" s="63" t="s">
        <v>42</v>
      </c>
      <c r="I992" s="64" t="s">
        <v>797</v>
      </c>
      <c r="J992" s="65" t="s">
        <v>544</v>
      </c>
      <c r="K992" s="63" t="s">
        <v>3577</v>
      </c>
      <c r="L992" s="63" t="s">
        <v>39</v>
      </c>
      <c r="M992" s="63" t="s">
        <v>40</v>
      </c>
      <c r="N992" s="63" t="s">
        <v>48</v>
      </c>
      <c r="O992" s="63" t="s">
        <v>30</v>
      </c>
      <c r="P992" s="89" t="s">
        <v>8758</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2" t="s">
        <v>8768</v>
      </c>
    </row>
    <row r="993" spans="1:29" ht="16.2" hidden="1" customHeight="1" x14ac:dyDescent="0.35">
      <c r="A993" s="66">
        <v>992</v>
      </c>
      <c r="B993" s="63">
        <v>20421734</v>
      </c>
      <c r="C993" s="63" t="s">
        <v>462</v>
      </c>
      <c r="D993" s="63" t="s">
        <v>8748</v>
      </c>
      <c r="E993" s="63" t="s">
        <v>318</v>
      </c>
      <c r="F993" s="63" t="s">
        <v>32</v>
      </c>
      <c r="G993" s="63" t="s">
        <v>3578</v>
      </c>
      <c r="H993" s="63" t="s">
        <v>42</v>
      </c>
      <c r="I993" s="64" t="s">
        <v>3579</v>
      </c>
      <c r="J993" s="65" t="s">
        <v>544</v>
      </c>
      <c r="K993" s="63" t="s">
        <v>3580</v>
      </c>
      <c r="L993" s="63" t="s">
        <v>33</v>
      </c>
      <c r="M993" s="63" t="s">
        <v>34</v>
      </c>
      <c r="N993" s="63" t="s">
        <v>35</v>
      </c>
      <c r="O993" s="63" t="s">
        <v>43</v>
      </c>
      <c r="P993" s="63" t="s">
        <v>8752</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2" t="s">
        <v>8770</v>
      </c>
    </row>
    <row r="994" spans="1:29" ht="16.2" hidden="1" customHeight="1" x14ac:dyDescent="0.35">
      <c r="A994" s="61">
        <v>993</v>
      </c>
      <c r="B994" s="62">
        <v>20421747</v>
      </c>
      <c r="C994" s="63" t="s">
        <v>462</v>
      </c>
      <c r="D994" s="63" t="s">
        <v>8748</v>
      </c>
      <c r="E994" s="63" t="s">
        <v>3581</v>
      </c>
      <c r="F994" s="63" t="s">
        <v>38</v>
      </c>
      <c r="G994" s="63" t="s">
        <v>3582</v>
      </c>
      <c r="H994" s="63" t="s">
        <v>31</v>
      </c>
      <c r="I994" s="64" t="s">
        <v>465</v>
      </c>
      <c r="J994" s="65" t="s">
        <v>465</v>
      </c>
      <c r="K994" s="63" t="s">
        <v>3583</v>
      </c>
      <c r="L994" s="63" t="s">
        <v>33</v>
      </c>
      <c r="M994" s="63" t="s">
        <v>40</v>
      </c>
      <c r="N994" s="63" t="s">
        <v>48</v>
      </c>
      <c r="O994" s="63" t="s">
        <v>36</v>
      </c>
      <c r="P994" s="89" t="s">
        <v>8756</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2" t="s">
        <v>8768</v>
      </c>
    </row>
    <row r="995" spans="1:29" ht="16.2" hidden="1" customHeight="1" x14ac:dyDescent="0.35">
      <c r="A995" s="61">
        <v>994</v>
      </c>
      <c r="B995" s="63">
        <v>20421749</v>
      </c>
      <c r="C995" s="63" t="s">
        <v>462</v>
      </c>
      <c r="D995" s="63" t="s">
        <v>8748</v>
      </c>
      <c r="E995" s="63" t="s">
        <v>3584</v>
      </c>
      <c r="F995" s="63" t="s">
        <v>38</v>
      </c>
      <c r="G995" s="63" t="s">
        <v>3585</v>
      </c>
      <c r="H995" s="63" t="s">
        <v>42</v>
      </c>
      <c r="I995" s="64" t="s">
        <v>797</v>
      </c>
      <c r="J995" s="65" t="s">
        <v>526</v>
      </c>
      <c r="K995" s="63" t="s">
        <v>3586</v>
      </c>
      <c r="L995" s="63" t="s">
        <v>39</v>
      </c>
      <c r="M995" s="63" t="s">
        <v>34</v>
      </c>
      <c r="N995" s="63" t="s">
        <v>35</v>
      </c>
      <c r="O995" s="63" t="s">
        <v>43</v>
      </c>
      <c r="P995" s="63" t="s">
        <v>8749</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2" t="s">
        <v>8768</v>
      </c>
    </row>
    <row r="996" spans="1:29" ht="16.2" hidden="1" customHeight="1" x14ac:dyDescent="0.35">
      <c r="A996" s="66">
        <v>995</v>
      </c>
      <c r="B996" s="63">
        <v>20421755</v>
      </c>
      <c r="C996" s="63" t="s">
        <v>462</v>
      </c>
      <c r="D996" s="63" t="s">
        <v>8748</v>
      </c>
      <c r="E996" s="63" t="s">
        <v>3587</v>
      </c>
      <c r="F996" s="63" t="s">
        <v>38</v>
      </c>
      <c r="G996" s="63" t="s">
        <v>3588</v>
      </c>
      <c r="H996" s="63" t="s">
        <v>42</v>
      </c>
      <c r="I996" s="64" t="s">
        <v>465</v>
      </c>
      <c r="J996" s="65" t="s">
        <v>465</v>
      </c>
      <c r="K996" s="63" t="s">
        <v>3589</v>
      </c>
      <c r="L996" s="63" t="s">
        <v>39</v>
      </c>
      <c r="M996" s="63" t="s">
        <v>40</v>
      </c>
      <c r="N996" s="63" t="s">
        <v>57</v>
      </c>
      <c r="O996" s="63" t="s">
        <v>36</v>
      </c>
      <c r="P996" s="63" t="s">
        <v>57</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2" t="s">
        <v>8768</v>
      </c>
    </row>
    <row r="997" spans="1:29" ht="16.2" hidden="1" customHeight="1" x14ac:dyDescent="0.35">
      <c r="A997" s="66">
        <v>996</v>
      </c>
      <c r="B997" s="63">
        <v>20421760</v>
      </c>
      <c r="C997" s="63" t="s">
        <v>462</v>
      </c>
      <c r="D997" s="63" t="s">
        <v>8748</v>
      </c>
      <c r="E997" s="63" t="s">
        <v>394</v>
      </c>
      <c r="F997" s="63" t="s">
        <v>38</v>
      </c>
      <c r="G997" s="63" t="s">
        <v>1406</v>
      </c>
      <c r="H997" s="63" t="s">
        <v>42</v>
      </c>
      <c r="I997" s="64" t="s">
        <v>465</v>
      </c>
      <c r="J997" s="65" t="s">
        <v>465</v>
      </c>
      <c r="K997" s="63" t="s">
        <v>3590</v>
      </c>
      <c r="L997" s="63" t="s">
        <v>39</v>
      </c>
      <c r="M997" s="63" t="s">
        <v>40</v>
      </c>
      <c r="N997" s="63" t="s">
        <v>48</v>
      </c>
      <c r="O997" s="63" t="s">
        <v>36</v>
      </c>
      <c r="P997" s="89" t="s">
        <v>8756</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2" t="s">
        <v>8768</v>
      </c>
    </row>
    <row r="998" spans="1:29" ht="16.2" hidden="1" customHeight="1" x14ac:dyDescent="0.35">
      <c r="A998" s="61">
        <v>997</v>
      </c>
      <c r="B998" s="63">
        <v>20421765</v>
      </c>
      <c r="C998" s="63" t="s">
        <v>462</v>
      </c>
      <c r="D998" s="63" t="s">
        <v>8748</v>
      </c>
      <c r="E998" s="63" t="s">
        <v>3591</v>
      </c>
      <c r="F998" s="63" t="s">
        <v>38</v>
      </c>
      <c r="G998" s="63" t="s">
        <v>3592</v>
      </c>
      <c r="H998" s="63" t="s">
        <v>31</v>
      </c>
      <c r="I998" s="64" t="s">
        <v>465</v>
      </c>
      <c r="J998" s="65" t="s">
        <v>465</v>
      </c>
      <c r="K998" s="63" t="s">
        <v>3593</v>
      </c>
      <c r="L998" s="63" t="s">
        <v>33</v>
      </c>
      <c r="M998" s="63" t="s">
        <v>34</v>
      </c>
      <c r="N998" s="63" t="s">
        <v>35</v>
      </c>
      <c r="O998" s="63" t="s">
        <v>36</v>
      </c>
      <c r="P998" s="63" t="s">
        <v>8755</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2" t="s">
        <v>8768</v>
      </c>
    </row>
    <row r="999" spans="1:29" ht="16.2" hidden="1" customHeight="1" x14ac:dyDescent="0.35">
      <c r="A999" s="61">
        <v>998</v>
      </c>
      <c r="B999" s="63">
        <v>20421797</v>
      </c>
      <c r="C999" s="63" t="s">
        <v>462</v>
      </c>
      <c r="D999" s="63" t="s">
        <v>8748</v>
      </c>
      <c r="E999" s="63" t="s">
        <v>3594</v>
      </c>
      <c r="F999" s="63" t="s">
        <v>38</v>
      </c>
      <c r="G999" s="63" t="s">
        <v>3595</v>
      </c>
      <c r="H999" s="63" t="s">
        <v>42</v>
      </c>
      <c r="I999" s="64" t="s">
        <v>3596</v>
      </c>
      <c r="J999" s="65" t="s">
        <v>502</v>
      </c>
      <c r="K999" s="63" t="s">
        <v>3597</v>
      </c>
      <c r="L999" s="63" t="s">
        <v>33</v>
      </c>
      <c r="M999" s="63" t="s">
        <v>40</v>
      </c>
      <c r="N999" s="63" t="s">
        <v>48</v>
      </c>
      <c r="O999" s="63" t="s">
        <v>43</v>
      </c>
      <c r="P999" s="89" t="s">
        <v>8756</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2" t="s">
        <v>8768</v>
      </c>
    </row>
    <row r="1000" spans="1:29" ht="16.2" hidden="1" customHeight="1" x14ac:dyDescent="0.35">
      <c r="A1000" s="66">
        <v>999</v>
      </c>
      <c r="B1000" s="67">
        <v>20421819</v>
      </c>
      <c r="C1000" s="63" t="s">
        <v>462</v>
      </c>
      <c r="D1000" s="63" t="s">
        <v>8748</v>
      </c>
      <c r="E1000" s="63" t="s">
        <v>3598</v>
      </c>
      <c r="F1000" s="63" t="s">
        <v>32</v>
      </c>
      <c r="G1000" s="63" t="s">
        <v>3599</v>
      </c>
      <c r="H1000" s="63" t="s">
        <v>31</v>
      </c>
      <c r="I1000" s="64" t="s">
        <v>3600</v>
      </c>
      <c r="J1000" s="65" t="s">
        <v>465</v>
      </c>
      <c r="K1000" s="63" t="s">
        <v>3601</v>
      </c>
      <c r="L1000" s="63" t="s">
        <v>39</v>
      </c>
      <c r="M1000" s="63" t="s">
        <v>40</v>
      </c>
      <c r="N1000" s="63" t="s">
        <v>46</v>
      </c>
      <c r="O1000" s="63" t="s">
        <v>43</v>
      </c>
      <c r="P1000" s="63" t="s">
        <v>46</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2" t="s">
        <v>8768</v>
      </c>
    </row>
    <row r="1001" spans="1:29" ht="16.2" hidden="1" customHeight="1" x14ac:dyDescent="0.35">
      <c r="A1001" s="66">
        <v>1000</v>
      </c>
      <c r="B1001" s="63">
        <v>20421822</v>
      </c>
      <c r="C1001" s="63" t="s">
        <v>462</v>
      </c>
      <c r="D1001" s="63" t="s">
        <v>8748</v>
      </c>
      <c r="E1001" s="63" t="s">
        <v>96</v>
      </c>
      <c r="F1001" s="63" t="s">
        <v>38</v>
      </c>
      <c r="G1001" s="63" t="s">
        <v>3602</v>
      </c>
      <c r="H1001" s="63" t="s">
        <v>42</v>
      </c>
      <c r="I1001" s="64" t="s">
        <v>3603</v>
      </c>
      <c r="J1001" s="65" t="s">
        <v>502</v>
      </c>
      <c r="K1001" s="63" t="s">
        <v>3604</v>
      </c>
      <c r="L1001" s="63" t="s">
        <v>39</v>
      </c>
      <c r="M1001" s="63" t="s">
        <v>40</v>
      </c>
      <c r="N1001" s="63" t="s">
        <v>48</v>
      </c>
      <c r="O1001" s="63" t="s">
        <v>43</v>
      </c>
      <c r="P1001" s="89" t="s">
        <v>8758</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2" t="s">
        <v>8768</v>
      </c>
    </row>
    <row r="1002" spans="1:29" ht="16.2" hidden="1" customHeight="1" x14ac:dyDescent="0.35">
      <c r="A1002" s="66">
        <v>1001</v>
      </c>
      <c r="B1002" s="63">
        <v>20421826</v>
      </c>
      <c r="C1002" s="63" t="s">
        <v>462</v>
      </c>
      <c r="D1002" s="63" t="s">
        <v>8748</v>
      </c>
      <c r="E1002" s="63" t="s">
        <v>3605</v>
      </c>
      <c r="F1002" s="63" t="s">
        <v>32</v>
      </c>
      <c r="G1002" s="63" t="s">
        <v>3606</v>
      </c>
      <c r="H1002" s="63" t="s">
        <v>42</v>
      </c>
      <c r="I1002" s="64" t="s">
        <v>465</v>
      </c>
      <c r="J1002" s="65" t="s">
        <v>465</v>
      </c>
      <c r="K1002" s="63" t="s">
        <v>3607</v>
      </c>
      <c r="L1002" s="63" t="s">
        <v>33</v>
      </c>
      <c r="M1002" s="63" t="s">
        <v>40</v>
      </c>
      <c r="N1002" s="63" t="s">
        <v>41</v>
      </c>
      <c r="O1002" s="63" t="s">
        <v>36</v>
      </c>
      <c r="P1002" s="63" t="s">
        <v>41</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2" t="s">
        <v>8768</v>
      </c>
    </row>
    <row r="1003" spans="1:29" ht="16.2" hidden="1" customHeight="1" x14ac:dyDescent="0.35">
      <c r="A1003" s="61">
        <v>1002</v>
      </c>
      <c r="B1003" s="63">
        <v>20421828</v>
      </c>
      <c r="C1003" s="63" t="s">
        <v>462</v>
      </c>
      <c r="D1003" s="63" t="s">
        <v>8748</v>
      </c>
      <c r="E1003" s="63" t="s">
        <v>3608</v>
      </c>
      <c r="F1003" s="63" t="s">
        <v>32</v>
      </c>
      <c r="G1003" s="63" t="s">
        <v>3609</v>
      </c>
      <c r="H1003" s="63" t="s">
        <v>42</v>
      </c>
      <c r="I1003" s="64" t="s">
        <v>465</v>
      </c>
      <c r="J1003" s="65" t="s">
        <v>465</v>
      </c>
      <c r="K1003" s="63" t="s">
        <v>3610</v>
      </c>
      <c r="L1003" s="63" t="s">
        <v>39</v>
      </c>
      <c r="M1003" s="63" t="s">
        <v>34</v>
      </c>
      <c r="N1003" s="63" t="s">
        <v>35</v>
      </c>
      <c r="O1003" s="63" t="s">
        <v>36</v>
      </c>
      <c r="P1003" s="63" t="s">
        <v>8750</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2" t="s">
        <v>8768</v>
      </c>
    </row>
    <row r="1004" spans="1:29" ht="16.2" hidden="1" customHeight="1" x14ac:dyDescent="0.35">
      <c r="A1004" s="66">
        <v>1003</v>
      </c>
      <c r="B1004" s="63">
        <v>20421882</v>
      </c>
      <c r="C1004" s="63" t="s">
        <v>462</v>
      </c>
      <c r="D1004" s="63" t="s">
        <v>8748</v>
      </c>
      <c r="E1004" s="63" t="s">
        <v>3611</v>
      </c>
      <c r="F1004" s="63" t="s">
        <v>38</v>
      </c>
      <c r="G1004" s="63" t="s">
        <v>1159</v>
      </c>
      <c r="H1004" s="63" t="s">
        <v>31</v>
      </c>
      <c r="I1004" s="64" t="s">
        <v>465</v>
      </c>
      <c r="J1004" s="65" t="s">
        <v>465</v>
      </c>
      <c r="K1004" s="63" t="s">
        <v>3612</v>
      </c>
      <c r="L1004" s="63" t="s">
        <v>39</v>
      </c>
      <c r="M1004" s="63" t="s">
        <v>34</v>
      </c>
      <c r="N1004" s="63" t="s">
        <v>35</v>
      </c>
      <c r="O1004" s="63" t="s">
        <v>36</v>
      </c>
      <c r="P1004" s="63" t="s">
        <v>8757</v>
      </c>
      <c r="Q1004" s="84">
        <f t="shared" ca="1" si="45"/>
        <v>46120</v>
      </c>
      <c r="R1004" s="68">
        <v>0</v>
      </c>
      <c r="S1004" s="85" t="s">
        <v>8754</v>
      </c>
      <c r="T1004" s="85">
        <v>0</v>
      </c>
      <c r="U1004" s="85">
        <v>0</v>
      </c>
      <c r="V1004" s="86">
        <f t="shared" si="46"/>
        <v>2</v>
      </c>
      <c r="W1004" s="85">
        <v>0</v>
      </c>
      <c r="X1004" s="85">
        <v>0</v>
      </c>
      <c r="Y1004" s="85">
        <v>0</v>
      </c>
      <c r="Z1004" s="85">
        <v>0</v>
      </c>
      <c r="AA1004" s="85">
        <v>0</v>
      </c>
      <c r="AB1004" s="87">
        <f t="shared" si="47"/>
        <v>0</v>
      </c>
      <c r="AC1004" s="92" t="s">
        <v>8768</v>
      </c>
    </row>
    <row r="1005" spans="1:29" ht="16.2" hidden="1" customHeight="1" x14ac:dyDescent="0.35">
      <c r="A1005" s="66">
        <v>1004</v>
      </c>
      <c r="B1005" s="67">
        <v>20421895</v>
      </c>
      <c r="C1005" s="63" t="s">
        <v>462</v>
      </c>
      <c r="D1005" s="63" t="s">
        <v>8748</v>
      </c>
      <c r="E1005" s="63" t="s">
        <v>3613</v>
      </c>
      <c r="F1005" s="63" t="s">
        <v>32</v>
      </c>
      <c r="G1005" s="63" t="s">
        <v>3614</v>
      </c>
      <c r="H1005" s="63" t="s">
        <v>31</v>
      </c>
      <c r="I1005" s="64" t="s">
        <v>465</v>
      </c>
      <c r="J1005" s="65" t="s">
        <v>465</v>
      </c>
      <c r="K1005" s="63" t="s">
        <v>3615</v>
      </c>
      <c r="L1005" s="63" t="s">
        <v>33</v>
      </c>
      <c r="M1005" s="63" t="s">
        <v>40</v>
      </c>
      <c r="N1005" s="63" t="s">
        <v>46</v>
      </c>
      <c r="O1005" s="63" t="s">
        <v>36</v>
      </c>
      <c r="P1005" s="63" t="s">
        <v>46</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2" t="s">
        <v>8768</v>
      </c>
    </row>
    <row r="1006" spans="1:29" ht="16.2" hidden="1" customHeight="1" x14ac:dyDescent="0.35">
      <c r="A1006" s="61">
        <v>1005</v>
      </c>
      <c r="B1006" s="63">
        <v>20421912</v>
      </c>
      <c r="C1006" s="63" t="s">
        <v>462</v>
      </c>
      <c r="D1006" s="63" t="s">
        <v>8748</v>
      </c>
      <c r="E1006" s="63" t="s">
        <v>3616</v>
      </c>
      <c r="F1006" s="63" t="s">
        <v>38</v>
      </c>
      <c r="G1006" s="63" t="s">
        <v>3617</v>
      </c>
      <c r="H1006" s="63" t="s">
        <v>31</v>
      </c>
      <c r="I1006" s="64" t="s">
        <v>465</v>
      </c>
      <c r="J1006" s="65" t="s">
        <v>465</v>
      </c>
      <c r="K1006" s="63" t="s">
        <v>3618</v>
      </c>
      <c r="L1006" s="63" t="s">
        <v>33</v>
      </c>
      <c r="M1006" s="63" t="s">
        <v>34</v>
      </c>
      <c r="N1006" s="63" t="s">
        <v>35</v>
      </c>
      <c r="O1006" s="63" t="s">
        <v>36</v>
      </c>
      <c r="P1006" s="63" t="s">
        <v>8752</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2" t="s">
        <v>8768</v>
      </c>
    </row>
    <row r="1007" spans="1:29" ht="16.2" hidden="1" customHeight="1" x14ac:dyDescent="0.35">
      <c r="A1007" s="61">
        <v>1006</v>
      </c>
      <c r="B1007" s="63">
        <v>20421916</v>
      </c>
      <c r="C1007" s="63" t="s">
        <v>462</v>
      </c>
      <c r="D1007" s="63" t="s">
        <v>8748</v>
      </c>
      <c r="E1007" s="63" t="s">
        <v>3619</v>
      </c>
      <c r="F1007" s="63" t="s">
        <v>38</v>
      </c>
      <c r="G1007" s="63" t="s">
        <v>3620</v>
      </c>
      <c r="H1007" s="63" t="s">
        <v>31</v>
      </c>
      <c r="I1007" s="64" t="s">
        <v>465</v>
      </c>
      <c r="J1007" s="65" t="s">
        <v>465</v>
      </c>
      <c r="K1007" s="63" t="s">
        <v>3621</v>
      </c>
      <c r="L1007" s="63" t="s">
        <v>39</v>
      </c>
      <c r="M1007" s="63" t="s">
        <v>40</v>
      </c>
      <c r="N1007" s="63" t="s">
        <v>35</v>
      </c>
      <c r="O1007" s="63" t="s">
        <v>43</v>
      </c>
      <c r="P1007" s="63" t="s">
        <v>8753</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2" t="s">
        <v>8768</v>
      </c>
    </row>
    <row r="1008" spans="1:29" ht="16.2" hidden="1" customHeight="1" x14ac:dyDescent="0.35">
      <c r="A1008" s="66">
        <v>1007</v>
      </c>
      <c r="B1008" s="63">
        <v>20421951</v>
      </c>
      <c r="C1008" s="63" t="s">
        <v>462</v>
      </c>
      <c r="D1008" s="63" t="s">
        <v>8748</v>
      </c>
      <c r="E1008" s="63" t="s">
        <v>3622</v>
      </c>
      <c r="F1008" s="63" t="s">
        <v>32</v>
      </c>
      <c r="G1008" s="63" t="s">
        <v>3623</v>
      </c>
      <c r="H1008" s="63" t="s">
        <v>42</v>
      </c>
      <c r="I1008" s="64" t="s">
        <v>465</v>
      </c>
      <c r="J1008" s="65" t="s">
        <v>465</v>
      </c>
      <c r="K1008" s="63" t="s">
        <v>3624</v>
      </c>
      <c r="L1008" s="63" t="s">
        <v>33</v>
      </c>
      <c r="M1008" s="63" t="s">
        <v>34</v>
      </c>
      <c r="N1008" s="63" t="s">
        <v>35</v>
      </c>
      <c r="O1008" s="63" t="s">
        <v>36</v>
      </c>
      <c r="P1008" s="63" t="s">
        <v>8750</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2" t="s">
        <v>8768</v>
      </c>
    </row>
    <row r="1009" spans="1:29" ht="16.2" hidden="1" customHeight="1" x14ac:dyDescent="0.35">
      <c r="A1009" s="66">
        <v>1008</v>
      </c>
      <c r="B1009" s="62">
        <v>20421955</v>
      </c>
      <c r="C1009" s="63" t="s">
        <v>462</v>
      </c>
      <c r="D1009" s="63" t="s">
        <v>8748</v>
      </c>
      <c r="E1009" s="63" t="s">
        <v>3625</v>
      </c>
      <c r="F1009" s="63" t="s">
        <v>38</v>
      </c>
      <c r="G1009" s="63" t="s">
        <v>3626</v>
      </c>
      <c r="H1009" s="63" t="s">
        <v>31</v>
      </c>
      <c r="I1009" s="64" t="s">
        <v>465</v>
      </c>
      <c r="J1009" s="65" t="s">
        <v>465</v>
      </c>
      <c r="K1009" s="63" t="s">
        <v>3627</v>
      </c>
      <c r="L1009" s="63" t="s">
        <v>39</v>
      </c>
      <c r="M1009" s="63" t="s">
        <v>34</v>
      </c>
      <c r="N1009" s="63" t="s">
        <v>35</v>
      </c>
      <c r="O1009" s="63" t="s">
        <v>36</v>
      </c>
      <c r="P1009" s="63" t="s">
        <v>8755</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2" t="s">
        <v>8768</v>
      </c>
    </row>
    <row r="1010" spans="1:29" ht="16.2" hidden="1" customHeight="1" x14ac:dyDescent="0.35">
      <c r="A1010" s="61">
        <v>1009</v>
      </c>
      <c r="B1010" s="63">
        <v>20421966</v>
      </c>
      <c r="C1010" s="63" t="s">
        <v>462</v>
      </c>
      <c r="D1010" s="63" t="s">
        <v>8748</v>
      </c>
      <c r="E1010" s="63" t="s">
        <v>3628</v>
      </c>
      <c r="F1010" s="63" t="s">
        <v>32</v>
      </c>
      <c r="G1010" s="63" t="s">
        <v>3629</v>
      </c>
      <c r="H1010" s="63" t="s">
        <v>42</v>
      </c>
      <c r="I1010" s="64" t="s">
        <v>1073</v>
      </c>
      <c r="J1010" s="65" t="s">
        <v>526</v>
      </c>
      <c r="K1010" s="63" t="s">
        <v>3630</v>
      </c>
      <c r="L1010" s="63" t="s">
        <v>39</v>
      </c>
      <c r="M1010" s="63" t="s">
        <v>34</v>
      </c>
      <c r="N1010" s="63" t="s">
        <v>35</v>
      </c>
      <c r="O1010" s="63" t="s">
        <v>43</v>
      </c>
      <c r="P1010" s="63" t="s">
        <v>8749</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2" t="s">
        <v>8768</v>
      </c>
    </row>
    <row r="1011" spans="1:29" ht="16.2" hidden="1" customHeight="1" x14ac:dyDescent="0.35">
      <c r="A1011" s="61">
        <v>1010</v>
      </c>
      <c r="B1011" s="63">
        <v>20421983</v>
      </c>
      <c r="C1011" s="63" t="s">
        <v>462</v>
      </c>
      <c r="D1011" s="63" t="s">
        <v>8748</v>
      </c>
      <c r="E1011" s="63" t="s">
        <v>3631</v>
      </c>
      <c r="F1011" s="63" t="s">
        <v>32</v>
      </c>
      <c r="G1011" s="63" t="s">
        <v>3632</v>
      </c>
      <c r="H1011" s="63" t="s">
        <v>31</v>
      </c>
      <c r="I1011" s="64" t="s">
        <v>3633</v>
      </c>
      <c r="J1011" s="65" t="s">
        <v>502</v>
      </c>
      <c r="K1011" s="63" t="s">
        <v>3634</v>
      </c>
      <c r="L1011" s="63" t="s">
        <v>33</v>
      </c>
      <c r="M1011" s="63" t="s">
        <v>34</v>
      </c>
      <c r="N1011" s="63" t="s">
        <v>35</v>
      </c>
      <c r="O1011" s="63" t="s">
        <v>30</v>
      </c>
      <c r="P1011" s="63" t="s">
        <v>8750</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2" t="s">
        <v>8768</v>
      </c>
    </row>
    <row r="1012" spans="1:29" ht="16.2" hidden="1" customHeight="1" x14ac:dyDescent="0.35">
      <c r="A1012" s="66">
        <v>1011</v>
      </c>
      <c r="B1012" s="63">
        <v>20421984</v>
      </c>
      <c r="C1012" s="63" t="s">
        <v>462</v>
      </c>
      <c r="D1012" s="63" t="s">
        <v>8748</v>
      </c>
      <c r="E1012" s="63" t="s">
        <v>341</v>
      </c>
      <c r="F1012" s="63" t="s">
        <v>32</v>
      </c>
      <c r="G1012" s="63" t="s">
        <v>3635</v>
      </c>
      <c r="H1012" s="63" t="s">
        <v>31</v>
      </c>
      <c r="I1012" s="64" t="s">
        <v>465</v>
      </c>
      <c r="J1012" s="65" t="s">
        <v>465</v>
      </c>
      <c r="K1012" s="63" t="s">
        <v>3636</v>
      </c>
      <c r="L1012" s="63" t="s">
        <v>45</v>
      </c>
      <c r="M1012" s="63" t="s">
        <v>40</v>
      </c>
      <c r="N1012" s="63" t="s">
        <v>48</v>
      </c>
      <c r="O1012" s="63" t="s">
        <v>36</v>
      </c>
      <c r="P1012" s="89" t="s">
        <v>8756</v>
      </c>
      <c r="Q1012" s="84">
        <f t="shared" ca="1" si="45"/>
        <v>46120</v>
      </c>
      <c r="R1012" s="68">
        <v>0</v>
      </c>
      <c r="S1012" s="85" t="s">
        <v>8754</v>
      </c>
      <c r="T1012" s="85">
        <v>0</v>
      </c>
      <c r="U1012" s="85">
        <v>0</v>
      </c>
      <c r="V1012" s="86">
        <f t="shared" si="46"/>
        <v>2</v>
      </c>
      <c r="W1012" s="85">
        <v>0</v>
      </c>
      <c r="X1012" s="85">
        <v>0</v>
      </c>
      <c r="Y1012" s="85">
        <v>0</v>
      </c>
      <c r="Z1012" s="85">
        <v>0</v>
      </c>
      <c r="AA1012" s="85">
        <v>0</v>
      </c>
      <c r="AB1012" s="87">
        <f t="shared" si="47"/>
        <v>0</v>
      </c>
      <c r="AC1012" s="92" t="s">
        <v>8768</v>
      </c>
    </row>
    <row r="1013" spans="1:29" ht="16.2" hidden="1" customHeight="1" x14ac:dyDescent="0.35">
      <c r="A1013" s="66">
        <v>1012</v>
      </c>
      <c r="B1013" s="62">
        <v>20421986</v>
      </c>
      <c r="C1013" s="63" t="s">
        <v>462</v>
      </c>
      <c r="D1013" s="63" t="s">
        <v>8748</v>
      </c>
      <c r="E1013" s="63" t="s">
        <v>3637</v>
      </c>
      <c r="F1013" s="63" t="s">
        <v>38</v>
      </c>
      <c r="G1013" s="63" t="s">
        <v>3638</v>
      </c>
      <c r="H1013" s="63" t="s">
        <v>42</v>
      </c>
      <c r="I1013" s="64" t="s">
        <v>1364</v>
      </c>
      <c r="J1013" s="65" t="s">
        <v>544</v>
      </c>
      <c r="K1013" s="63" t="s">
        <v>3639</v>
      </c>
      <c r="L1013" s="63" t="s">
        <v>33</v>
      </c>
      <c r="M1013" s="63" t="s">
        <v>34</v>
      </c>
      <c r="N1013" s="63" t="s">
        <v>35</v>
      </c>
      <c r="O1013" s="63" t="s">
        <v>43</v>
      </c>
      <c r="P1013" s="63" t="s">
        <v>8755</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2" t="s">
        <v>8768</v>
      </c>
    </row>
    <row r="1014" spans="1:29" ht="16.2" hidden="1" customHeight="1" x14ac:dyDescent="0.35">
      <c r="A1014" s="61">
        <v>1013</v>
      </c>
      <c r="B1014" s="63">
        <v>20421995</v>
      </c>
      <c r="C1014" s="63" t="s">
        <v>462</v>
      </c>
      <c r="D1014" s="63" t="s">
        <v>8748</v>
      </c>
      <c r="E1014" s="63" t="s">
        <v>3640</v>
      </c>
      <c r="F1014" s="63" t="s">
        <v>38</v>
      </c>
      <c r="G1014" s="63" t="s">
        <v>3641</v>
      </c>
      <c r="H1014" s="63" t="s">
        <v>42</v>
      </c>
      <c r="I1014" s="64" t="s">
        <v>3642</v>
      </c>
      <c r="J1014" s="65" t="s">
        <v>526</v>
      </c>
      <c r="K1014" s="63" t="s">
        <v>3643</v>
      </c>
      <c r="L1014" s="63" t="s">
        <v>39</v>
      </c>
      <c r="M1014" s="63" t="s">
        <v>34</v>
      </c>
      <c r="N1014" s="63" t="s">
        <v>35</v>
      </c>
      <c r="O1014" s="63" t="s">
        <v>43</v>
      </c>
      <c r="P1014" s="63" t="s">
        <v>8751</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2" t="s">
        <v>8768</v>
      </c>
    </row>
    <row r="1015" spans="1:29" ht="16.2" hidden="1" customHeight="1" x14ac:dyDescent="0.35">
      <c r="A1015" s="61">
        <v>1014</v>
      </c>
      <c r="B1015" s="63">
        <v>20422000</v>
      </c>
      <c r="C1015" s="63" t="s">
        <v>462</v>
      </c>
      <c r="D1015" s="63" t="s">
        <v>8748</v>
      </c>
      <c r="E1015" s="63" t="s">
        <v>3644</v>
      </c>
      <c r="F1015" s="63" t="s">
        <v>38</v>
      </c>
      <c r="G1015" s="63" t="s">
        <v>3645</v>
      </c>
      <c r="H1015" s="63" t="s">
        <v>42</v>
      </c>
      <c r="I1015" s="64" t="s">
        <v>465</v>
      </c>
      <c r="J1015" s="65" t="s">
        <v>465</v>
      </c>
      <c r="K1015" s="63" t="s">
        <v>3646</v>
      </c>
      <c r="L1015" s="63" t="s">
        <v>39</v>
      </c>
      <c r="M1015" s="63" t="s">
        <v>40</v>
      </c>
      <c r="N1015" s="63" t="s">
        <v>48</v>
      </c>
      <c r="O1015" s="63" t="s">
        <v>36</v>
      </c>
      <c r="P1015" s="89" t="s">
        <v>8756</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2" t="s">
        <v>8768</v>
      </c>
    </row>
    <row r="1016" spans="1:29" ht="16.2" hidden="1" customHeight="1" x14ac:dyDescent="0.35">
      <c r="A1016" s="66">
        <v>1015</v>
      </c>
      <c r="B1016" s="62">
        <v>20422010</v>
      </c>
      <c r="C1016" s="63" t="s">
        <v>462</v>
      </c>
      <c r="D1016" s="63" t="s">
        <v>8748</v>
      </c>
      <c r="E1016" s="63" t="s">
        <v>3647</v>
      </c>
      <c r="F1016" s="63" t="s">
        <v>32</v>
      </c>
      <c r="G1016" s="63" t="s">
        <v>2527</v>
      </c>
      <c r="H1016" s="63" t="s">
        <v>31</v>
      </c>
      <c r="I1016" s="64" t="s">
        <v>3648</v>
      </c>
      <c r="J1016" s="65" t="s">
        <v>469</v>
      </c>
      <c r="K1016" s="63" t="s">
        <v>3649</v>
      </c>
      <c r="L1016" s="63" t="s">
        <v>33</v>
      </c>
      <c r="M1016" s="63" t="s">
        <v>34</v>
      </c>
      <c r="N1016" s="63" t="s">
        <v>35</v>
      </c>
      <c r="O1016" s="63" t="s">
        <v>30</v>
      </c>
      <c r="P1016" s="63" t="s">
        <v>8752</v>
      </c>
      <c r="Q1016" s="84">
        <f t="shared" ca="1" si="45"/>
        <v>46120</v>
      </c>
      <c r="R1016" s="68">
        <v>0</v>
      </c>
      <c r="S1016" s="85" t="s">
        <v>8754</v>
      </c>
      <c r="T1016" s="85">
        <v>0</v>
      </c>
      <c r="U1016" s="85">
        <v>0</v>
      </c>
      <c r="V1016" s="86">
        <f t="shared" si="46"/>
        <v>2</v>
      </c>
      <c r="W1016" s="85">
        <v>0</v>
      </c>
      <c r="X1016" s="85">
        <v>0</v>
      </c>
      <c r="Y1016" s="85">
        <v>0</v>
      </c>
      <c r="Z1016" s="85">
        <v>0</v>
      </c>
      <c r="AA1016" s="85">
        <v>0</v>
      </c>
      <c r="AB1016" s="87">
        <f t="shared" si="47"/>
        <v>0</v>
      </c>
      <c r="AC1016" s="92" t="s">
        <v>8768</v>
      </c>
    </row>
    <row r="1017" spans="1:29" ht="16.2" hidden="1" customHeight="1" x14ac:dyDescent="0.35">
      <c r="A1017" s="66">
        <v>1016</v>
      </c>
      <c r="B1017" s="63">
        <v>20422012</v>
      </c>
      <c r="C1017" s="63" t="s">
        <v>462</v>
      </c>
      <c r="D1017" s="63" t="s">
        <v>8748</v>
      </c>
      <c r="E1017" s="63" t="s">
        <v>3650</v>
      </c>
      <c r="F1017" s="63" t="s">
        <v>38</v>
      </c>
      <c r="G1017" s="63" t="s">
        <v>3651</v>
      </c>
      <c r="H1017" s="63" t="s">
        <v>42</v>
      </c>
      <c r="I1017" s="64" t="s">
        <v>3652</v>
      </c>
      <c r="J1017" s="65" t="s">
        <v>469</v>
      </c>
      <c r="K1017" s="63" t="s">
        <v>3653</v>
      </c>
      <c r="L1017" s="63" t="s">
        <v>33</v>
      </c>
      <c r="M1017" s="63" t="s">
        <v>34</v>
      </c>
      <c r="N1017" s="63" t="s">
        <v>35</v>
      </c>
      <c r="O1017" s="63" t="s">
        <v>30</v>
      </c>
      <c r="P1017" s="63" t="s">
        <v>8757</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2" t="s">
        <v>8768</v>
      </c>
    </row>
    <row r="1018" spans="1:29" ht="16.2" hidden="1" customHeight="1" x14ac:dyDescent="0.35">
      <c r="A1018" s="61">
        <v>1017</v>
      </c>
      <c r="B1018" s="62">
        <v>20422027</v>
      </c>
      <c r="C1018" s="63" t="s">
        <v>462</v>
      </c>
      <c r="D1018" s="63" t="s">
        <v>8748</v>
      </c>
      <c r="E1018" s="63" t="s">
        <v>3654</v>
      </c>
      <c r="F1018" s="63" t="s">
        <v>38</v>
      </c>
      <c r="G1018" s="63" t="s">
        <v>3655</v>
      </c>
      <c r="H1018" s="63" t="s">
        <v>42</v>
      </c>
      <c r="I1018" s="64" t="s">
        <v>3656</v>
      </c>
      <c r="J1018" s="65" t="s">
        <v>526</v>
      </c>
      <c r="K1018" s="63" t="s">
        <v>3657</v>
      </c>
      <c r="L1018" s="63" t="s">
        <v>33</v>
      </c>
      <c r="M1018" s="63" t="s">
        <v>34</v>
      </c>
      <c r="N1018" s="63" t="s">
        <v>35</v>
      </c>
      <c r="O1018" s="63" t="s">
        <v>30</v>
      </c>
      <c r="P1018" s="63" t="s">
        <v>8749</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2" t="s">
        <v>8768</v>
      </c>
    </row>
    <row r="1019" spans="1:29" ht="16.2" hidden="1" customHeight="1" x14ac:dyDescent="0.35">
      <c r="A1019" s="61">
        <v>1018</v>
      </c>
      <c r="B1019" s="63">
        <v>20422028</v>
      </c>
      <c r="C1019" s="63" t="s">
        <v>462</v>
      </c>
      <c r="D1019" s="63" t="s">
        <v>8748</v>
      </c>
      <c r="E1019" s="63" t="s">
        <v>3658</v>
      </c>
      <c r="F1019" s="63" t="s">
        <v>38</v>
      </c>
      <c r="G1019" s="63" t="s">
        <v>3659</v>
      </c>
      <c r="H1019" s="63" t="s">
        <v>42</v>
      </c>
      <c r="I1019" s="64" t="s">
        <v>465</v>
      </c>
      <c r="J1019" s="65" t="s">
        <v>526</v>
      </c>
      <c r="K1019" s="63" t="s">
        <v>3660</v>
      </c>
      <c r="L1019" s="63" t="s">
        <v>39</v>
      </c>
      <c r="M1019" s="63" t="s">
        <v>34</v>
      </c>
      <c r="N1019" s="63" t="s">
        <v>35</v>
      </c>
      <c r="O1019" s="63" t="s">
        <v>43</v>
      </c>
      <c r="P1019" s="63" t="s">
        <v>8752</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2" t="s">
        <v>8768</v>
      </c>
    </row>
    <row r="1020" spans="1:29" ht="16.2" hidden="1" customHeight="1" x14ac:dyDescent="0.35">
      <c r="A1020" s="66">
        <v>1019</v>
      </c>
      <c r="B1020" s="62">
        <v>20422040</v>
      </c>
      <c r="C1020" s="63" t="s">
        <v>462</v>
      </c>
      <c r="D1020" s="63" t="s">
        <v>8748</v>
      </c>
      <c r="E1020" s="63" t="s">
        <v>3661</v>
      </c>
      <c r="F1020" s="63" t="s">
        <v>32</v>
      </c>
      <c r="G1020" s="63" t="s">
        <v>3662</v>
      </c>
      <c r="H1020" s="63" t="s">
        <v>31</v>
      </c>
      <c r="I1020" s="64" t="s">
        <v>939</v>
      </c>
      <c r="J1020" s="65" t="s">
        <v>465</v>
      </c>
      <c r="K1020" s="63" t="s">
        <v>3663</v>
      </c>
      <c r="L1020" s="63" t="s">
        <v>33</v>
      </c>
      <c r="M1020" s="63" t="s">
        <v>34</v>
      </c>
      <c r="N1020" s="63" t="s">
        <v>35</v>
      </c>
      <c r="O1020" s="63" t="s">
        <v>43</v>
      </c>
      <c r="P1020" s="63" t="s">
        <v>8750</v>
      </c>
      <c r="Q1020" s="84">
        <f t="shared" ca="1" si="45"/>
        <v>46120</v>
      </c>
      <c r="R1020" s="68">
        <v>0</v>
      </c>
      <c r="S1020" s="85" t="s">
        <v>8754</v>
      </c>
      <c r="T1020" s="85">
        <v>0</v>
      </c>
      <c r="U1020" s="85">
        <v>0</v>
      </c>
      <c r="V1020" s="86">
        <f t="shared" si="46"/>
        <v>2</v>
      </c>
      <c r="W1020" s="85">
        <v>0</v>
      </c>
      <c r="X1020" s="85">
        <v>0</v>
      </c>
      <c r="Y1020" s="85">
        <v>0</v>
      </c>
      <c r="Z1020" s="85">
        <v>0</v>
      </c>
      <c r="AA1020" s="85">
        <v>0</v>
      </c>
      <c r="AB1020" s="87">
        <f t="shared" si="47"/>
        <v>0</v>
      </c>
      <c r="AC1020" s="92" t="s">
        <v>8768</v>
      </c>
    </row>
    <row r="1021" spans="1:29" ht="16.2" hidden="1" customHeight="1" x14ac:dyDescent="0.35">
      <c r="A1021" s="66">
        <v>1020</v>
      </c>
      <c r="B1021" s="63">
        <v>20422048</v>
      </c>
      <c r="C1021" s="63" t="s">
        <v>462</v>
      </c>
      <c r="D1021" s="63" t="s">
        <v>8748</v>
      </c>
      <c r="E1021" s="63" t="s">
        <v>3664</v>
      </c>
      <c r="F1021" s="63" t="s">
        <v>38</v>
      </c>
      <c r="G1021" s="63" t="s">
        <v>3665</v>
      </c>
      <c r="H1021" s="63" t="s">
        <v>31</v>
      </c>
      <c r="I1021" s="64" t="s">
        <v>465</v>
      </c>
      <c r="J1021" s="65" t="s">
        <v>465</v>
      </c>
      <c r="K1021" s="63" t="s">
        <v>3666</v>
      </c>
      <c r="L1021" s="63" t="s">
        <v>39</v>
      </c>
      <c r="M1021" s="63" t="s">
        <v>34</v>
      </c>
      <c r="N1021" s="63" t="s">
        <v>35</v>
      </c>
      <c r="O1021" s="63" t="s">
        <v>36</v>
      </c>
      <c r="P1021" s="63" t="s">
        <v>8757</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2" t="s">
        <v>8768</v>
      </c>
    </row>
    <row r="1022" spans="1:29" ht="16.2" hidden="1" customHeight="1" x14ac:dyDescent="0.35">
      <c r="A1022" s="61">
        <v>1021</v>
      </c>
      <c r="B1022" s="63">
        <v>20422071</v>
      </c>
      <c r="C1022" s="63" t="s">
        <v>462</v>
      </c>
      <c r="D1022" s="63" t="s">
        <v>8748</v>
      </c>
      <c r="E1022" s="63" t="s">
        <v>268</v>
      </c>
      <c r="F1022" s="63" t="s">
        <v>38</v>
      </c>
      <c r="G1022" s="63" t="s">
        <v>3667</v>
      </c>
      <c r="H1022" s="63" t="s">
        <v>31</v>
      </c>
      <c r="I1022" s="64" t="s">
        <v>465</v>
      </c>
      <c r="J1022" s="65" t="s">
        <v>502</v>
      </c>
      <c r="K1022" s="63" t="s">
        <v>3668</v>
      </c>
      <c r="L1022" s="63" t="s">
        <v>33</v>
      </c>
      <c r="M1022" s="63" t="s">
        <v>34</v>
      </c>
      <c r="N1022" s="63" t="s">
        <v>35</v>
      </c>
      <c r="O1022" s="63" t="s">
        <v>43</v>
      </c>
      <c r="P1022" s="63" t="s">
        <v>8749</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2" t="s">
        <v>8768</v>
      </c>
    </row>
    <row r="1023" spans="1:29" ht="16.2" hidden="1" customHeight="1" x14ac:dyDescent="0.35">
      <c r="A1023" s="61">
        <v>1022</v>
      </c>
      <c r="B1023" s="63">
        <v>20422087</v>
      </c>
      <c r="C1023" s="63" t="s">
        <v>462</v>
      </c>
      <c r="D1023" s="63" t="s">
        <v>8748</v>
      </c>
      <c r="E1023" s="63" t="s">
        <v>3669</v>
      </c>
      <c r="F1023" s="63" t="s">
        <v>38</v>
      </c>
      <c r="G1023" s="63" t="s">
        <v>3670</v>
      </c>
      <c r="H1023" s="63" t="s">
        <v>42</v>
      </c>
      <c r="I1023" s="64" t="s">
        <v>465</v>
      </c>
      <c r="J1023" s="65" t="s">
        <v>465</v>
      </c>
      <c r="K1023" s="63" t="s">
        <v>3671</v>
      </c>
      <c r="L1023" s="63" t="s">
        <v>39</v>
      </c>
      <c r="M1023" s="63" t="s">
        <v>34</v>
      </c>
      <c r="N1023" s="63" t="s">
        <v>35</v>
      </c>
      <c r="O1023" s="63" t="s">
        <v>36</v>
      </c>
      <c r="P1023" s="63" t="s">
        <v>8753</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2" t="s">
        <v>8768</v>
      </c>
    </row>
    <row r="1024" spans="1:29" ht="16.2" hidden="1" customHeight="1" x14ac:dyDescent="0.35">
      <c r="A1024" s="66">
        <v>1023</v>
      </c>
      <c r="B1024" s="67">
        <v>20422094</v>
      </c>
      <c r="C1024" s="63" t="s">
        <v>462</v>
      </c>
      <c r="D1024" s="63" t="s">
        <v>8748</v>
      </c>
      <c r="E1024" s="63" t="s">
        <v>3672</v>
      </c>
      <c r="F1024" s="63" t="s">
        <v>32</v>
      </c>
      <c r="G1024" s="63" t="s">
        <v>3673</v>
      </c>
      <c r="H1024" s="63" t="s">
        <v>31</v>
      </c>
      <c r="I1024" s="64" t="s">
        <v>3674</v>
      </c>
      <c r="J1024" s="65" t="s">
        <v>526</v>
      </c>
      <c r="K1024" s="63" t="s">
        <v>3675</v>
      </c>
      <c r="L1024" s="63" t="s">
        <v>39</v>
      </c>
      <c r="M1024" s="63" t="s">
        <v>40</v>
      </c>
      <c r="N1024" s="63" t="s">
        <v>46</v>
      </c>
      <c r="O1024" s="63" t="s">
        <v>43</v>
      </c>
      <c r="P1024" s="63" t="s">
        <v>46</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2" t="s">
        <v>8768</v>
      </c>
    </row>
    <row r="1025" spans="1:29" ht="16.2" hidden="1" customHeight="1" x14ac:dyDescent="0.35">
      <c r="A1025" s="66">
        <v>1024</v>
      </c>
      <c r="B1025" s="63">
        <v>20422098</v>
      </c>
      <c r="C1025" s="63" t="s">
        <v>462</v>
      </c>
      <c r="D1025" s="63" t="s">
        <v>8748</v>
      </c>
      <c r="E1025" s="63" t="s">
        <v>3676</v>
      </c>
      <c r="F1025" s="63" t="s">
        <v>38</v>
      </c>
      <c r="G1025" s="63" t="s">
        <v>3677</v>
      </c>
      <c r="H1025" s="63" t="s">
        <v>31</v>
      </c>
      <c r="I1025" s="64" t="s">
        <v>3678</v>
      </c>
      <c r="J1025" s="65" t="s">
        <v>469</v>
      </c>
      <c r="K1025" s="63" t="s">
        <v>3679</v>
      </c>
      <c r="L1025" s="63" t="s">
        <v>39</v>
      </c>
      <c r="M1025" s="63" t="s">
        <v>34</v>
      </c>
      <c r="N1025" s="63" t="s">
        <v>35</v>
      </c>
      <c r="O1025" s="63" t="s">
        <v>43</v>
      </c>
      <c r="P1025" s="63" t="s">
        <v>8755</v>
      </c>
      <c r="Q1025" s="84">
        <f t="shared" ca="1" si="45"/>
        <v>46120</v>
      </c>
      <c r="R1025" s="68">
        <v>0</v>
      </c>
      <c r="S1025" s="85" t="s">
        <v>8754</v>
      </c>
      <c r="T1025" s="85">
        <v>0</v>
      </c>
      <c r="U1025" s="85">
        <v>0</v>
      </c>
      <c r="V1025" s="86">
        <f t="shared" si="46"/>
        <v>2</v>
      </c>
      <c r="W1025" s="85">
        <v>0</v>
      </c>
      <c r="X1025" s="85">
        <v>0</v>
      </c>
      <c r="Y1025" s="85">
        <v>0</v>
      </c>
      <c r="Z1025" s="85">
        <v>0</v>
      </c>
      <c r="AA1025" s="85">
        <v>0</v>
      </c>
      <c r="AB1025" s="87">
        <f t="shared" si="47"/>
        <v>0</v>
      </c>
      <c r="AC1025" s="92" t="s">
        <v>8768</v>
      </c>
    </row>
    <row r="1026" spans="1:29" ht="16.2" hidden="1" customHeight="1" x14ac:dyDescent="0.35">
      <c r="A1026" s="61">
        <v>1025</v>
      </c>
      <c r="B1026" s="63">
        <v>20422110</v>
      </c>
      <c r="C1026" s="63" t="s">
        <v>462</v>
      </c>
      <c r="D1026" s="63" t="s">
        <v>8748</v>
      </c>
      <c r="E1026" s="63" t="s">
        <v>3680</v>
      </c>
      <c r="F1026" s="63" t="s">
        <v>38</v>
      </c>
      <c r="G1026" s="63" t="s">
        <v>3681</v>
      </c>
      <c r="H1026" s="63" t="s">
        <v>31</v>
      </c>
      <c r="I1026" s="64" t="s">
        <v>465</v>
      </c>
      <c r="J1026" s="65" t="s">
        <v>465</v>
      </c>
      <c r="K1026" s="63" t="s">
        <v>3682</v>
      </c>
      <c r="L1026" s="63" t="s">
        <v>33</v>
      </c>
      <c r="M1026" s="63" t="s">
        <v>34</v>
      </c>
      <c r="N1026" s="63" t="s">
        <v>35</v>
      </c>
      <c r="O1026" s="63" t="s">
        <v>36</v>
      </c>
      <c r="P1026" s="63" t="s">
        <v>8757</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2" t="s">
        <v>8768</v>
      </c>
    </row>
    <row r="1027" spans="1:29" ht="16.2" hidden="1" customHeight="1" x14ac:dyDescent="0.35">
      <c r="A1027" s="61">
        <v>1026</v>
      </c>
      <c r="B1027" s="63">
        <v>20422134</v>
      </c>
      <c r="C1027" s="63" t="s">
        <v>462</v>
      </c>
      <c r="D1027" s="63" t="s">
        <v>8748</v>
      </c>
      <c r="E1027" s="63" t="s">
        <v>209</v>
      </c>
      <c r="F1027" s="63" t="s">
        <v>38</v>
      </c>
      <c r="G1027" s="63" t="s">
        <v>3683</v>
      </c>
      <c r="H1027" s="63" t="s">
        <v>42</v>
      </c>
      <c r="I1027" s="64" t="s">
        <v>1010</v>
      </c>
      <c r="J1027" s="65" t="s">
        <v>526</v>
      </c>
      <c r="K1027" s="63" t="s">
        <v>3684</v>
      </c>
      <c r="L1027" s="63" t="s">
        <v>39</v>
      </c>
      <c r="M1027" s="63" t="s">
        <v>34</v>
      </c>
      <c r="N1027" s="63" t="s">
        <v>35</v>
      </c>
      <c r="O1027" s="63" t="s">
        <v>30</v>
      </c>
      <c r="P1027" s="63" t="s">
        <v>8751</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2" t="s">
        <v>8768</v>
      </c>
    </row>
    <row r="1028" spans="1:29" ht="16.2" hidden="1" customHeight="1" x14ac:dyDescent="0.35">
      <c r="A1028" s="66">
        <v>1027</v>
      </c>
      <c r="B1028" s="63">
        <v>20422152</v>
      </c>
      <c r="C1028" s="63" t="s">
        <v>462</v>
      </c>
      <c r="D1028" s="63" t="s">
        <v>8748</v>
      </c>
      <c r="E1028" s="63" t="s">
        <v>3685</v>
      </c>
      <c r="F1028" s="63" t="s">
        <v>38</v>
      </c>
      <c r="G1028" s="63" t="s">
        <v>2559</v>
      </c>
      <c r="H1028" s="63" t="s">
        <v>42</v>
      </c>
      <c r="I1028" s="64" t="s">
        <v>3686</v>
      </c>
      <c r="J1028" s="65" t="s">
        <v>526</v>
      </c>
      <c r="K1028" s="63" t="s">
        <v>3687</v>
      </c>
      <c r="L1028" s="63" t="s">
        <v>33</v>
      </c>
      <c r="M1028" s="63" t="s">
        <v>40</v>
      </c>
      <c r="N1028" s="63" t="s">
        <v>48</v>
      </c>
      <c r="O1028" s="63" t="s">
        <v>43</v>
      </c>
      <c r="P1028" s="89" t="s">
        <v>8756</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2" t="s">
        <v>8768</v>
      </c>
    </row>
    <row r="1029" spans="1:29" ht="16.2" hidden="1" customHeight="1" x14ac:dyDescent="0.35">
      <c r="A1029" s="66">
        <v>1028</v>
      </c>
      <c r="B1029" s="63">
        <v>20422170</v>
      </c>
      <c r="C1029" s="63" t="s">
        <v>462</v>
      </c>
      <c r="D1029" s="63" t="s">
        <v>8748</v>
      </c>
      <c r="E1029" s="63" t="s">
        <v>3688</v>
      </c>
      <c r="F1029" s="63" t="s">
        <v>38</v>
      </c>
      <c r="G1029" s="63" t="s">
        <v>3689</v>
      </c>
      <c r="H1029" s="63" t="s">
        <v>42</v>
      </c>
      <c r="I1029" s="64" t="s">
        <v>1494</v>
      </c>
      <c r="J1029" s="65" t="s">
        <v>502</v>
      </c>
      <c r="K1029" s="63" t="s">
        <v>3690</v>
      </c>
      <c r="L1029" s="63" t="s">
        <v>39</v>
      </c>
      <c r="M1029" s="63" t="s">
        <v>40</v>
      </c>
      <c r="N1029" s="63" t="s">
        <v>48</v>
      </c>
      <c r="O1029" s="63" t="s">
        <v>43</v>
      </c>
      <c r="P1029" s="89" t="s">
        <v>8756</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2" t="s">
        <v>8768</v>
      </c>
    </row>
    <row r="1030" spans="1:29" ht="16.2" hidden="1" customHeight="1" x14ac:dyDescent="0.35">
      <c r="A1030" s="61">
        <v>1029</v>
      </c>
      <c r="B1030" s="63">
        <v>20422172</v>
      </c>
      <c r="C1030" s="63" t="s">
        <v>462</v>
      </c>
      <c r="D1030" s="63" t="s">
        <v>8748</v>
      </c>
      <c r="E1030" s="63" t="s">
        <v>3691</v>
      </c>
      <c r="F1030" s="63" t="s">
        <v>38</v>
      </c>
      <c r="G1030" s="63" t="s">
        <v>3692</v>
      </c>
      <c r="H1030" s="63" t="s">
        <v>42</v>
      </c>
      <c r="I1030" s="64" t="s">
        <v>1364</v>
      </c>
      <c r="J1030" s="65" t="s">
        <v>469</v>
      </c>
      <c r="K1030" s="63" t="s">
        <v>3693</v>
      </c>
      <c r="L1030" s="63" t="s">
        <v>39</v>
      </c>
      <c r="M1030" s="63" t="s">
        <v>34</v>
      </c>
      <c r="N1030" s="63" t="s">
        <v>35</v>
      </c>
      <c r="O1030" s="63" t="s">
        <v>43</v>
      </c>
      <c r="P1030" s="63" t="s">
        <v>8749</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2" t="s">
        <v>8768</v>
      </c>
    </row>
    <row r="1031" spans="1:29" ht="16.2" hidden="1" customHeight="1" x14ac:dyDescent="0.35">
      <c r="A1031" s="61">
        <v>1030</v>
      </c>
      <c r="B1031" s="63">
        <v>20422188</v>
      </c>
      <c r="C1031" s="63" t="s">
        <v>462</v>
      </c>
      <c r="D1031" s="63" t="s">
        <v>8748</v>
      </c>
      <c r="E1031" s="63" t="s">
        <v>3694</v>
      </c>
      <c r="F1031" s="63" t="s">
        <v>38</v>
      </c>
      <c r="G1031" s="63" t="s">
        <v>3695</v>
      </c>
      <c r="H1031" s="63" t="s">
        <v>42</v>
      </c>
      <c r="I1031" s="64" t="s">
        <v>465</v>
      </c>
      <c r="J1031" s="65" t="s">
        <v>465</v>
      </c>
      <c r="K1031" s="63" t="s">
        <v>3696</v>
      </c>
      <c r="L1031" s="63" t="s">
        <v>33</v>
      </c>
      <c r="M1031" s="63" t="s">
        <v>34</v>
      </c>
      <c r="N1031" s="63" t="s">
        <v>35</v>
      </c>
      <c r="O1031" s="63" t="s">
        <v>36</v>
      </c>
      <c r="P1031" s="63" t="s">
        <v>8750</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2" t="s">
        <v>8768</v>
      </c>
    </row>
    <row r="1032" spans="1:29" ht="16.2" customHeight="1" x14ac:dyDescent="0.35">
      <c r="A1032" s="66">
        <v>1031</v>
      </c>
      <c r="B1032" s="63">
        <v>20422200</v>
      </c>
      <c r="C1032" s="63" t="s">
        <v>462</v>
      </c>
      <c r="D1032" s="63" t="s">
        <v>8748</v>
      </c>
      <c r="E1032" s="63" t="s">
        <v>3697</v>
      </c>
      <c r="F1032" s="63" t="s">
        <v>38</v>
      </c>
      <c r="G1032" s="63" t="s">
        <v>3698</v>
      </c>
      <c r="H1032" s="63" t="s">
        <v>42</v>
      </c>
      <c r="I1032" s="64" t="s">
        <v>3699</v>
      </c>
      <c r="J1032" s="65" t="s">
        <v>465</v>
      </c>
      <c r="K1032" s="63" t="s">
        <v>3700</v>
      </c>
      <c r="L1032" s="63" t="s">
        <v>39</v>
      </c>
      <c r="M1032" s="63" t="s">
        <v>40</v>
      </c>
      <c r="N1032" s="63" t="s">
        <v>53</v>
      </c>
      <c r="O1032" s="63" t="s">
        <v>43</v>
      </c>
      <c r="P1032" s="63" t="s">
        <v>53</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2" t="s">
        <v>8768</v>
      </c>
    </row>
    <row r="1033" spans="1:29" ht="16.2" hidden="1" customHeight="1" x14ac:dyDescent="0.35">
      <c r="A1033" s="66">
        <v>1032</v>
      </c>
      <c r="B1033" s="62">
        <v>20422203</v>
      </c>
      <c r="C1033" s="63" t="s">
        <v>462</v>
      </c>
      <c r="D1033" s="63" t="s">
        <v>8748</v>
      </c>
      <c r="E1033" s="63" t="s">
        <v>353</v>
      </c>
      <c r="F1033" s="63" t="s">
        <v>38</v>
      </c>
      <c r="G1033" s="63" t="s">
        <v>3701</v>
      </c>
      <c r="H1033" s="63" t="s">
        <v>42</v>
      </c>
      <c r="I1033" s="64" t="s">
        <v>465</v>
      </c>
      <c r="J1033" s="65" t="s">
        <v>465</v>
      </c>
      <c r="K1033" s="63" t="s">
        <v>3702</v>
      </c>
      <c r="L1033" s="63" t="s">
        <v>39</v>
      </c>
      <c r="M1033" s="63" t="s">
        <v>34</v>
      </c>
      <c r="N1033" s="63" t="s">
        <v>35</v>
      </c>
      <c r="O1033" s="63" t="s">
        <v>36</v>
      </c>
      <c r="P1033" s="63" t="s">
        <v>8755</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2" t="s">
        <v>8768</v>
      </c>
    </row>
    <row r="1034" spans="1:29" ht="16.2" hidden="1" customHeight="1" x14ac:dyDescent="0.35">
      <c r="A1034" s="61">
        <v>1033</v>
      </c>
      <c r="B1034" s="63">
        <v>20422213</v>
      </c>
      <c r="C1034" s="63" t="s">
        <v>462</v>
      </c>
      <c r="D1034" s="63" t="s">
        <v>8748</v>
      </c>
      <c r="E1034" s="63" t="s">
        <v>3703</v>
      </c>
      <c r="F1034" s="63" t="s">
        <v>32</v>
      </c>
      <c r="G1034" s="63" t="s">
        <v>3704</v>
      </c>
      <c r="H1034" s="63" t="s">
        <v>42</v>
      </c>
      <c r="I1034" s="64" t="s">
        <v>607</v>
      </c>
      <c r="J1034" s="65" t="s">
        <v>465</v>
      </c>
      <c r="K1034" s="63" t="s">
        <v>3705</v>
      </c>
      <c r="L1034" s="63" t="s">
        <v>39</v>
      </c>
      <c r="M1034" s="63" t="s">
        <v>34</v>
      </c>
      <c r="N1034" s="63" t="s">
        <v>35</v>
      </c>
      <c r="O1034" s="63" t="s">
        <v>30</v>
      </c>
      <c r="P1034" s="63" t="s">
        <v>8752</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2" t="s">
        <v>8768</v>
      </c>
    </row>
    <row r="1035" spans="1:29" ht="16.2" hidden="1" customHeight="1" x14ac:dyDescent="0.35">
      <c r="A1035" s="61">
        <v>1034</v>
      </c>
      <c r="B1035" s="63">
        <v>20422216</v>
      </c>
      <c r="C1035" s="63" t="s">
        <v>462</v>
      </c>
      <c r="D1035" s="63" t="s">
        <v>8748</v>
      </c>
      <c r="E1035" s="63" t="s">
        <v>75</v>
      </c>
      <c r="F1035" s="63" t="s">
        <v>38</v>
      </c>
      <c r="G1035" s="63" t="s">
        <v>3706</v>
      </c>
      <c r="H1035" s="63" t="s">
        <v>31</v>
      </c>
      <c r="I1035" s="64" t="s">
        <v>3707</v>
      </c>
      <c r="J1035" s="65" t="s">
        <v>465</v>
      </c>
      <c r="K1035" s="63" t="s">
        <v>3708</v>
      </c>
      <c r="L1035" s="63" t="s">
        <v>39</v>
      </c>
      <c r="M1035" s="63" t="s">
        <v>40</v>
      </c>
      <c r="N1035" s="63" t="s">
        <v>35</v>
      </c>
      <c r="O1035" s="63" t="s">
        <v>43</v>
      </c>
      <c r="P1035" s="63" t="s">
        <v>8753</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2" t="s">
        <v>8768</v>
      </c>
    </row>
    <row r="1036" spans="1:29" ht="16.2" hidden="1" customHeight="1" x14ac:dyDescent="0.35">
      <c r="A1036" s="66">
        <v>1035</v>
      </c>
      <c r="B1036" s="63">
        <v>20422219</v>
      </c>
      <c r="C1036" s="63" t="s">
        <v>462</v>
      </c>
      <c r="D1036" s="63" t="s">
        <v>8748</v>
      </c>
      <c r="E1036" s="63" t="s">
        <v>3709</v>
      </c>
      <c r="F1036" s="63" t="s">
        <v>38</v>
      </c>
      <c r="G1036" s="63" t="s">
        <v>3710</v>
      </c>
      <c r="H1036" s="63" t="s">
        <v>42</v>
      </c>
      <c r="I1036" s="64" t="s">
        <v>465</v>
      </c>
      <c r="J1036" s="65" t="s">
        <v>465</v>
      </c>
      <c r="K1036" s="63" t="s">
        <v>3711</v>
      </c>
      <c r="L1036" s="63" t="s">
        <v>39</v>
      </c>
      <c r="M1036" s="63" t="s">
        <v>34</v>
      </c>
      <c r="N1036" s="63" t="s">
        <v>35</v>
      </c>
      <c r="O1036" s="63" t="s">
        <v>36</v>
      </c>
      <c r="P1036" s="63" t="s">
        <v>8750</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2" t="s">
        <v>8768</v>
      </c>
    </row>
    <row r="1037" spans="1:29" ht="16.2" hidden="1" customHeight="1" x14ac:dyDescent="0.35">
      <c r="A1037" s="66">
        <v>1036</v>
      </c>
      <c r="B1037" s="63">
        <v>20422223</v>
      </c>
      <c r="C1037" s="63" t="s">
        <v>462</v>
      </c>
      <c r="D1037" s="63" t="s">
        <v>8748</v>
      </c>
      <c r="E1037" s="63" t="s">
        <v>372</v>
      </c>
      <c r="F1037" s="63" t="s">
        <v>38</v>
      </c>
      <c r="G1037" s="63" t="s">
        <v>3712</v>
      </c>
      <c r="H1037" s="63" t="s">
        <v>42</v>
      </c>
      <c r="I1037" s="64" t="s">
        <v>3713</v>
      </c>
      <c r="J1037" s="65" t="s">
        <v>655</v>
      </c>
      <c r="K1037" s="63" t="s">
        <v>3714</v>
      </c>
      <c r="L1037" s="63" t="s">
        <v>39</v>
      </c>
      <c r="M1037" s="63" t="s">
        <v>34</v>
      </c>
      <c r="N1037" s="63" t="s">
        <v>35</v>
      </c>
      <c r="O1037" s="63" t="s">
        <v>43</v>
      </c>
      <c r="P1037" s="63" t="s">
        <v>8755</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2" t="s">
        <v>8768</v>
      </c>
    </row>
    <row r="1038" spans="1:29" ht="16.2" hidden="1" customHeight="1" x14ac:dyDescent="0.35">
      <c r="A1038" s="61">
        <v>1037</v>
      </c>
      <c r="B1038" s="63">
        <v>20422239</v>
      </c>
      <c r="C1038" s="63" t="s">
        <v>462</v>
      </c>
      <c r="D1038" s="63" t="s">
        <v>8748</v>
      </c>
      <c r="E1038" s="63" t="s">
        <v>3715</v>
      </c>
      <c r="F1038" s="63" t="s">
        <v>38</v>
      </c>
      <c r="G1038" s="63" t="s">
        <v>3716</v>
      </c>
      <c r="H1038" s="63" t="s">
        <v>31</v>
      </c>
      <c r="I1038" s="64" t="s">
        <v>465</v>
      </c>
      <c r="J1038" s="65" t="s">
        <v>465</v>
      </c>
      <c r="K1038" s="63" t="s">
        <v>3717</v>
      </c>
      <c r="L1038" s="63" t="s">
        <v>33</v>
      </c>
      <c r="M1038" s="63" t="s">
        <v>34</v>
      </c>
      <c r="N1038" s="63" t="s">
        <v>35</v>
      </c>
      <c r="O1038" s="63" t="s">
        <v>36</v>
      </c>
      <c r="P1038" s="63" t="s">
        <v>8751</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2" t="s">
        <v>8768</v>
      </c>
    </row>
    <row r="1039" spans="1:29" ht="16.2" hidden="1" customHeight="1" x14ac:dyDescent="0.35">
      <c r="A1039" s="61">
        <v>1038</v>
      </c>
      <c r="B1039" s="63">
        <v>20422292</v>
      </c>
      <c r="C1039" s="63" t="s">
        <v>462</v>
      </c>
      <c r="D1039" s="63" t="s">
        <v>8748</v>
      </c>
      <c r="E1039" s="63" t="s">
        <v>3718</v>
      </c>
      <c r="F1039" s="63" t="s">
        <v>38</v>
      </c>
      <c r="G1039" s="63" t="s">
        <v>3719</v>
      </c>
      <c r="H1039" s="63" t="s">
        <v>31</v>
      </c>
      <c r="I1039" s="64" t="s">
        <v>3720</v>
      </c>
      <c r="J1039" s="65" t="s">
        <v>469</v>
      </c>
      <c r="K1039" s="63" t="s">
        <v>3721</v>
      </c>
      <c r="L1039" s="63" t="s">
        <v>39</v>
      </c>
      <c r="M1039" s="63" t="s">
        <v>34</v>
      </c>
      <c r="N1039" s="63" t="s">
        <v>48</v>
      </c>
      <c r="O1039" s="63" t="s">
        <v>43</v>
      </c>
      <c r="P1039" s="89" t="s">
        <v>8756</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2" t="s">
        <v>8768</v>
      </c>
    </row>
    <row r="1040" spans="1:29" ht="16.2" hidden="1" customHeight="1" x14ac:dyDescent="0.35">
      <c r="A1040" s="66">
        <v>1039</v>
      </c>
      <c r="B1040" s="63">
        <v>20422295</v>
      </c>
      <c r="C1040" s="63" t="s">
        <v>462</v>
      </c>
      <c r="D1040" s="63" t="s">
        <v>8748</v>
      </c>
      <c r="E1040" s="63" t="s">
        <v>3722</v>
      </c>
      <c r="F1040" s="63" t="s">
        <v>38</v>
      </c>
      <c r="G1040" s="63" t="s">
        <v>3723</v>
      </c>
      <c r="H1040" s="63" t="s">
        <v>42</v>
      </c>
      <c r="I1040" s="64" t="s">
        <v>3724</v>
      </c>
      <c r="J1040" s="65" t="s">
        <v>544</v>
      </c>
      <c r="K1040" s="63" t="s">
        <v>3725</v>
      </c>
      <c r="L1040" s="63" t="s">
        <v>39</v>
      </c>
      <c r="M1040" s="63" t="s">
        <v>40</v>
      </c>
      <c r="N1040" s="63" t="s">
        <v>35</v>
      </c>
      <c r="O1040" s="63" t="s">
        <v>30</v>
      </c>
      <c r="P1040" s="63" t="s">
        <v>8753</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2" t="s">
        <v>8768</v>
      </c>
    </row>
    <row r="1041" spans="1:29" ht="16.2" hidden="1" customHeight="1" x14ac:dyDescent="0.35">
      <c r="A1041" s="66">
        <v>1040</v>
      </c>
      <c r="B1041" s="63">
        <v>20422301</v>
      </c>
      <c r="C1041" s="63" t="s">
        <v>462</v>
      </c>
      <c r="D1041" s="63" t="s">
        <v>8748</v>
      </c>
      <c r="E1041" s="63" t="s">
        <v>3726</v>
      </c>
      <c r="F1041" s="63" t="s">
        <v>38</v>
      </c>
      <c r="G1041" s="63" t="s">
        <v>2753</v>
      </c>
      <c r="H1041" s="63" t="s">
        <v>42</v>
      </c>
      <c r="I1041" s="64" t="s">
        <v>465</v>
      </c>
      <c r="J1041" s="65" t="s">
        <v>465</v>
      </c>
      <c r="K1041" s="63" t="s">
        <v>3727</v>
      </c>
      <c r="L1041" s="63" t="s">
        <v>39</v>
      </c>
      <c r="M1041" s="63" t="s">
        <v>34</v>
      </c>
      <c r="N1041" s="63" t="s">
        <v>35</v>
      </c>
      <c r="O1041" s="63" t="s">
        <v>36</v>
      </c>
      <c r="P1041" s="63" t="s">
        <v>8757</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2" t="s">
        <v>8768</v>
      </c>
    </row>
    <row r="1042" spans="1:29" ht="16.2" hidden="1" customHeight="1" x14ac:dyDescent="0.35">
      <c r="A1042" s="66">
        <v>1041</v>
      </c>
      <c r="B1042" s="63">
        <v>20422318</v>
      </c>
      <c r="C1042" s="63" t="s">
        <v>462</v>
      </c>
      <c r="D1042" s="63" t="s">
        <v>8748</v>
      </c>
      <c r="E1042" s="63" t="s">
        <v>3728</v>
      </c>
      <c r="F1042" s="63" t="s">
        <v>38</v>
      </c>
      <c r="G1042" s="63" t="s">
        <v>3729</v>
      </c>
      <c r="H1042" s="63" t="s">
        <v>42</v>
      </c>
      <c r="I1042" s="64" t="s">
        <v>1912</v>
      </c>
      <c r="J1042" s="65" t="s">
        <v>526</v>
      </c>
      <c r="K1042" s="63" t="s">
        <v>3730</v>
      </c>
      <c r="L1042" s="63" t="s">
        <v>39</v>
      </c>
      <c r="M1042" s="63" t="s">
        <v>34</v>
      </c>
      <c r="N1042" s="63" t="s">
        <v>41</v>
      </c>
      <c r="O1042" s="63" t="s">
        <v>43</v>
      </c>
      <c r="P1042" s="63" t="s">
        <v>41</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2" t="s">
        <v>8768</v>
      </c>
    </row>
    <row r="1043" spans="1:29" ht="16.2" hidden="1" customHeight="1" x14ac:dyDescent="0.35">
      <c r="A1043" s="61">
        <v>1042</v>
      </c>
      <c r="B1043" s="63">
        <v>20422320</v>
      </c>
      <c r="C1043" s="63" t="s">
        <v>462</v>
      </c>
      <c r="D1043" s="63" t="s">
        <v>8748</v>
      </c>
      <c r="E1043" s="63" t="s">
        <v>330</v>
      </c>
      <c r="F1043" s="63" t="s">
        <v>38</v>
      </c>
      <c r="G1043" s="63" t="s">
        <v>938</v>
      </c>
      <c r="H1043" s="63" t="s">
        <v>31</v>
      </c>
      <c r="I1043" s="64" t="s">
        <v>465</v>
      </c>
      <c r="J1043" s="65" t="s">
        <v>465</v>
      </c>
      <c r="K1043" s="63" t="s">
        <v>3731</v>
      </c>
      <c r="L1043" s="63" t="s">
        <v>45</v>
      </c>
      <c r="M1043" s="63" t="s">
        <v>34</v>
      </c>
      <c r="N1043" s="63" t="s">
        <v>52</v>
      </c>
      <c r="O1043" s="63" t="s">
        <v>36</v>
      </c>
      <c r="P1043" s="63" t="s">
        <v>52</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2" t="s">
        <v>8768</v>
      </c>
    </row>
    <row r="1044" spans="1:29" ht="16.2" hidden="1" customHeight="1" x14ac:dyDescent="0.35">
      <c r="A1044" s="66">
        <v>1043</v>
      </c>
      <c r="B1044" s="62">
        <v>20422338</v>
      </c>
      <c r="C1044" s="63" t="s">
        <v>462</v>
      </c>
      <c r="D1044" s="63" t="s">
        <v>8748</v>
      </c>
      <c r="E1044" s="63" t="s">
        <v>119</v>
      </c>
      <c r="F1044" s="63" t="s">
        <v>38</v>
      </c>
      <c r="G1044" s="63" t="s">
        <v>3732</v>
      </c>
      <c r="H1044" s="63" t="s">
        <v>31</v>
      </c>
      <c r="I1044" s="64" t="s">
        <v>465</v>
      </c>
      <c r="J1044" s="65" t="s">
        <v>465</v>
      </c>
      <c r="K1044" s="63" t="s">
        <v>3733</v>
      </c>
      <c r="L1044" s="63" t="s">
        <v>39</v>
      </c>
      <c r="M1044" s="63" t="s">
        <v>34</v>
      </c>
      <c r="N1044" s="63" t="s">
        <v>35</v>
      </c>
      <c r="O1044" s="63" t="s">
        <v>36</v>
      </c>
      <c r="P1044" s="63" t="s">
        <v>8749</v>
      </c>
      <c r="Q1044" s="84">
        <f t="shared" ca="1" si="48"/>
        <v>46120</v>
      </c>
      <c r="R1044" s="68">
        <v>0</v>
      </c>
      <c r="S1044" s="85" t="s">
        <v>8754</v>
      </c>
      <c r="T1044" s="85">
        <v>0</v>
      </c>
      <c r="U1044" s="85">
        <v>0</v>
      </c>
      <c r="V1044" s="86">
        <f t="shared" si="49"/>
        <v>2</v>
      </c>
      <c r="W1044" s="85">
        <v>0</v>
      </c>
      <c r="X1044" s="85">
        <v>0</v>
      </c>
      <c r="Y1044" s="85">
        <v>0</v>
      </c>
      <c r="Z1044" s="85">
        <v>0</v>
      </c>
      <c r="AA1044" s="85">
        <v>0</v>
      </c>
      <c r="AB1044" s="87">
        <f t="shared" si="50"/>
        <v>0</v>
      </c>
      <c r="AC1044" s="92" t="s">
        <v>8768</v>
      </c>
    </row>
    <row r="1045" spans="1:29" ht="16.2" hidden="1" customHeight="1" x14ac:dyDescent="0.35">
      <c r="A1045" s="66">
        <v>1044</v>
      </c>
      <c r="B1045" s="63">
        <v>20422343</v>
      </c>
      <c r="C1045" s="63" t="s">
        <v>462</v>
      </c>
      <c r="D1045" s="63" t="s">
        <v>8748</v>
      </c>
      <c r="E1045" s="63" t="s">
        <v>3734</v>
      </c>
      <c r="F1045" s="63" t="s">
        <v>38</v>
      </c>
      <c r="G1045" s="63" t="s">
        <v>3128</v>
      </c>
      <c r="H1045" s="63" t="s">
        <v>31</v>
      </c>
      <c r="I1045" s="64" t="s">
        <v>879</v>
      </c>
      <c r="J1045" s="65" t="s">
        <v>469</v>
      </c>
      <c r="K1045" s="63" t="s">
        <v>3735</v>
      </c>
      <c r="L1045" s="63" t="s">
        <v>33</v>
      </c>
      <c r="M1045" s="63" t="s">
        <v>40</v>
      </c>
      <c r="N1045" s="63" t="s">
        <v>35</v>
      </c>
      <c r="O1045" s="63" t="s">
        <v>43</v>
      </c>
      <c r="P1045" s="63" t="s">
        <v>8752</v>
      </c>
      <c r="Q1045" s="84">
        <f t="shared" ca="1" si="48"/>
        <v>46120</v>
      </c>
      <c r="R1045" s="68">
        <v>0</v>
      </c>
      <c r="S1045" s="85" t="s">
        <v>8754</v>
      </c>
      <c r="T1045" s="85">
        <v>0</v>
      </c>
      <c r="U1045" s="85">
        <v>0</v>
      </c>
      <c r="V1045" s="86">
        <f t="shared" si="49"/>
        <v>2</v>
      </c>
      <c r="W1045" s="85">
        <v>0</v>
      </c>
      <c r="X1045" s="85">
        <v>0</v>
      </c>
      <c r="Y1045" s="85">
        <v>0</v>
      </c>
      <c r="Z1045" s="85">
        <v>0</v>
      </c>
      <c r="AA1045" s="85">
        <v>0</v>
      </c>
      <c r="AB1045" s="87">
        <f t="shared" si="50"/>
        <v>0</v>
      </c>
      <c r="AC1045" s="92" t="s">
        <v>8768</v>
      </c>
    </row>
    <row r="1046" spans="1:29" ht="16.2" hidden="1" customHeight="1" x14ac:dyDescent="0.35">
      <c r="A1046" s="61">
        <v>1045</v>
      </c>
      <c r="B1046" s="62">
        <v>20422345</v>
      </c>
      <c r="C1046" s="63" t="s">
        <v>462</v>
      </c>
      <c r="D1046" s="63" t="s">
        <v>8748</v>
      </c>
      <c r="E1046" s="63" t="s">
        <v>238</v>
      </c>
      <c r="F1046" s="63" t="s">
        <v>38</v>
      </c>
      <c r="G1046" s="63" t="s">
        <v>3736</v>
      </c>
      <c r="H1046" s="63" t="s">
        <v>42</v>
      </c>
      <c r="I1046" s="64" t="s">
        <v>465</v>
      </c>
      <c r="J1046" s="65" t="s">
        <v>465</v>
      </c>
      <c r="K1046" s="63" t="s">
        <v>3737</v>
      </c>
      <c r="L1046" s="63" t="s">
        <v>45</v>
      </c>
      <c r="M1046" s="63" t="s">
        <v>34</v>
      </c>
      <c r="N1046" s="63" t="s">
        <v>35</v>
      </c>
      <c r="O1046" s="63" t="s">
        <v>36</v>
      </c>
      <c r="P1046" s="63" t="s">
        <v>8755</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2" t="s">
        <v>8768</v>
      </c>
    </row>
    <row r="1047" spans="1:29" ht="16.2" hidden="1" customHeight="1" x14ac:dyDescent="0.35">
      <c r="A1047" s="61">
        <v>1046</v>
      </c>
      <c r="B1047" s="63">
        <v>20422353</v>
      </c>
      <c r="C1047" s="63" t="s">
        <v>462</v>
      </c>
      <c r="D1047" s="63" t="s">
        <v>8748</v>
      </c>
      <c r="E1047" s="63" t="s">
        <v>3738</v>
      </c>
      <c r="F1047" s="63" t="s">
        <v>32</v>
      </c>
      <c r="G1047" s="63" t="s">
        <v>3739</v>
      </c>
      <c r="H1047" s="63" t="s">
        <v>42</v>
      </c>
      <c r="I1047" s="64" t="s">
        <v>3740</v>
      </c>
      <c r="J1047" s="65" t="s">
        <v>502</v>
      </c>
      <c r="K1047" s="63" t="s">
        <v>3741</v>
      </c>
      <c r="L1047" s="63" t="s">
        <v>33</v>
      </c>
      <c r="M1047" s="63" t="s">
        <v>40</v>
      </c>
      <c r="N1047" s="63" t="s">
        <v>35</v>
      </c>
      <c r="O1047" s="63" t="s">
        <v>43</v>
      </c>
      <c r="P1047" s="63" t="s">
        <v>8751</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2" t="s">
        <v>8768</v>
      </c>
    </row>
    <row r="1048" spans="1:29" ht="16.2" customHeight="1" x14ac:dyDescent="0.35">
      <c r="A1048" s="66">
        <v>1047</v>
      </c>
      <c r="B1048" s="63">
        <v>20422364</v>
      </c>
      <c r="C1048" s="63" t="s">
        <v>462</v>
      </c>
      <c r="D1048" s="63" t="s">
        <v>8748</v>
      </c>
      <c r="E1048" s="63" t="s">
        <v>3742</v>
      </c>
      <c r="F1048" s="63" t="s">
        <v>32</v>
      </c>
      <c r="G1048" s="63" t="s">
        <v>3743</v>
      </c>
      <c r="H1048" s="63" t="s">
        <v>31</v>
      </c>
      <c r="I1048" s="64" t="s">
        <v>3744</v>
      </c>
      <c r="J1048" s="65" t="s">
        <v>502</v>
      </c>
      <c r="K1048" s="63" t="s">
        <v>3745</v>
      </c>
      <c r="L1048" s="63" t="s">
        <v>33</v>
      </c>
      <c r="M1048" s="63" t="s">
        <v>40</v>
      </c>
      <c r="N1048" s="63" t="s">
        <v>53</v>
      </c>
      <c r="O1048" s="63" t="s">
        <v>43</v>
      </c>
      <c r="P1048" s="63" t="s">
        <v>53</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2" t="s">
        <v>8768</v>
      </c>
    </row>
    <row r="1049" spans="1:29" ht="16.2" hidden="1" customHeight="1" x14ac:dyDescent="0.35">
      <c r="A1049" s="66">
        <v>1048</v>
      </c>
      <c r="B1049" s="63">
        <v>20422383</v>
      </c>
      <c r="C1049" s="63" t="s">
        <v>462</v>
      </c>
      <c r="D1049" s="63" t="s">
        <v>8748</v>
      </c>
      <c r="E1049" s="63" t="s">
        <v>3746</v>
      </c>
      <c r="F1049" s="63" t="s">
        <v>32</v>
      </c>
      <c r="G1049" s="63" t="s">
        <v>2726</v>
      </c>
      <c r="H1049" s="63" t="s">
        <v>31</v>
      </c>
      <c r="I1049" s="64" t="s">
        <v>3747</v>
      </c>
      <c r="J1049" s="65" t="s">
        <v>526</v>
      </c>
      <c r="K1049" s="63" t="s">
        <v>3748</v>
      </c>
      <c r="L1049" s="63" t="s">
        <v>39</v>
      </c>
      <c r="M1049" s="63" t="s">
        <v>40</v>
      </c>
      <c r="N1049" s="63" t="s">
        <v>48</v>
      </c>
      <c r="O1049" s="63" t="s">
        <v>43</v>
      </c>
      <c r="P1049" s="89" t="s">
        <v>8756</v>
      </c>
      <c r="Q1049" s="84">
        <f t="shared" ca="1" si="48"/>
        <v>46120</v>
      </c>
      <c r="R1049" s="68">
        <v>0</v>
      </c>
      <c r="S1049" s="85" t="s">
        <v>8754</v>
      </c>
      <c r="T1049" s="85">
        <v>0</v>
      </c>
      <c r="U1049" s="85">
        <v>0</v>
      </c>
      <c r="V1049" s="86">
        <f t="shared" si="49"/>
        <v>2</v>
      </c>
      <c r="W1049" s="85">
        <v>0</v>
      </c>
      <c r="X1049" s="85">
        <v>0</v>
      </c>
      <c r="Y1049" s="85">
        <v>0</v>
      </c>
      <c r="Z1049" s="85">
        <v>0</v>
      </c>
      <c r="AA1049" s="85">
        <v>0</v>
      </c>
      <c r="AB1049" s="87">
        <f t="shared" si="50"/>
        <v>0</v>
      </c>
      <c r="AC1049" s="92" t="s">
        <v>8768</v>
      </c>
    </row>
    <row r="1050" spans="1:29" ht="16.2" hidden="1" customHeight="1" x14ac:dyDescent="0.35">
      <c r="A1050" s="61">
        <v>1049</v>
      </c>
      <c r="B1050" s="63">
        <v>20422435</v>
      </c>
      <c r="C1050" s="63" t="s">
        <v>462</v>
      </c>
      <c r="D1050" s="63" t="s">
        <v>8748</v>
      </c>
      <c r="E1050" s="63" t="s">
        <v>3749</v>
      </c>
      <c r="F1050" s="63" t="s">
        <v>38</v>
      </c>
      <c r="G1050" s="63" t="s">
        <v>3750</v>
      </c>
      <c r="H1050" s="63" t="s">
        <v>31</v>
      </c>
      <c r="I1050" s="64" t="s">
        <v>582</v>
      </c>
      <c r="J1050" s="65" t="s">
        <v>465</v>
      </c>
      <c r="K1050" s="63" t="s">
        <v>3751</v>
      </c>
      <c r="L1050" s="63" t="s">
        <v>33</v>
      </c>
      <c r="M1050" s="63" t="s">
        <v>34</v>
      </c>
      <c r="N1050" s="63" t="s">
        <v>35</v>
      </c>
      <c r="O1050" s="63" t="s">
        <v>43</v>
      </c>
      <c r="P1050" s="63" t="s">
        <v>8755</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2" t="s">
        <v>8768</v>
      </c>
    </row>
    <row r="1051" spans="1:29" ht="16.2" hidden="1" customHeight="1" x14ac:dyDescent="0.35">
      <c r="A1051" s="61">
        <v>1050</v>
      </c>
      <c r="B1051" s="63">
        <v>20422458</v>
      </c>
      <c r="C1051" s="63" t="s">
        <v>462</v>
      </c>
      <c r="D1051" s="63" t="s">
        <v>8748</v>
      </c>
      <c r="E1051" s="63" t="s">
        <v>3752</v>
      </c>
      <c r="F1051" s="63" t="s">
        <v>32</v>
      </c>
      <c r="G1051" s="63" t="s">
        <v>3753</v>
      </c>
      <c r="H1051" s="63" t="s">
        <v>31</v>
      </c>
      <c r="I1051" s="64" t="s">
        <v>3754</v>
      </c>
      <c r="J1051" s="65" t="s">
        <v>465</v>
      </c>
      <c r="K1051" s="63" t="s">
        <v>3755</v>
      </c>
      <c r="L1051" s="63" t="s">
        <v>39</v>
      </c>
      <c r="M1051" s="63" t="s">
        <v>34</v>
      </c>
      <c r="N1051" s="63" t="s">
        <v>35</v>
      </c>
      <c r="O1051" s="63" t="s">
        <v>43</v>
      </c>
      <c r="P1051" s="63" t="s">
        <v>8757</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2" t="s">
        <v>8768</v>
      </c>
    </row>
    <row r="1052" spans="1:29" ht="16.2" hidden="1" customHeight="1" x14ac:dyDescent="0.35">
      <c r="A1052" s="66">
        <v>1051</v>
      </c>
      <c r="B1052" s="63">
        <v>20422462</v>
      </c>
      <c r="C1052" s="63" t="s">
        <v>462</v>
      </c>
      <c r="D1052" s="63" t="s">
        <v>8748</v>
      </c>
      <c r="E1052" s="63" t="s">
        <v>3756</v>
      </c>
      <c r="F1052" s="63" t="s">
        <v>38</v>
      </c>
      <c r="G1052" s="63" t="s">
        <v>3757</v>
      </c>
      <c r="H1052" s="63" t="s">
        <v>31</v>
      </c>
      <c r="I1052" s="64" t="s">
        <v>465</v>
      </c>
      <c r="J1052" s="65" t="s">
        <v>465</v>
      </c>
      <c r="K1052" s="63" t="s">
        <v>3758</v>
      </c>
      <c r="L1052" s="63" t="s">
        <v>33</v>
      </c>
      <c r="M1052" s="63" t="s">
        <v>34</v>
      </c>
      <c r="N1052" s="63" t="s">
        <v>35</v>
      </c>
      <c r="O1052" s="63" t="s">
        <v>36</v>
      </c>
      <c r="P1052" s="63" t="s">
        <v>8750</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2" t="s">
        <v>8768</v>
      </c>
    </row>
    <row r="1053" spans="1:29" ht="16.2" hidden="1" customHeight="1" x14ac:dyDescent="0.35">
      <c r="A1053" s="66">
        <v>1052</v>
      </c>
      <c r="B1053" s="63">
        <v>20422463</v>
      </c>
      <c r="C1053" s="63" t="s">
        <v>462</v>
      </c>
      <c r="D1053" s="63" t="s">
        <v>8748</v>
      </c>
      <c r="E1053" s="63" t="s">
        <v>3759</v>
      </c>
      <c r="F1053" s="63" t="s">
        <v>38</v>
      </c>
      <c r="G1053" s="63" t="s">
        <v>3760</v>
      </c>
      <c r="H1053" s="63" t="s">
        <v>31</v>
      </c>
      <c r="I1053" s="64" t="s">
        <v>465</v>
      </c>
      <c r="J1053" s="65" t="s">
        <v>526</v>
      </c>
      <c r="K1053" s="63" t="s">
        <v>3761</v>
      </c>
      <c r="L1053" s="63" t="s">
        <v>39</v>
      </c>
      <c r="M1053" s="63" t="s">
        <v>34</v>
      </c>
      <c r="N1053" s="63" t="s">
        <v>35</v>
      </c>
      <c r="O1053" s="63" t="s">
        <v>43</v>
      </c>
      <c r="P1053" s="63" t="s">
        <v>8750</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2" t="s">
        <v>8768</v>
      </c>
    </row>
    <row r="1054" spans="1:29" ht="16.2" hidden="1" customHeight="1" x14ac:dyDescent="0.35">
      <c r="A1054" s="61">
        <v>1053</v>
      </c>
      <c r="B1054" s="63">
        <v>20422494</v>
      </c>
      <c r="C1054" s="63" t="s">
        <v>462</v>
      </c>
      <c r="D1054" s="63" t="s">
        <v>8748</v>
      </c>
      <c r="E1054" s="63" t="s">
        <v>3762</v>
      </c>
      <c r="F1054" s="63" t="s">
        <v>38</v>
      </c>
      <c r="G1054" s="63" t="s">
        <v>3763</v>
      </c>
      <c r="H1054" s="63" t="s">
        <v>42</v>
      </c>
      <c r="I1054" s="64" t="s">
        <v>465</v>
      </c>
      <c r="J1054" s="65" t="s">
        <v>465</v>
      </c>
      <c r="K1054" s="63" t="s">
        <v>3764</v>
      </c>
      <c r="L1054" s="63" t="s">
        <v>39</v>
      </c>
      <c r="M1054" s="63" t="s">
        <v>34</v>
      </c>
      <c r="N1054" s="63" t="s">
        <v>35</v>
      </c>
      <c r="O1054" s="63" t="s">
        <v>36</v>
      </c>
      <c r="P1054" s="63" t="s">
        <v>8751</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2" t="s">
        <v>8768</v>
      </c>
    </row>
    <row r="1055" spans="1:29" ht="16.2" hidden="1" customHeight="1" x14ac:dyDescent="0.35">
      <c r="A1055" s="61">
        <v>1054</v>
      </c>
      <c r="B1055" s="63">
        <v>20422499</v>
      </c>
      <c r="C1055" s="63" t="s">
        <v>462</v>
      </c>
      <c r="D1055" s="63" t="s">
        <v>8748</v>
      </c>
      <c r="E1055" s="63" t="s">
        <v>3765</v>
      </c>
      <c r="F1055" s="63" t="s">
        <v>38</v>
      </c>
      <c r="G1055" s="63" t="s">
        <v>3766</v>
      </c>
      <c r="H1055" s="63" t="s">
        <v>42</v>
      </c>
      <c r="I1055" s="64" t="s">
        <v>465</v>
      </c>
      <c r="J1055" s="65" t="s">
        <v>465</v>
      </c>
      <c r="K1055" s="63" t="s">
        <v>3767</v>
      </c>
      <c r="L1055" s="63" t="s">
        <v>33</v>
      </c>
      <c r="M1055" s="63" t="s">
        <v>34</v>
      </c>
      <c r="N1055" s="63" t="s">
        <v>48</v>
      </c>
      <c r="O1055" s="63" t="s">
        <v>36</v>
      </c>
      <c r="P1055" s="89" t="s">
        <v>8758</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2" t="s">
        <v>8768</v>
      </c>
    </row>
    <row r="1056" spans="1:29" ht="16.2" hidden="1" customHeight="1" x14ac:dyDescent="0.35">
      <c r="A1056" s="66">
        <v>1055</v>
      </c>
      <c r="B1056" s="63">
        <v>20422517</v>
      </c>
      <c r="C1056" s="63" t="s">
        <v>462</v>
      </c>
      <c r="D1056" s="63" t="s">
        <v>8748</v>
      </c>
      <c r="E1056" s="63" t="s">
        <v>3768</v>
      </c>
      <c r="F1056" s="63" t="s">
        <v>38</v>
      </c>
      <c r="G1056" s="63" t="s">
        <v>3769</v>
      </c>
      <c r="H1056" s="63" t="s">
        <v>42</v>
      </c>
      <c r="I1056" s="64" t="s">
        <v>465</v>
      </c>
      <c r="J1056" s="65" t="s">
        <v>465</v>
      </c>
      <c r="K1056" s="63" t="s">
        <v>3770</v>
      </c>
      <c r="L1056" s="63" t="s">
        <v>39</v>
      </c>
      <c r="M1056" s="63" t="s">
        <v>34</v>
      </c>
      <c r="N1056" s="63" t="s">
        <v>35</v>
      </c>
      <c r="O1056" s="63" t="s">
        <v>43</v>
      </c>
      <c r="P1056" s="63" t="s">
        <v>8752</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2" t="s">
        <v>8768</v>
      </c>
    </row>
    <row r="1057" spans="1:29" ht="16.2" hidden="1" customHeight="1" x14ac:dyDescent="0.35">
      <c r="A1057" s="66">
        <v>1056</v>
      </c>
      <c r="B1057" s="63">
        <v>20422534</v>
      </c>
      <c r="C1057" s="63" t="s">
        <v>462</v>
      </c>
      <c r="D1057" s="63" t="s">
        <v>8748</v>
      </c>
      <c r="E1057" s="63" t="s">
        <v>3771</v>
      </c>
      <c r="F1057" s="63" t="s">
        <v>38</v>
      </c>
      <c r="G1057" s="63" t="s">
        <v>3772</v>
      </c>
      <c r="H1057" s="63" t="s">
        <v>42</v>
      </c>
      <c r="I1057" s="64" t="s">
        <v>808</v>
      </c>
      <c r="J1057" s="65" t="s">
        <v>1463</v>
      </c>
      <c r="K1057" s="63" t="s">
        <v>3773</v>
      </c>
      <c r="L1057" s="63" t="s">
        <v>39</v>
      </c>
      <c r="M1057" s="63" t="s">
        <v>40</v>
      </c>
      <c r="N1057" s="63" t="s">
        <v>48</v>
      </c>
      <c r="O1057" s="63" t="s">
        <v>30</v>
      </c>
      <c r="P1057" s="89" t="s">
        <v>8756</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2" t="s">
        <v>8768</v>
      </c>
    </row>
    <row r="1058" spans="1:29" ht="16.2" hidden="1" customHeight="1" x14ac:dyDescent="0.35">
      <c r="A1058" s="66">
        <v>1057</v>
      </c>
      <c r="B1058" s="63">
        <v>20422537</v>
      </c>
      <c r="C1058" s="63" t="s">
        <v>462</v>
      </c>
      <c r="D1058" s="63" t="s">
        <v>8748</v>
      </c>
      <c r="E1058" s="63" t="s">
        <v>3774</v>
      </c>
      <c r="F1058" s="63" t="s">
        <v>32</v>
      </c>
      <c r="G1058" s="63" t="s">
        <v>3775</v>
      </c>
      <c r="H1058" s="63" t="s">
        <v>31</v>
      </c>
      <c r="I1058" s="64" t="s">
        <v>465</v>
      </c>
      <c r="J1058" s="65" t="s">
        <v>465</v>
      </c>
      <c r="K1058" s="63" t="s">
        <v>3776</v>
      </c>
      <c r="L1058" s="63" t="s">
        <v>33</v>
      </c>
      <c r="M1058" s="63" t="s">
        <v>34</v>
      </c>
      <c r="N1058" s="63" t="s">
        <v>41</v>
      </c>
      <c r="O1058" s="63" t="s">
        <v>36</v>
      </c>
      <c r="P1058" s="63" t="s">
        <v>41</v>
      </c>
      <c r="Q1058" s="84">
        <f t="shared" ca="1" si="48"/>
        <v>46120</v>
      </c>
      <c r="R1058" s="68">
        <v>0</v>
      </c>
      <c r="S1058" s="85" t="s">
        <v>8754</v>
      </c>
      <c r="T1058" s="85">
        <v>0</v>
      </c>
      <c r="U1058" s="85">
        <v>0</v>
      </c>
      <c r="V1058" s="86">
        <f t="shared" si="49"/>
        <v>2</v>
      </c>
      <c r="W1058" s="85">
        <v>0</v>
      </c>
      <c r="X1058" s="85">
        <v>0</v>
      </c>
      <c r="Y1058" s="85">
        <v>0</v>
      </c>
      <c r="Z1058" s="85">
        <v>0</v>
      </c>
      <c r="AA1058" s="85">
        <v>0</v>
      </c>
      <c r="AB1058" s="87">
        <f t="shared" si="50"/>
        <v>0</v>
      </c>
      <c r="AC1058" s="92" t="s">
        <v>8768</v>
      </c>
    </row>
    <row r="1059" spans="1:29" ht="16.2" hidden="1" customHeight="1" x14ac:dyDescent="0.35">
      <c r="A1059" s="61">
        <v>1058</v>
      </c>
      <c r="B1059" s="63">
        <v>20422542</v>
      </c>
      <c r="C1059" s="63" t="s">
        <v>462</v>
      </c>
      <c r="D1059" s="63" t="s">
        <v>8748</v>
      </c>
      <c r="E1059" s="63" t="s">
        <v>3777</v>
      </c>
      <c r="F1059" s="63" t="s">
        <v>38</v>
      </c>
      <c r="G1059" s="63" t="s">
        <v>3778</v>
      </c>
      <c r="H1059" s="63" t="s">
        <v>42</v>
      </c>
      <c r="I1059" s="64" t="s">
        <v>465</v>
      </c>
      <c r="J1059" s="65" t="s">
        <v>465</v>
      </c>
      <c r="K1059" s="63" t="s">
        <v>3779</v>
      </c>
      <c r="L1059" s="63" t="s">
        <v>39</v>
      </c>
      <c r="M1059" s="63" t="s">
        <v>34</v>
      </c>
      <c r="N1059" s="63" t="s">
        <v>35</v>
      </c>
      <c r="O1059" s="63" t="s">
        <v>36</v>
      </c>
      <c r="P1059" s="63" t="s">
        <v>8752</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2" t="s">
        <v>8768</v>
      </c>
    </row>
    <row r="1060" spans="1:29" ht="16.2" customHeight="1" x14ac:dyDescent="0.35">
      <c r="A1060" s="66">
        <v>1059</v>
      </c>
      <c r="B1060" s="62">
        <v>20422551</v>
      </c>
      <c r="C1060" s="63" t="s">
        <v>462</v>
      </c>
      <c r="D1060" s="63" t="s">
        <v>8748</v>
      </c>
      <c r="E1060" s="63" t="s">
        <v>3780</v>
      </c>
      <c r="F1060" s="63" t="s">
        <v>38</v>
      </c>
      <c r="G1060" s="63" t="s">
        <v>2934</v>
      </c>
      <c r="H1060" s="63" t="s">
        <v>31</v>
      </c>
      <c r="I1060" s="64" t="s">
        <v>465</v>
      </c>
      <c r="J1060" s="65" t="s">
        <v>465</v>
      </c>
      <c r="K1060" s="63" t="s">
        <v>3781</v>
      </c>
      <c r="L1060" s="63" t="s">
        <v>39</v>
      </c>
      <c r="M1060" s="63" t="s">
        <v>40</v>
      </c>
      <c r="N1060" s="63" t="s">
        <v>53</v>
      </c>
      <c r="O1060" s="63" t="s">
        <v>36</v>
      </c>
      <c r="P1060" s="63" t="s">
        <v>53</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2" t="s">
        <v>8768</v>
      </c>
    </row>
    <row r="1061" spans="1:29" ht="16.2" hidden="1" customHeight="1" x14ac:dyDescent="0.35">
      <c r="A1061" s="66">
        <v>1060</v>
      </c>
      <c r="B1061" s="63">
        <v>20422575</v>
      </c>
      <c r="C1061" s="63" t="s">
        <v>462</v>
      </c>
      <c r="D1061" s="63" t="s">
        <v>8748</v>
      </c>
      <c r="E1061" s="63" t="s">
        <v>3782</v>
      </c>
      <c r="F1061" s="63" t="s">
        <v>38</v>
      </c>
      <c r="G1061" s="63" t="s">
        <v>3783</v>
      </c>
      <c r="H1061" s="63" t="s">
        <v>31</v>
      </c>
      <c r="I1061" s="64" t="s">
        <v>3784</v>
      </c>
      <c r="J1061" s="65" t="s">
        <v>465</v>
      </c>
      <c r="K1061" s="63" t="s">
        <v>3785</v>
      </c>
      <c r="L1061" s="63" t="s">
        <v>33</v>
      </c>
      <c r="M1061" s="63" t="s">
        <v>34</v>
      </c>
      <c r="N1061" s="63" t="s">
        <v>35</v>
      </c>
      <c r="O1061" s="63" t="s">
        <v>43</v>
      </c>
      <c r="P1061" s="63" t="s">
        <v>8753</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2" t="s">
        <v>8768</v>
      </c>
    </row>
    <row r="1062" spans="1:29" ht="16.2" hidden="1" customHeight="1" x14ac:dyDescent="0.35">
      <c r="A1062" s="66">
        <v>1061</v>
      </c>
      <c r="B1062" s="63">
        <v>20422592</v>
      </c>
      <c r="C1062" s="63" t="s">
        <v>462</v>
      </c>
      <c r="D1062" s="63" t="s">
        <v>8748</v>
      </c>
      <c r="E1062" s="63" t="s">
        <v>3786</v>
      </c>
      <c r="F1062" s="63" t="s">
        <v>32</v>
      </c>
      <c r="G1062" s="63" t="s">
        <v>3787</v>
      </c>
      <c r="H1062" s="63" t="s">
        <v>31</v>
      </c>
      <c r="I1062" s="64" t="s">
        <v>465</v>
      </c>
      <c r="J1062" s="65" t="s">
        <v>465</v>
      </c>
      <c r="K1062" s="63" t="s">
        <v>3788</v>
      </c>
      <c r="L1062" s="63" t="s">
        <v>39</v>
      </c>
      <c r="M1062" s="63" t="s">
        <v>40</v>
      </c>
      <c r="N1062" s="63" t="s">
        <v>41</v>
      </c>
      <c r="O1062" s="63" t="s">
        <v>36</v>
      </c>
      <c r="P1062" s="63" t="s">
        <v>41</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2" t="s">
        <v>8768</v>
      </c>
    </row>
    <row r="1063" spans="1:29" ht="16.2" hidden="1" customHeight="1" x14ac:dyDescent="0.35">
      <c r="A1063" s="61">
        <v>1062</v>
      </c>
      <c r="B1063" s="63">
        <v>20422596</v>
      </c>
      <c r="C1063" s="63" t="s">
        <v>462</v>
      </c>
      <c r="D1063" s="63" t="s">
        <v>8748</v>
      </c>
      <c r="E1063" s="63" t="s">
        <v>3789</v>
      </c>
      <c r="F1063" s="63" t="s">
        <v>38</v>
      </c>
      <c r="G1063" s="63" t="s">
        <v>3790</v>
      </c>
      <c r="H1063" s="63" t="s">
        <v>31</v>
      </c>
      <c r="I1063" s="64" t="s">
        <v>465</v>
      </c>
      <c r="J1063" s="65" t="s">
        <v>465</v>
      </c>
      <c r="K1063" s="63" t="s">
        <v>3791</v>
      </c>
      <c r="L1063" s="63" t="s">
        <v>39</v>
      </c>
      <c r="M1063" s="63" t="s">
        <v>40</v>
      </c>
      <c r="N1063" s="63" t="s">
        <v>48</v>
      </c>
      <c r="O1063" s="63" t="s">
        <v>36</v>
      </c>
      <c r="P1063" s="89" t="s">
        <v>8756</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2" t="s">
        <v>8768</v>
      </c>
    </row>
    <row r="1064" spans="1:29" ht="16.2" hidden="1" customHeight="1" x14ac:dyDescent="0.35">
      <c r="A1064" s="66">
        <v>1063</v>
      </c>
      <c r="B1064" s="63">
        <v>20422602</v>
      </c>
      <c r="C1064" s="63" t="s">
        <v>462</v>
      </c>
      <c r="D1064" s="63" t="s">
        <v>8748</v>
      </c>
      <c r="E1064" s="63" t="s">
        <v>3792</v>
      </c>
      <c r="F1064" s="63" t="s">
        <v>32</v>
      </c>
      <c r="G1064" s="63" t="s">
        <v>3793</v>
      </c>
      <c r="H1064" s="63" t="s">
        <v>42</v>
      </c>
      <c r="I1064" s="64" t="s">
        <v>465</v>
      </c>
      <c r="J1064" s="65" t="s">
        <v>465</v>
      </c>
      <c r="K1064" s="63" t="s">
        <v>3794</v>
      </c>
      <c r="L1064" s="63" t="s">
        <v>39</v>
      </c>
      <c r="M1064" s="63" t="s">
        <v>40</v>
      </c>
      <c r="N1064" s="63" t="s">
        <v>48</v>
      </c>
      <c r="O1064" s="63" t="s">
        <v>36</v>
      </c>
      <c r="P1064" s="89" t="s">
        <v>8756</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2" t="s">
        <v>8768</v>
      </c>
    </row>
    <row r="1065" spans="1:29" ht="16.2" hidden="1" customHeight="1" x14ac:dyDescent="0.35">
      <c r="A1065" s="66">
        <v>1064</v>
      </c>
      <c r="B1065" s="63">
        <v>20422604</v>
      </c>
      <c r="C1065" s="63" t="s">
        <v>462</v>
      </c>
      <c r="D1065" s="63" t="s">
        <v>8748</v>
      </c>
      <c r="E1065" s="63" t="s">
        <v>3795</v>
      </c>
      <c r="F1065" s="63" t="s">
        <v>38</v>
      </c>
      <c r="G1065" s="63" t="s">
        <v>3796</v>
      </c>
      <c r="H1065" s="63" t="s">
        <v>42</v>
      </c>
      <c r="I1065" s="64" t="s">
        <v>1712</v>
      </c>
      <c r="J1065" s="65" t="s">
        <v>526</v>
      </c>
      <c r="K1065" s="63" t="s">
        <v>3797</v>
      </c>
      <c r="L1065" s="63" t="s">
        <v>33</v>
      </c>
      <c r="M1065" s="63" t="s">
        <v>34</v>
      </c>
      <c r="N1065" s="63" t="s">
        <v>35</v>
      </c>
      <c r="O1065" s="63" t="s">
        <v>30</v>
      </c>
      <c r="P1065" s="63" t="s">
        <v>8749</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2" t="s">
        <v>8768</v>
      </c>
    </row>
    <row r="1066" spans="1:29" ht="16.2" hidden="1" customHeight="1" x14ac:dyDescent="0.35">
      <c r="A1066" s="61">
        <v>1065</v>
      </c>
      <c r="B1066" s="63">
        <v>20422618</v>
      </c>
      <c r="C1066" s="63" t="s">
        <v>462</v>
      </c>
      <c r="D1066" s="63" t="s">
        <v>8748</v>
      </c>
      <c r="E1066" s="63" t="s">
        <v>3798</v>
      </c>
      <c r="F1066" s="63" t="s">
        <v>32</v>
      </c>
      <c r="G1066" s="63" t="s">
        <v>3799</v>
      </c>
      <c r="H1066" s="63" t="s">
        <v>31</v>
      </c>
      <c r="I1066" s="64" t="s">
        <v>465</v>
      </c>
      <c r="J1066" s="65" t="s">
        <v>465</v>
      </c>
      <c r="K1066" s="63" t="s">
        <v>3800</v>
      </c>
      <c r="L1066" s="63" t="s">
        <v>39</v>
      </c>
      <c r="M1066" s="63" t="s">
        <v>34</v>
      </c>
      <c r="N1066" s="63" t="s">
        <v>35</v>
      </c>
      <c r="O1066" s="63" t="s">
        <v>36</v>
      </c>
      <c r="P1066" s="63" t="s">
        <v>8757</v>
      </c>
      <c r="Q1066" s="84">
        <f t="shared" ca="1" si="48"/>
        <v>46120</v>
      </c>
      <c r="R1066" s="68">
        <v>0</v>
      </c>
      <c r="S1066" s="85" t="s">
        <v>8754</v>
      </c>
      <c r="T1066" s="85">
        <v>0</v>
      </c>
      <c r="U1066" s="85">
        <v>0</v>
      </c>
      <c r="V1066" s="86">
        <f t="shared" si="49"/>
        <v>2</v>
      </c>
      <c r="W1066" s="85">
        <v>0</v>
      </c>
      <c r="X1066" s="85">
        <v>0</v>
      </c>
      <c r="Y1066" s="85">
        <v>0</v>
      </c>
      <c r="Z1066" s="85">
        <v>0</v>
      </c>
      <c r="AA1066" s="85">
        <v>0</v>
      </c>
      <c r="AB1066" s="87">
        <f t="shared" si="50"/>
        <v>0</v>
      </c>
      <c r="AC1066" s="92" t="s">
        <v>8768</v>
      </c>
    </row>
    <row r="1067" spans="1:29" ht="16.2" hidden="1" customHeight="1" x14ac:dyDescent="0.35">
      <c r="A1067" s="61">
        <v>1066</v>
      </c>
      <c r="B1067" s="63">
        <v>20422619</v>
      </c>
      <c r="C1067" s="63" t="s">
        <v>462</v>
      </c>
      <c r="D1067" s="63" t="s">
        <v>8748</v>
      </c>
      <c r="E1067" s="63" t="s">
        <v>334</v>
      </c>
      <c r="F1067" s="63" t="s">
        <v>38</v>
      </c>
      <c r="G1067" s="63" t="s">
        <v>2276</v>
      </c>
      <c r="H1067" s="63" t="s">
        <v>42</v>
      </c>
      <c r="I1067" s="64" t="s">
        <v>465</v>
      </c>
      <c r="J1067" s="65" t="s">
        <v>465</v>
      </c>
      <c r="K1067" s="63" t="s">
        <v>3801</v>
      </c>
      <c r="L1067" s="63" t="s">
        <v>39</v>
      </c>
      <c r="M1067" s="63" t="s">
        <v>40</v>
      </c>
      <c r="N1067" s="63" t="s">
        <v>52</v>
      </c>
      <c r="O1067" s="63" t="s">
        <v>36</v>
      </c>
      <c r="P1067" s="63" t="s">
        <v>52</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2" t="s">
        <v>8768</v>
      </c>
    </row>
    <row r="1068" spans="1:29" ht="16.2" hidden="1" customHeight="1" x14ac:dyDescent="0.35">
      <c r="A1068" s="66">
        <v>1067</v>
      </c>
      <c r="B1068" s="63">
        <v>20422621</v>
      </c>
      <c r="C1068" s="63" t="s">
        <v>462</v>
      </c>
      <c r="D1068" s="63" t="s">
        <v>8748</v>
      </c>
      <c r="E1068" s="63" t="s">
        <v>3802</v>
      </c>
      <c r="F1068" s="63" t="s">
        <v>38</v>
      </c>
      <c r="G1068" s="63" t="s">
        <v>3803</v>
      </c>
      <c r="H1068" s="63" t="s">
        <v>42</v>
      </c>
      <c r="I1068" s="64" t="s">
        <v>3804</v>
      </c>
      <c r="J1068" s="65" t="s">
        <v>526</v>
      </c>
      <c r="K1068" s="63" t="s">
        <v>3805</v>
      </c>
      <c r="L1068" s="63" t="s">
        <v>33</v>
      </c>
      <c r="M1068" s="63" t="s">
        <v>34</v>
      </c>
      <c r="N1068" s="63" t="s">
        <v>35</v>
      </c>
      <c r="O1068" s="63" t="s">
        <v>30</v>
      </c>
      <c r="P1068" s="63" t="s">
        <v>8749</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2" t="s">
        <v>8768</v>
      </c>
    </row>
    <row r="1069" spans="1:29" ht="16.2" hidden="1" customHeight="1" x14ac:dyDescent="0.35">
      <c r="A1069" s="66">
        <v>1068</v>
      </c>
      <c r="B1069" s="63">
        <v>20422636</v>
      </c>
      <c r="C1069" s="63" t="s">
        <v>462</v>
      </c>
      <c r="D1069" s="63" t="s">
        <v>8748</v>
      </c>
      <c r="E1069" s="63" t="s">
        <v>3806</v>
      </c>
      <c r="F1069" s="63" t="s">
        <v>38</v>
      </c>
      <c r="G1069" s="63" t="s">
        <v>3807</v>
      </c>
      <c r="H1069" s="63" t="s">
        <v>31</v>
      </c>
      <c r="I1069" s="64" t="s">
        <v>3808</v>
      </c>
      <c r="J1069" s="65" t="s">
        <v>465</v>
      </c>
      <c r="K1069" s="63" t="s">
        <v>3809</v>
      </c>
      <c r="L1069" s="63" t="s">
        <v>33</v>
      </c>
      <c r="M1069" s="63" t="s">
        <v>40</v>
      </c>
      <c r="N1069" s="63" t="s">
        <v>52</v>
      </c>
      <c r="O1069" s="63" t="s">
        <v>30</v>
      </c>
      <c r="P1069" s="63" t="s">
        <v>52</v>
      </c>
      <c r="Q1069" s="84">
        <f t="shared" ca="1" si="48"/>
        <v>46120</v>
      </c>
      <c r="R1069" s="68">
        <v>0</v>
      </c>
      <c r="S1069" s="85" t="s">
        <v>8754</v>
      </c>
      <c r="T1069" s="85">
        <v>0</v>
      </c>
      <c r="U1069" s="85">
        <v>0</v>
      </c>
      <c r="V1069" s="86">
        <f t="shared" si="49"/>
        <v>2</v>
      </c>
      <c r="W1069" s="85">
        <v>0</v>
      </c>
      <c r="X1069" s="85">
        <v>0</v>
      </c>
      <c r="Y1069" s="85">
        <v>0</v>
      </c>
      <c r="Z1069" s="85">
        <v>0</v>
      </c>
      <c r="AA1069" s="85">
        <v>0</v>
      </c>
      <c r="AB1069" s="87">
        <f t="shared" si="50"/>
        <v>0</v>
      </c>
      <c r="AC1069" s="92" t="s">
        <v>8768</v>
      </c>
    </row>
    <row r="1070" spans="1:29" ht="16.2" hidden="1" customHeight="1" x14ac:dyDescent="0.35">
      <c r="A1070" s="61">
        <v>1069</v>
      </c>
      <c r="B1070" s="63">
        <v>20422658</v>
      </c>
      <c r="C1070" s="63" t="s">
        <v>462</v>
      </c>
      <c r="D1070" s="63" t="s">
        <v>8748</v>
      </c>
      <c r="E1070" s="63" t="s">
        <v>3810</v>
      </c>
      <c r="F1070" s="63" t="s">
        <v>38</v>
      </c>
      <c r="G1070" s="63" t="s">
        <v>3811</v>
      </c>
      <c r="H1070" s="63" t="s">
        <v>42</v>
      </c>
      <c r="I1070" s="64" t="s">
        <v>1801</v>
      </c>
      <c r="J1070" s="65" t="s">
        <v>469</v>
      </c>
      <c r="K1070" s="63" t="s">
        <v>3812</v>
      </c>
      <c r="L1070" s="63" t="s">
        <v>39</v>
      </c>
      <c r="M1070" s="63" t="s">
        <v>40</v>
      </c>
      <c r="N1070" s="63" t="s">
        <v>52</v>
      </c>
      <c r="O1070" s="63" t="s">
        <v>30</v>
      </c>
      <c r="P1070" s="63" t="s">
        <v>52</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2" t="s">
        <v>8768</v>
      </c>
    </row>
    <row r="1071" spans="1:29" ht="16.2" hidden="1" customHeight="1" x14ac:dyDescent="0.35">
      <c r="A1071" s="61">
        <v>1070</v>
      </c>
      <c r="B1071" s="63">
        <v>20422671</v>
      </c>
      <c r="C1071" s="63" t="s">
        <v>462</v>
      </c>
      <c r="D1071" s="63" t="s">
        <v>8748</v>
      </c>
      <c r="E1071" s="63" t="s">
        <v>379</v>
      </c>
      <c r="F1071" s="63" t="s">
        <v>38</v>
      </c>
      <c r="G1071" s="63" t="s">
        <v>3813</v>
      </c>
      <c r="H1071" s="63" t="s">
        <v>31</v>
      </c>
      <c r="I1071" s="64" t="s">
        <v>607</v>
      </c>
      <c r="J1071" s="65" t="s">
        <v>544</v>
      </c>
      <c r="K1071" s="63" t="s">
        <v>3814</v>
      </c>
      <c r="L1071" s="63" t="s">
        <v>45</v>
      </c>
      <c r="M1071" s="63" t="s">
        <v>34</v>
      </c>
      <c r="N1071" s="63" t="s">
        <v>35</v>
      </c>
      <c r="O1071" s="63" t="s">
        <v>43</v>
      </c>
      <c r="P1071" s="63" t="s">
        <v>8757</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2" t="s">
        <v>8768</v>
      </c>
    </row>
    <row r="1072" spans="1:29" ht="16.2" hidden="1" customHeight="1" x14ac:dyDescent="0.35">
      <c r="A1072" s="66">
        <v>1071</v>
      </c>
      <c r="B1072" s="67">
        <v>20422688</v>
      </c>
      <c r="C1072" s="63" t="s">
        <v>462</v>
      </c>
      <c r="D1072" s="63" t="s">
        <v>8748</v>
      </c>
      <c r="E1072" s="63" t="s">
        <v>3815</v>
      </c>
      <c r="F1072" s="63" t="s">
        <v>32</v>
      </c>
      <c r="G1072" s="63" t="s">
        <v>3816</v>
      </c>
      <c r="H1072" s="63" t="s">
        <v>42</v>
      </c>
      <c r="I1072" s="64" t="s">
        <v>808</v>
      </c>
      <c r="J1072" s="65" t="s">
        <v>465</v>
      </c>
      <c r="K1072" s="63" t="s">
        <v>3817</v>
      </c>
      <c r="L1072" s="63" t="s">
        <v>39</v>
      </c>
      <c r="M1072" s="63" t="s">
        <v>40</v>
      </c>
      <c r="N1072" s="63" t="s">
        <v>46</v>
      </c>
      <c r="O1072" s="63" t="s">
        <v>43</v>
      </c>
      <c r="P1072" s="63" t="s">
        <v>46</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2" t="s">
        <v>8768</v>
      </c>
    </row>
    <row r="1073" spans="1:29" ht="16.2" customHeight="1" x14ac:dyDescent="0.35">
      <c r="A1073" s="66">
        <v>1072</v>
      </c>
      <c r="B1073" s="63">
        <v>20422710</v>
      </c>
      <c r="C1073" s="63" t="s">
        <v>462</v>
      </c>
      <c r="D1073" s="63" t="s">
        <v>8748</v>
      </c>
      <c r="E1073" s="63" t="s">
        <v>3818</v>
      </c>
      <c r="F1073" s="63" t="s">
        <v>38</v>
      </c>
      <c r="G1073" s="63" t="s">
        <v>3819</v>
      </c>
      <c r="H1073" s="63" t="s">
        <v>42</v>
      </c>
      <c r="I1073" s="64" t="s">
        <v>3820</v>
      </c>
      <c r="J1073" s="65" t="s">
        <v>1463</v>
      </c>
      <c r="K1073" s="63" t="s">
        <v>3821</v>
      </c>
      <c r="L1073" s="63" t="s">
        <v>39</v>
      </c>
      <c r="M1073" s="63" t="s">
        <v>40</v>
      </c>
      <c r="N1073" s="63" t="s">
        <v>53</v>
      </c>
      <c r="O1073" s="63" t="s">
        <v>43</v>
      </c>
      <c r="P1073" s="63" t="s">
        <v>53</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2" t="s">
        <v>8768</v>
      </c>
    </row>
    <row r="1074" spans="1:29" ht="16.2" hidden="1" customHeight="1" x14ac:dyDescent="0.35">
      <c r="A1074" s="61">
        <v>1073</v>
      </c>
      <c r="B1074" s="63">
        <v>20422716</v>
      </c>
      <c r="C1074" s="63" t="s">
        <v>462</v>
      </c>
      <c r="D1074" s="63" t="s">
        <v>8748</v>
      </c>
      <c r="E1074" s="63" t="s">
        <v>3822</v>
      </c>
      <c r="F1074" s="63" t="s">
        <v>38</v>
      </c>
      <c r="G1074" s="63" t="s">
        <v>3823</v>
      </c>
      <c r="H1074" s="63" t="s">
        <v>42</v>
      </c>
      <c r="I1074" s="64" t="s">
        <v>465</v>
      </c>
      <c r="J1074" s="65" t="s">
        <v>465</v>
      </c>
      <c r="K1074" s="63" t="s">
        <v>3824</v>
      </c>
      <c r="L1074" s="63" t="s">
        <v>33</v>
      </c>
      <c r="M1074" s="63" t="s">
        <v>40</v>
      </c>
      <c r="N1074" s="63" t="s">
        <v>48</v>
      </c>
      <c r="O1074" s="63" t="s">
        <v>36</v>
      </c>
      <c r="P1074" s="89" t="s">
        <v>8758</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2" t="s">
        <v>8768</v>
      </c>
    </row>
    <row r="1075" spans="1:29" ht="16.2" hidden="1" customHeight="1" x14ac:dyDescent="0.35">
      <c r="A1075" s="61">
        <v>1074</v>
      </c>
      <c r="B1075" s="63">
        <v>20422726</v>
      </c>
      <c r="C1075" s="63" t="s">
        <v>462</v>
      </c>
      <c r="D1075" s="63" t="s">
        <v>8748</v>
      </c>
      <c r="E1075" s="63" t="s">
        <v>238</v>
      </c>
      <c r="F1075" s="63" t="s">
        <v>32</v>
      </c>
      <c r="G1075" s="63" t="s">
        <v>3825</v>
      </c>
      <c r="H1075" s="63" t="s">
        <v>31</v>
      </c>
      <c r="I1075" s="64" t="s">
        <v>465</v>
      </c>
      <c r="J1075" s="65" t="s">
        <v>465</v>
      </c>
      <c r="K1075" s="63" t="s">
        <v>3826</v>
      </c>
      <c r="L1075" s="63" t="s">
        <v>39</v>
      </c>
      <c r="M1075" s="63" t="s">
        <v>34</v>
      </c>
      <c r="N1075" s="63" t="s">
        <v>35</v>
      </c>
      <c r="O1075" s="63" t="s">
        <v>36</v>
      </c>
      <c r="P1075" s="63" t="s">
        <v>8753</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2" t="s">
        <v>8768</v>
      </c>
    </row>
    <row r="1076" spans="1:29" ht="16.2" hidden="1" customHeight="1" x14ac:dyDescent="0.35">
      <c r="A1076" s="66">
        <v>1075</v>
      </c>
      <c r="B1076" s="63">
        <v>20422736</v>
      </c>
      <c r="C1076" s="63" t="s">
        <v>462</v>
      </c>
      <c r="D1076" s="63" t="s">
        <v>8748</v>
      </c>
      <c r="E1076" s="63" t="s">
        <v>3827</v>
      </c>
      <c r="F1076" s="63" t="s">
        <v>32</v>
      </c>
      <c r="G1076" s="63" t="s">
        <v>3828</v>
      </c>
      <c r="H1076" s="63" t="s">
        <v>31</v>
      </c>
      <c r="I1076" s="64" t="s">
        <v>582</v>
      </c>
      <c r="J1076" s="65" t="s">
        <v>526</v>
      </c>
      <c r="K1076" s="63" t="s">
        <v>3829</v>
      </c>
      <c r="L1076" s="63" t="s">
        <v>33</v>
      </c>
      <c r="M1076" s="63" t="s">
        <v>34</v>
      </c>
      <c r="N1076" s="63" t="s">
        <v>35</v>
      </c>
      <c r="O1076" s="63" t="s">
        <v>43</v>
      </c>
      <c r="P1076" s="63" t="s">
        <v>8753</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2" t="s">
        <v>8768</v>
      </c>
    </row>
    <row r="1077" spans="1:29" ht="16.2" hidden="1" customHeight="1" x14ac:dyDescent="0.35">
      <c r="A1077" s="66">
        <v>1076</v>
      </c>
      <c r="B1077" s="63">
        <v>20422739</v>
      </c>
      <c r="C1077" s="63" t="s">
        <v>462</v>
      </c>
      <c r="D1077" s="63" t="s">
        <v>8748</v>
      </c>
      <c r="E1077" s="63" t="s">
        <v>3830</v>
      </c>
      <c r="F1077" s="63" t="s">
        <v>38</v>
      </c>
      <c r="G1077" s="63" t="s">
        <v>3831</v>
      </c>
      <c r="H1077" s="63" t="s">
        <v>31</v>
      </c>
      <c r="I1077" s="64" t="s">
        <v>3832</v>
      </c>
      <c r="J1077" s="65" t="s">
        <v>526</v>
      </c>
      <c r="K1077" s="63" t="s">
        <v>3833</v>
      </c>
      <c r="L1077" s="63" t="s">
        <v>33</v>
      </c>
      <c r="M1077" s="63" t="s">
        <v>34</v>
      </c>
      <c r="N1077" s="63" t="s">
        <v>35</v>
      </c>
      <c r="O1077" s="63" t="s">
        <v>43</v>
      </c>
      <c r="P1077" s="63" t="s">
        <v>8751</v>
      </c>
      <c r="Q1077" s="84">
        <f t="shared" ca="1" si="48"/>
        <v>46120</v>
      </c>
      <c r="R1077" s="68">
        <v>0</v>
      </c>
      <c r="S1077" s="85" t="s">
        <v>8754</v>
      </c>
      <c r="T1077" s="85">
        <v>0</v>
      </c>
      <c r="U1077" s="85">
        <v>0</v>
      </c>
      <c r="V1077" s="86">
        <f t="shared" si="49"/>
        <v>2</v>
      </c>
      <c r="W1077" s="85">
        <v>0</v>
      </c>
      <c r="X1077" s="85">
        <v>0</v>
      </c>
      <c r="Y1077" s="85">
        <v>0</v>
      </c>
      <c r="Z1077" s="85">
        <v>0</v>
      </c>
      <c r="AA1077" s="85">
        <v>0</v>
      </c>
      <c r="AB1077" s="87">
        <f t="shared" si="50"/>
        <v>0</v>
      </c>
      <c r="AC1077" s="92" t="s">
        <v>8768</v>
      </c>
    </row>
    <row r="1078" spans="1:29" ht="16.2" hidden="1" customHeight="1" x14ac:dyDescent="0.35">
      <c r="A1078" s="61">
        <v>1077</v>
      </c>
      <c r="B1078" s="62">
        <v>20422751</v>
      </c>
      <c r="C1078" s="63" t="s">
        <v>462</v>
      </c>
      <c r="D1078" s="63" t="s">
        <v>8748</v>
      </c>
      <c r="E1078" s="63" t="s">
        <v>363</v>
      </c>
      <c r="F1078" s="63" t="s">
        <v>38</v>
      </c>
      <c r="G1078" s="63" t="s">
        <v>3834</v>
      </c>
      <c r="H1078" s="63" t="s">
        <v>42</v>
      </c>
      <c r="I1078" s="64" t="s">
        <v>465</v>
      </c>
      <c r="J1078" s="65" t="s">
        <v>465</v>
      </c>
      <c r="K1078" s="63" t="s">
        <v>3835</v>
      </c>
      <c r="L1078" s="63" t="s">
        <v>33</v>
      </c>
      <c r="M1078" s="63" t="s">
        <v>34</v>
      </c>
      <c r="N1078" s="63" t="s">
        <v>35</v>
      </c>
      <c r="O1078" s="63" t="s">
        <v>36</v>
      </c>
      <c r="P1078" s="63" t="s">
        <v>8751</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2" t="s">
        <v>8768</v>
      </c>
    </row>
    <row r="1079" spans="1:29" ht="16.2" hidden="1" customHeight="1" x14ac:dyDescent="0.35">
      <c r="A1079" s="61">
        <v>1078</v>
      </c>
      <c r="B1079" s="63">
        <v>20422798</v>
      </c>
      <c r="C1079" s="63" t="s">
        <v>462</v>
      </c>
      <c r="D1079" s="63" t="s">
        <v>8748</v>
      </c>
      <c r="E1079" s="63" t="s">
        <v>3836</v>
      </c>
      <c r="F1079" s="63" t="s">
        <v>32</v>
      </c>
      <c r="G1079" s="63" t="s">
        <v>3837</v>
      </c>
      <c r="H1079" s="63" t="s">
        <v>42</v>
      </c>
      <c r="I1079" s="64" t="s">
        <v>465</v>
      </c>
      <c r="J1079" s="65" t="s">
        <v>465</v>
      </c>
      <c r="K1079" s="63" t="s">
        <v>3838</v>
      </c>
      <c r="L1079" s="63" t="s">
        <v>33</v>
      </c>
      <c r="M1079" s="63" t="s">
        <v>40</v>
      </c>
      <c r="N1079" s="63" t="s">
        <v>35</v>
      </c>
      <c r="O1079" s="63" t="s">
        <v>36</v>
      </c>
      <c r="P1079" s="63" t="s">
        <v>8752</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2" t="s">
        <v>8768</v>
      </c>
    </row>
    <row r="1080" spans="1:29" ht="16.2" hidden="1" customHeight="1" x14ac:dyDescent="0.35">
      <c r="A1080" s="66">
        <v>1079</v>
      </c>
      <c r="B1080" s="63">
        <v>20422802</v>
      </c>
      <c r="C1080" s="63" t="s">
        <v>462</v>
      </c>
      <c r="D1080" s="63" t="s">
        <v>8748</v>
      </c>
      <c r="E1080" s="63" t="s">
        <v>3839</v>
      </c>
      <c r="F1080" s="63" t="s">
        <v>38</v>
      </c>
      <c r="G1080" s="63" t="s">
        <v>3840</v>
      </c>
      <c r="H1080" s="63" t="s">
        <v>31</v>
      </c>
      <c r="I1080" s="64" t="s">
        <v>465</v>
      </c>
      <c r="J1080" s="65" t="s">
        <v>465</v>
      </c>
      <c r="K1080" s="63" t="s">
        <v>3841</v>
      </c>
      <c r="L1080" s="63" t="s">
        <v>39</v>
      </c>
      <c r="M1080" s="63" t="s">
        <v>34</v>
      </c>
      <c r="N1080" s="63" t="s">
        <v>35</v>
      </c>
      <c r="O1080" s="63" t="s">
        <v>36</v>
      </c>
      <c r="P1080" s="63" t="s">
        <v>8752</v>
      </c>
      <c r="Q1080" s="84">
        <f t="shared" ca="1" si="48"/>
        <v>46120</v>
      </c>
      <c r="R1080" s="68">
        <v>0</v>
      </c>
      <c r="S1080" s="85" t="s">
        <v>8754</v>
      </c>
      <c r="T1080" s="85">
        <v>0</v>
      </c>
      <c r="U1080" s="85">
        <v>0</v>
      </c>
      <c r="V1080" s="86">
        <f t="shared" si="49"/>
        <v>2</v>
      </c>
      <c r="W1080" s="85">
        <v>0</v>
      </c>
      <c r="X1080" s="85">
        <v>0</v>
      </c>
      <c r="Y1080" s="85">
        <v>0</v>
      </c>
      <c r="Z1080" s="85">
        <v>0</v>
      </c>
      <c r="AA1080" s="85">
        <v>0</v>
      </c>
      <c r="AB1080" s="87">
        <f t="shared" si="50"/>
        <v>0</v>
      </c>
      <c r="AC1080" s="92" t="s">
        <v>8768</v>
      </c>
    </row>
    <row r="1081" spans="1:29" ht="16.2" customHeight="1" x14ac:dyDescent="0.35">
      <c r="A1081" s="66">
        <v>1080</v>
      </c>
      <c r="B1081" s="63">
        <v>20422808</v>
      </c>
      <c r="C1081" s="63" t="s">
        <v>462</v>
      </c>
      <c r="D1081" s="63" t="s">
        <v>8748</v>
      </c>
      <c r="E1081" s="63" t="s">
        <v>89</v>
      </c>
      <c r="F1081" s="63" t="s">
        <v>32</v>
      </c>
      <c r="G1081" s="63" t="s">
        <v>3842</v>
      </c>
      <c r="H1081" s="63" t="s">
        <v>31</v>
      </c>
      <c r="I1081" s="64" t="s">
        <v>465</v>
      </c>
      <c r="J1081" s="65" t="s">
        <v>465</v>
      </c>
      <c r="K1081" s="63" t="s">
        <v>3843</v>
      </c>
      <c r="L1081" s="63" t="s">
        <v>45</v>
      </c>
      <c r="M1081" s="63" t="s">
        <v>40</v>
      </c>
      <c r="N1081" s="63" t="s">
        <v>53</v>
      </c>
      <c r="O1081" s="63" t="s">
        <v>36</v>
      </c>
      <c r="P1081" s="63" t="s">
        <v>53</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2" t="s">
        <v>8768</v>
      </c>
    </row>
    <row r="1082" spans="1:29" ht="16.2" hidden="1" customHeight="1" x14ac:dyDescent="0.35">
      <c r="A1082" s="61">
        <v>1081</v>
      </c>
      <c r="B1082" s="63">
        <v>20422836</v>
      </c>
      <c r="C1082" s="63" t="s">
        <v>462</v>
      </c>
      <c r="D1082" s="63" t="s">
        <v>8748</v>
      </c>
      <c r="E1082" s="63" t="s">
        <v>321</v>
      </c>
      <c r="F1082" s="63" t="s">
        <v>38</v>
      </c>
      <c r="G1082" s="63" t="s">
        <v>3844</v>
      </c>
      <c r="H1082" s="63" t="s">
        <v>42</v>
      </c>
      <c r="I1082" s="64" t="s">
        <v>3845</v>
      </c>
      <c r="J1082" s="65" t="s">
        <v>469</v>
      </c>
      <c r="K1082" s="63" t="s">
        <v>3846</v>
      </c>
      <c r="L1082" s="63" t="s">
        <v>39</v>
      </c>
      <c r="M1082" s="63" t="s">
        <v>34</v>
      </c>
      <c r="N1082" s="63" t="s">
        <v>35</v>
      </c>
      <c r="O1082" s="63" t="s">
        <v>43</v>
      </c>
      <c r="P1082" s="63" t="s">
        <v>8757</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2" t="s">
        <v>8768</v>
      </c>
    </row>
    <row r="1083" spans="1:29" ht="16.2" hidden="1" customHeight="1" x14ac:dyDescent="0.35">
      <c r="A1083" s="61">
        <v>1082</v>
      </c>
      <c r="B1083" s="63">
        <v>20422837</v>
      </c>
      <c r="C1083" s="63" t="s">
        <v>462</v>
      </c>
      <c r="D1083" s="63" t="s">
        <v>8748</v>
      </c>
      <c r="E1083" s="63" t="s">
        <v>3847</v>
      </c>
      <c r="F1083" s="63" t="s">
        <v>38</v>
      </c>
      <c r="G1083" s="63" t="s">
        <v>3848</v>
      </c>
      <c r="H1083" s="63" t="s">
        <v>42</v>
      </c>
      <c r="I1083" s="64" t="s">
        <v>1400</v>
      </c>
      <c r="J1083" s="65" t="s">
        <v>526</v>
      </c>
      <c r="K1083" s="63" t="s">
        <v>3849</v>
      </c>
      <c r="L1083" s="63" t="s">
        <v>39</v>
      </c>
      <c r="M1083" s="63" t="s">
        <v>34</v>
      </c>
      <c r="N1083" s="63" t="s">
        <v>35</v>
      </c>
      <c r="O1083" s="63" t="s">
        <v>30</v>
      </c>
      <c r="P1083" s="63" t="s">
        <v>8752</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2" t="s">
        <v>8768</v>
      </c>
    </row>
    <row r="1084" spans="1:29" ht="16.2" hidden="1" customHeight="1" x14ac:dyDescent="0.35">
      <c r="A1084" s="66">
        <v>1083</v>
      </c>
      <c r="B1084" s="63">
        <v>20422839</v>
      </c>
      <c r="C1084" s="63" t="s">
        <v>462</v>
      </c>
      <c r="D1084" s="63" t="s">
        <v>8748</v>
      </c>
      <c r="E1084" s="63" t="s">
        <v>3850</v>
      </c>
      <c r="F1084" s="63" t="s">
        <v>38</v>
      </c>
      <c r="G1084" s="63" t="s">
        <v>3851</v>
      </c>
      <c r="H1084" s="63" t="s">
        <v>42</v>
      </c>
      <c r="I1084" s="64" t="s">
        <v>3852</v>
      </c>
      <c r="J1084" s="65" t="s">
        <v>502</v>
      </c>
      <c r="K1084" s="63" t="s">
        <v>3853</v>
      </c>
      <c r="L1084" s="63" t="s">
        <v>33</v>
      </c>
      <c r="M1084" s="63" t="s">
        <v>40</v>
      </c>
      <c r="N1084" s="63" t="s">
        <v>48</v>
      </c>
      <c r="O1084" s="63" t="s">
        <v>43</v>
      </c>
      <c r="P1084" s="89" t="s">
        <v>8758</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2" t="s">
        <v>8768</v>
      </c>
    </row>
    <row r="1085" spans="1:29" ht="16.2" hidden="1" customHeight="1" x14ac:dyDescent="0.35">
      <c r="A1085" s="66">
        <v>1084</v>
      </c>
      <c r="B1085" s="63">
        <v>20422858</v>
      </c>
      <c r="C1085" s="63" t="s">
        <v>462</v>
      </c>
      <c r="D1085" s="63" t="s">
        <v>8748</v>
      </c>
      <c r="E1085" s="63" t="s">
        <v>3854</v>
      </c>
      <c r="F1085" s="63" t="s">
        <v>32</v>
      </c>
      <c r="G1085" s="63" t="s">
        <v>3855</v>
      </c>
      <c r="H1085" s="63" t="s">
        <v>42</v>
      </c>
      <c r="I1085" s="64" t="s">
        <v>465</v>
      </c>
      <c r="J1085" s="65" t="s">
        <v>465</v>
      </c>
      <c r="K1085" s="63" t="s">
        <v>3856</v>
      </c>
      <c r="L1085" s="63" t="s">
        <v>39</v>
      </c>
      <c r="M1085" s="63" t="s">
        <v>34</v>
      </c>
      <c r="N1085" s="63" t="s">
        <v>35</v>
      </c>
      <c r="O1085" s="63" t="s">
        <v>36</v>
      </c>
      <c r="P1085" s="63" t="s">
        <v>8757</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2" t="s">
        <v>8768</v>
      </c>
    </row>
    <row r="1086" spans="1:29" ht="16.2" hidden="1" customHeight="1" x14ac:dyDescent="0.35">
      <c r="A1086" s="61">
        <v>1085</v>
      </c>
      <c r="B1086" s="63">
        <v>20422862</v>
      </c>
      <c r="C1086" s="63" t="s">
        <v>462</v>
      </c>
      <c r="D1086" s="63" t="s">
        <v>8748</v>
      </c>
      <c r="E1086" s="63" t="s">
        <v>3857</v>
      </c>
      <c r="F1086" s="63" t="s">
        <v>38</v>
      </c>
      <c r="G1086" s="63" t="s">
        <v>3858</v>
      </c>
      <c r="H1086" s="63" t="s">
        <v>31</v>
      </c>
      <c r="I1086" s="64" t="s">
        <v>3859</v>
      </c>
      <c r="J1086" s="65" t="s">
        <v>526</v>
      </c>
      <c r="K1086" s="63" t="s">
        <v>3860</v>
      </c>
      <c r="L1086" s="63" t="s">
        <v>33</v>
      </c>
      <c r="M1086" s="63" t="s">
        <v>40</v>
      </c>
      <c r="N1086" s="63" t="s">
        <v>48</v>
      </c>
      <c r="O1086" s="63" t="s">
        <v>43</v>
      </c>
      <c r="P1086" s="89" t="s">
        <v>8758</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2" t="s">
        <v>8768</v>
      </c>
    </row>
    <row r="1087" spans="1:29" ht="16.2" hidden="1" customHeight="1" x14ac:dyDescent="0.35">
      <c r="A1087" s="61">
        <v>1086</v>
      </c>
      <c r="B1087" s="67">
        <v>20422874</v>
      </c>
      <c r="C1087" s="63" t="s">
        <v>462</v>
      </c>
      <c r="D1087" s="63" t="s">
        <v>8748</v>
      </c>
      <c r="E1087" s="63" t="s">
        <v>221</v>
      </c>
      <c r="F1087" s="63" t="s">
        <v>38</v>
      </c>
      <c r="G1087" s="63" t="s">
        <v>3861</v>
      </c>
      <c r="H1087" s="63" t="s">
        <v>42</v>
      </c>
      <c r="I1087" s="64" t="s">
        <v>465</v>
      </c>
      <c r="J1087" s="65" t="s">
        <v>465</v>
      </c>
      <c r="K1087" s="63" t="s">
        <v>3862</v>
      </c>
      <c r="L1087" s="63" t="s">
        <v>33</v>
      </c>
      <c r="M1087" s="63" t="s">
        <v>40</v>
      </c>
      <c r="N1087" s="63" t="s">
        <v>46</v>
      </c>
      <c r="O1087" s="63" t="s">
        <v>36</v>
      </c>
      <c r="P1087" s="63" t="s">
        <v>46</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2" t="s">
        <v>8768</v>
      </c>
    </row>
    <row r="1088" spans="1:29" ht="16.2" hidden="1" customHeight="1" x14ac:dyDescent="0.35">
      <c r="A1088" s="66">
        <v>1087</v>
      </c>
      <c r="B1088" s="63">
        <v>20422894</v>
      </c>
      <c r="C1088" s="63" t="s">
        <v>462</v>
      </c>
      <c r="D1088" s="63" t="s">
        <v>8748</v>
      </c>
      <c r="E1088" s="63" t="s">
        <v>3863</v>
      </c>
      <c r="F1088" s="63" t="s">
        <v>38</v>
      </c>
      <c r="G1088" s="63" t="s">
        <v>3864</v>
      </c>
      <c r="H1088" s="63" t="s">
        <v>42</v>
      </c>
      <c r="I1088" s="64" t="s">
        <v>3865</v>
      </c>
      <c r="J1088" s="65" t="s">
        <v>689</v>
      </c>
      <c r="K1088" s="63" t="s">
        <v>3866</v>
      </c>
      <c r="L1088" s="63" t="s">
        <v>33</v>
      </c>
      <c r="M1088" s="63" t="s">
        <v>34</v>
      </c>
      <c r="N1088" s="63" t="s">
        <v>35</v>
      </c>
      <c r="O1088" s="63" t="s">
        <v>30</v>
      </c>
      <c r="P1088" s="63" t="s">
        <v>8757</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2" t="s">
        <v>8768</v>
      </c>
    </row>
    <row r="1089" spans="1:29" ht="16.2" hidden="1" customHeight="1" x14ac:dyDescent="0.35">
      <c r="A1089" s="66">
        <v>1088</v>
      </c>
      <c r="B1089" s="63">
        <v>20422900</v>
      </c>
      <c r="C1089" s="63" t="s">
        <v>462</v>
      </c>
      <c r="D1089" s="63" t="s">
        <v>8748</v>
      </c>
      <c r="E1089" s="63" t="s">
        <v>3867</v>
      </c>
      <c r="F1089" s="63" t="s">
        <v>38</v>
      </c>
      <c r="G1089" s="63" t="s">
        <v>3868</v>
      </c>
      <c r="H1089" s="63" t="s">
        <v>31</v>
      </c>
      <c r="I1089" s="64" t="s">
        <v>465</v>
      </c>
      <c r="J1089" s="65" t="s">
        <v>526</v>
      </c>
      <c r="K1089" s="63" t="s">
        <v>3869</v>
      </c>
      <c r="L1089" s="63" t="s">
        <v>39</v>
      </c>
      <c r="M1089" s="63" t="s">
        <v>34</v>
      </c>
      <c r="N1089" s="63" t="s">
        <v>35</v>
      </c>
      <c r="O1089" s="63" t="s">
        <v>43</v>
      </c>
      <c r="P1089" s="63" t="s">
        <v>8753</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2" t="s">
        <v>8768</v>
      </c>
    </row>
    <row r="1090" spans="1:29" ht="16.2" hidden="1" customHeight="1" x14ac:dyDescent="0.35">
      <c r="A1090" s="61">
        <v>1089</v>
      </c>
      <c r="B1090" s="63">
        <v>20422912</v>
      </c>
      <c r="C1090" s="63" t="s">
        <v>462</v>
      </c>
      <c r="D1090" s="63" t="s">
        <v>8748</v>
      </c>
      <c r="E1090" s="63" t="s">
        <v>3870</v>
      </c>
      <c r="F1090" s="63" t="s">
        <v>38</v>
      </c>
      <c r="G1090" s="63" t="s">
        <v>3871</v>
      </c>
      <c r="H1090" s="63" t="s">
        <v>31</v>
      </c>
      <c r="I1090" s="64" t="s">
        <v>465</v>
      </c>
      <c r="J1090" s="65" t="s">
        <v>465</v>
      </c>
      <c r="K1090" s="63" t="s">
        <v>3872</v>
      </c>
      <c r="L1090" s="63" t="s">
        <v>33</v>
      </c>
      <c r="M1090" s="63" t="s">
        <v>34</v>
      </c>
      <c r="N1090" s="63" t="s">
        <v>35</v>
      </c>
      <c r="O1090" s="63" t="s">
        <v>36</v>
      </c>
      <c r="P1090" s="63" t="s">
        <v>8750</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2" t="s">
        <v>8768</v>
      </c>
    </row>
    <row r="1091" spans="1:29" ht="16.2" hidden="1" customHeight="1" x14ac:dyDescent="0.35">
      <c r="A1091" s="61">
        <v>1090</v>
      </c>
      <c r="B1091" s="62">
        <v>20422916</v>
      </c>
      <c r="C1091" s="63" t="s">
        <v>462</v>
      </c>
      <c r="D1091" s="63" t="s">
        <v>8748</v>
      </c>
      <c r="E1091" s="63" t="s">
        <v>3873</v>
      </c>
      <c r="F1091" s="63" t="s">
        <v>38</v>
      </c>
      <c r="G1091" s="63" t="s">
        <v>3874</v>
      </c>
      <c r="H1091" s="63" t="s">
        <v>31</v>
      </c>
      <c r="I1091" s="64" t="s">
        <v>465</v>
      </c>
      <c r="J1091" s="65" t="s">
        <v>465</v>
      </c>
      <c r="K1091" s="63" t="s">
        <v>3875</v>
      </c>
      <c r="L1091" s="63" t="s">
        <v>39</v>
      </c>
      <c r="M1091" s="63" t="s">
        <v>34</v>
      </c>
      <c r="N1091" s="63" t="s">
        <v>52</v>
      </c>
      <c r="O1091" s="63" t="s">
        <v>36</v>
      </c>
      <c r="P1091" s="63" t="s">
        <v>52</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2" t="s">
        <v>8768</v>
      </c>
    </row>
    <row r="1092" spans="1:29" ht="16.2" hidden="1" customHeight="1" x14ac:dyDescent="0.35">
      <c r="A1092" s="66">
        <v>1091</v>
      </c>
      <c r="B1092" s="62">
        <v>20422931</v>
      </c>
      <c r="C1092" s="63" t="s">
        <v>462</v>
      </c>
      <c r="D1092" s="63" t="s">
        <v>8748</v>
      </c>
      <c r="E1092" s="63" t="s">
        <v>3876</v>
      </c>
      <c r="F1092" s="63" t="s">
        <v>38</v>
      </c>
      <c r="G1092" s="63" t="s">
        <v>3877</v>
      </c>
      <c r="H1092" s="63" t="s">
        <v>42</v>
      </c>
      <c r="I1092" s="64" t="s">
        <v>465</v>
      </c>
      <c r="J1092" s="65" t="s">
        <v>465</v>
      </c>
      <c r="K1092" s="63" t="s">
        <v>3878</v>
      </c>
      <c r="L1092" s="63" t="s">
        <v>39</v>
      </c>
      <c r="M1092" s="63" t="s">
        <v>40</v>
      </c>
      <c r="N1092" s="63" t="s">
        <v>52</v>
      </c>
      <c r="O1092" s="63" t="s">
        <v>36</v>
      </c>
      <c r="P1092" s="63" t="s">
        <v>52</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2" t="s">
        <v>8768</v>
      </c>
    </row>
    <row r="1093" spans="1:29" ht="16.2" hidden="1" customHeight="1" x14ac:dyDescent="0.35">
      <c r="A1093" s="66">
        <v>1092</v>
      </c>
      <c r="B1093" s="63">
        <v>20422939</v>
      </c>
      <c r="C1093" s="63" t="s">
        <v>462</v>
      </c>
      <c r="D1093" s="63" t="s">
        <v>8748</v>
      </c>
      <c r="E1093" s="63" t="s">
        <v>3879</v>
      </c>
      <c r="F1093" s="63" t="s">
        <v>32</v>
      </c>
      <c r="G1093" s="63" t="s">
        <v>3880</v>
      </c>
      <c r="H1093" s="63" t="s">
        <v>31</v>
      </c>
      <c r="I1093" s="64" t="s">
        <v>465</v>
      </c>
      <c r="J1093" s="65" t="s">
        <v>465</v>
      </c>
      <c r="K1093" s="63" t="s">
        <v>3881</v>
      </c>
      <c r="L1093" s="63" t="s">
        <v>377</v>
      </c>
      <c r="M1093" s="63" t="s">
        <v>34</v>
      </c>
      <c r="N1093" s="63" t="s">
        <v>35</v>
      </c>
      <c r="O1093" s="63" t="s">
        <v>36</v>
      </c>
      <c r="P1093" s="63" t="s">
        <v>8749</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2" t="s">
        <v>8768</v>
      </c>
    </row>
    <row r="1094" spans="1:29" ht="16.2" hidden="1" customHeight="1" x14ac:dyDescent="0.35">
      <c r="A1094" s="61">
        <v>1093</v>
      </c>
      <c r="B1094" s="63">
        <v>20422942</v>
      </c>
      <c r="C1094" s="63" t="s">
        <v>462</v>
      </c>
      <c r="D1094" s="63" t="s">
        <v>8748</v>
      </c>
      <c r="E1094" s="63" t="s">
        <v>3882</v>
      </c>
      <c r="F1094" s="63" t="s">
        <v>38</v>
      </c>
      <c r="G1094" s="63" t="s">
        <v>3883</v>
      </c>
      <c r="H1094" s="63" t="s">
        <v>31</v>
      </c>
      <c r="I1094" s="64" t="s">
        <v>465</v>
      </c>
      <c r="J1094" s="65" t="s">
        <v>465</v>
      </c>
      <c r="K1094" s="63" t="s">
        <v>3884</v>
      </c>
      <c r="L1094" s="63" t="s">
        <v>39</v>
      </c>
      <c r="M1094" s="63" t="s">
        <v>34</v>
      </c>
      <c r="N1094" s="63" t="s">
        <v>35</v>
      </c>
      <c r="O1094" s="63" t="s">
        <v>36</v>
      </c>
      <c r="P1094" s="63" t="s">
        <v>8755</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2" t="s">
        <v>8768</v>
      </c>
    </row>
    <row r="1095" spans="1:29" ht="16.2" hidden="1" customHeight="1" x14ac:dyDescent="0.35">
      <c r="A1095" s="61">
        <v>1094</v>
      </c>
      <c r="B1095" s="63">
        <v>20422944</v>
      </c>
      <c r="C1095" s="63" t="s">
        <v>462</v>
      </c>
      <c r="D1095" s="63" t="s">
        <v>8748</v>
      </c>
      <c r="E1095" s="63" t="s">
        <v>3885</v>
      </c>
      <c r="F1095" s="63" t="s">
        <v>38</v>
      </c>
      <c r="G1095" s="63" t="s">
        <v>3886</v>
      </c>
      <c r="H1095" s="63" t="s">
        <v>42</v>
      </c>
      <c r="I1095" s="64" t="s">
        <v>465</v>
      </c>
      <c r="J1095" s="65" t="s">
        <v>526</v>
      </c>
      <c r="K1095" s="63" t="s">
        <v>3887</v>
      </c>
      <c r="L1095" s="63" t="s">
        <v>39</v>
      </c>
      <c r="M1095" s="63" t="s">
        <v>34</v>
      </c>
      <c r="N1095" s="63" t="s">
        <v>35</v>
      </c>
      <c r="O1095" s="63" t="s">
        <v>43</v>
      </c>
      <c r="P1095" s="63" t="s">
        <v>8751</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2" t="s">
        <v>8768</v>
      </c>
    </row>
    <row r="1096" spans="1:29" ht="16.2" hidden="1" customHeight="1" x14ac:dyDescent="0.35">
      <c r="A1096" s="66">
        <v>1095</v>
      </c>
      <c r="B1096" s="63">
        <v>20422950</v>
      </c>
      <c r="C1096" s="63" t="s">
        <v>462</v>
      </c>
      <c r="D1096" s="63" t="s">
        <v>8748</v>
      </c>
      <c r="E1096" s="63" t="s">
        <v>3888</v>
      </c>
      <c r="F1096" s="63" t="s">
        <v>38</v>
      </c>
      <c r="G1096" s="63" t="s">
        <v>3889</v>
      </c>
      <c r="H1096" s="63" t="s">
        <v>31</v>
      </c>
      <c r="I1096" s="64" t="s">
        <v>1312</v>
      </c>
      <c r="J1096" s="65" t="s">
        <v>980</v>
      </c>
      <c r="K1096" s="63" t="s">
        <v>3890</v>
      </c>
      <c r="L1096" s="63" t="s">
        <v>39</v>
      </c>
      <c r="M1096" s="63" t="s">
        <v>34</v>
      </c>
      <c r="N1096" s="63" t="s">
        <v>35</v>
      </c>
      <c r="O1096" s="63" t="s">
        <v>30</v>
      </c>
      <c r="P1096" s="63" t="s">
        <v>8753</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2" t="s">
        <v>8768</v>
      </c>
    </row>
    <row r="1097" spans="1:29" ht="16.2" hidden="1" customHeight="1" x14ac:dyDescent="0.35">
      <c r="A1097" s="66">
        <v>1096</v>
      </c>
      <c r="B1097" s="63">
        <v>20422959</v>
      </c>
      <c r="C1097" s="63" t="s">
        <v>462</v>
      </c>
      <c r="D1097" s="63" t="s">
        <v>8748</v>
      </c>
      <c r="E1097" s="63" t="s">
        <v>3891</v>
      </c>
      <c r="F1097" s="63" t="s">
        <v>38</v>
      </c>
      <c r="G1097" s="63" t="s">
        <v>3892</v>
      </c>
      <c r="H1097" s="63" t="s">
        <v>42</v>
      </c>
      <c r="I1097" s="64" t="s">
        <v>3893</v>
      </c>
      <c r="J1097" s="65" t="s">
        <v>465</v>
      </c>
      <c r="K1097" s="63" t="s">
        <v>3894</v>
      </c>
      <c r="L1097" s="63" t="s">
        <v>39</v>
      </c>
      <c r="M1097" s="63" t="s">
        <v>40</v>
      </c>
      <c r="N1097" s="63" t="s">
        <v>48</v>
      </c>
      <c r="O1097" s="63" t="s">
        <v>43</v>
      </c>
      <c r="P1097" s="89" t="s">
        <v>8756</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2" t="s">
        <v>8768</v>
      </c>
    </row>
    <row r="1098" spans="1:29" ht="16.2" hidden="1" customHeight="1" x14ac:dyDescent="0.35">
      <c r="A1098" s="61">
        <v>1097</v>
      </c>
      <c r="B1098" s="63">
        <v>20422964</v>
      </c>
      <c r="C1098" s="63" t="s">
        <v>462</v>
      </c>
      <c r="D1098" s="63" t="s">
        <v>8748</v>
      </c>
      <c r="E1098" s="63" t="s">
        <v>3895</v>
      </c>
      <c r="F1098" s="63" t="s">
        <v>32</v>
      </c>
      <c r="G1098" s="63" t="s">
        <v>3896</v>
      </c>
      <c r="H1098" s="63" t="s">
        <v>31</v>
      </c>
      <c r="I1098" s="64" t="s">
        <v>465</v>
      </c>
      <c r="J1098" s="65" t="s">
        <v>465</v>
      </c>
      <c r="K1098" s="63" t="s">
        <v>3897</v>
      </c>
      <c r="L1098" s="63" t="s">
        <v>33</v>
      </c>
      <c r="M1098" s="63" t="s">
        <v>40</v>
      </c>
      <c r="N1098" s="63" t="s">
        <v>35</v>
      </c>
      <c r="O1098" s="63" t="s">
        <v>36</v>
      </c>
      <c r="P1098" s="63" t="s">
        <v>8755</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2" t="s">
        <v>8768</v>
      </c>
    </row>
    <row r="1099" spans="1:29" ht="16.2" hidden="1" customHeight="1" x14ac:dyDescent="0.35">
      <c r="A1099" s="61">
        <v>1098</v>
      </c>
      <c r="B1099" s="63">
        <v>20422973</v>
      </c>
      <c r="C1099" s="63" t="s">
        <v>462</v>
      </c>
      <c r="D1099" s="63" t="s">
        <v>8748</v>
      </c>
      <c r="E1099" s="63" t="s">
        <v>3898</v>
      </c>
      <c r="F1099" s="63" t="s">
        <v>32</v>
      </c>
      <c r="G1099" s="63" t="s">
        <v>3899</v>
      </c>
      <c r="H1099" s="63" t="s">
        <v>42</v>
      </c>
      <c r="I1099" s="64" t="s">
        <v>465</v>
      </c>
      <c r="J1099" s="65" t="s">
        <v>465</v>
      </c>
      <c r="K1099" s="63" t="s">
        <v>3900</v>
      </c>
      <c r="L1099" s="63" t="s">
        <v>45</v>
      </c>
      <c r="M1099" s="63" t="s">
        <v>34</v>
      </c>
      <c r="N1099" s="63" t="s">
        <v>35</v>
      </c>
      <c r="O1099" s="63" t="s">
        <v>36</v>
      </c>
      <c r="P1099" s="63" t="s">
        <v>8755</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2" t="s">
        <v>8768</v>
      </c>
    </row>
    <row r="1100" spans="1:29" ht="16.2" hidden="1" customHeight="1" x14ac:dyDescent="0.35">
      <c r="A1100" s="66">
        <v>1099</v>
      </c>
      <c r="B1100" s="63">
        <v>20422989</v>
      </c>
      <c r="C1100" s="63" t="s">
        <v>462</v>
      </c>
      <c r="D1100" s="63" t="s">
        <v>8748</v>
      </c>
      <c r="E1100" s="63" t="s">
        <v>3901</v>
      </c>
      <c r="F1100" s="63" t="s">
        <v>32</v>
      </c>
      <c r="G1100" s="63" t="s">
        <v>3902</v>
      </c>
      <c r="H1100" s="63" t="s">
        <v>31</v>
      </c>
      <c r="I1100" s="64" t="s">
        <v>797</v>
      </c>
      <c r="J1100" s="65" t="s">
        <v>465</v>
      </c>
      <c r="K1100" s="63" t="s">
        <v>3903</v>
      </c>
      <c r="L1100" s="63" t="s">
        <v>39</v>
      </c>
      <c r="M1100" s="63" t="s">
        <v>34</v>
      </c>
      <c r="N1100" s="63" t="s">
        <v>48</v>
      </c>
      <c r="O1100" s="63" t="s">
        <v>43</v>
      </c>
      <c r="P1100" s="89" t="s">
        <v>8758</v>
      </c>
      <c r="Q1100" s="84">
        <f t="shared" ca="1" si="51"/>
        <v>46120</v>
      </c>
      <c r="R1100" s="68">
        <v>0</v>
      </c>
      <c r="S1100" s="85" t="s">
        <v>8754</v>
      </c>
      <c r="T1100" s="85">
        <v>0</v>
      </c>
      <c r="U1100" s="85">
        <v>0</v>
      </c>
      <c r="V1100" s="86">
        <f t="shared" si="52"/>
        <v>2</v>
      </c>
      <c r="W1100" s="85">
        <v>0</v>
      </c>
      <c r="X1100" s="85">
        <v>0</v>
      </c>
      <c r="Y1100" s="85">
        <v>0</v>
      </c>
      <c r="Z1100" s="85">
        <v>0</v>
      </c>
      <c r="AA1100" s="85">
        <v>0</v>
      </c>
      <c r="AB1100" s="87">
        <f t="shared" si="53"/>
        <v>0</v>
      </c>
      <c r="AC1100" s="92" t="s">
        <v>8768</v>
      </c>
    </row>
    <row r="1101" spans="1:29" ht="16.2" hidden="1" customHeight="1" x14ac:dyDescent="0.35">
      <c r="A1101" s="66">
        <v>1100</v>
      </c>
      <c r="B1101" s="63">
        <v>20423011</v>
      </c>
      <c r="C1101" s="63" t="s">
        <v>462</v>
      </c>
      <c r="D1101" s="63" t="s">
        <v>8748</v>
      </c>
      <c r="E1101" s="63" t="s">
        <v>3904</v>
      </c>
      <c r="F1101" s="63" t="s">
        <v>38</v>
      </c>
      <c r="G1101" s="63" t="s">
        <v>3905</v>
      </c>
      <c r="H1101" s="63" t="s">
        <v>42</v>
      </c>
      <c r="I1101" s="64" t="s">
        <v>1494</v>
      </c>
      <c r="J1101" s="65" t="s">
        <v>469</v>
      </c>
      <c r="K1101" s="63" t="s">
        <v>3906</v>
      </c>
      <c r="L1101" s="63" t="s">
        <v>45</v>
      </c>
      <c r="M1101" s="63" t="s">
        <v>34</v>
      </c>
      <c r="N1101" s="63" t="s">
        <v>35</v>
      </c>
      <c r="O1101" s="63" t="s">
        <v>43</v>
      </c>
      <c r="P1101" s="63" t="s">
        <v>8757</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2" t="s">
        <v>8768</v>
      </c>
    </row>
    <row r="1102" spans="1:29" ht="16.2" customHeight="1" x14ac:dyDescent="0.35">
      <c r="A1102" s="61">
        <v>1101</v>
      </c>
      <c r="B1102" s="63">
        <v>20423028</v>
      </c>
      <c r="C1102" s="63" t="s">
        <v>462</v>
      </c>
      <c r="D1102" s="63" t="s">
        <v>8748</v>
      </c>
      <c r="E1102" s="63" t="s">
        <v>3907</v>
      </c>
      <c r="F1102" s="63" t="s">
        <v>38</v>
      </c>
      <c r="G1102" s="63" t="s">
        <v>3908</v>
      </c>
      <c r="H1102" s="63" t="s">
        <v>42</v>
      </c>
      <c r="I1102" s="64" t="s">
        <v>465</v>
      </c>
      <c r="J1102" s="65" t="s">
        <v>465</v>
      </c>
      <c r="K1102" s="63" t="s">
        <v>3909</v>
      </c>
      <c r="L1102" s="63" t="s">
        <v>39</v>
      </c>
      <c r="M1102" s="63" t="s">
        <v>40</v>
      </c>
      <c r="N1102" s="63" t="s">
        <v>53</v>
      </c>
      <c r="O1102" s="63" t="s">
        <v>36</v>
      </c>
      <c r="P1102" s="63" t="s">
        <v>53</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2" t="s">
        <v>8768</v>
      </c>
    </row>
    <row r="1103" spans="1:29" ht="16.2" hidden="1" customHeight="1" x14ac:dyDescent="0.35">
      <c r="A1103" s="61">
        <v>1102</v>
      </c>
      <c r="B1103" s="63">
        <v>20423046</v>
      </c>
      <c r="C1103" s="63" t="s">
        <v>462</v>
      </c>
      <c r="D1103" s="63" t="s">
        <v>8748</v>
      </c>
      <c r="E1103" s="63" t="s">
        <v>343</v>
      </c>
      <c r="F1103" s="63" t="s">
        <v>38</v>
      </c>
      <c r="G1103" s="63" t="s">
        <v>1043</v>
      </c>
      <c r="H1103" s="63" t="s">
        <v>42</v>
      </c>
      <c r="I1103" s="64" t="s">
        <v>465</v>
      </c>
      <c r="J1103" s="65" t="s">
        <v>469</v>
      </c>
      <c r="K1103" s="63" t="s">
        <v>3910</v>
      </c>
      <c r="L1103" s="63" t="s">
        <v>33</v>
      </c>
      <c r="M1103" s="63" t="s">
        <v>34</v>
      </c>
      <c r="N1103" s="63" t="s">
        <v>35</v>
      </c>
      <c r="O1103" s="63" t="s">
        <v>43</v>
      </c>
      <c r="P1103" s="63" t="s">
        <v>8755</v>
      </c>
      <c r="Q1103" s="84">
        <f t="shared" ca="1" si="51"/>
        <v>46120</v>
      </c>
      <c r="R1103" s="68">
        <v>0</v>
      </c>
      <c r="S1103" s="85">
        <v>0</v>
      </c>
      <c r="T1103" s="85">
        <v>0</v>
      </c>
      <c r="U1103" s="85">
        <v>0</v>
      </c>
      <c r="V1103" s="86">
        <f t="shared" si="52"/>
        <v>0</v>
      </c>
      <c r="W1103" s="85">
        <v>0</v>
      </c>
      <c r="X1103" s="85">
        <v>0</v>
      </c>
      <c r="Y1103" s="85">
        <v>0</v>
      </c>
      <c r="Z1103" s="85" t="s">
        <v>8754</v>
      </c>
      <c r="AA1103" s="85">
        <v>0</v>
      </c>
      <c r="AB1103" s="87" t="str">
        <f t="shared" si="53"/>
        <v>면제</v>
      </c>
      <c r="AC1103" s="92" t="s">
        <v>8768</v>
      </c>
    </row>
    <row r="1104" spans="1:29" ht="16.2" hidden="1" customHeight="1" x14ac:dyDescent="0.35">
      <c r="A1104" s="66">
        <v>1103</v>
      </c>
      <c r="B1104" s="63">
        <v>20423064</v>
      </c>
      <c r="C1104" s="63" t="s">
        <v>462</v>
      </c>
      <c r="D1104" s="63" t="s">
        <v>8748</v>
      </c>
      <c r="E1104" s="63" t="s">
        <v>3911</v>
      </c>
      <c r="F1104" s="63" t="s">
        <v>38</v>
      </c>
      <c r="G1104" s="63" t="s">
        <v>3912</v>
      </c>
      <c r="H1104" s="63" t="s">
        <v>31</v>
      </c>
      <c r="I1104" s="64" t="s">
        <v>465</v>
      </c>
      <c r="J1104" s="65" t="s">
        <v>465</v>
      </c>
      <c r="K1104" s="63" t="s">
        <v>3913</v>
      </c>
      <c r="L1104" s="63" t="s">
        <v>45</v>
      </c>
      <c r="M1104" s="63" t="s">
        <v>34</v>
      </c>
      <c r="N1104" s="63" t="s">
        <v>35</v>
      </c>
      <c r="O1104" s="63" t="s">
        <v>43</v>
      </c>
      <c r="P1104" s="63" t="s">
        <v>8751</v>
      </c>
      <c r="Q1104" s="84">
        <f t="shared" ca="1" si="51"/>
        <v>46120</v>
      </c>
      <c r="R1104" s="68">
        <v>0</v>
      </c>
      <c r="S1104" s="85" t="s">
        <v>8754</v>
      </c>
      <c r="T1104" s="85">
        <v>0</v>
      </c>
      <c r="U1104" s="85">
        <v>0</v>
      </c>
      <c r="V1104" s="86">
        <f t="shared" si="52"/>
        <v>2</v>
      </c>
      <c r="W1104" s="85">
        <v>0</v>
      </c>
      <c r="X1104" s="85">
        <v>0</v>
      </c>
      <c r="Y1104" s="85">
        <v>0</v>
      </c>
      <c r="Z1104" s="85">
        <v>0</v>
      </c>
      <c r="AA1104" s="85">
        <v>0</v>
      </c>
      <c r="AB1104" s="87">
        <f t="shared" si="53"/>
        <v>0</v>
      </c>
      <c r="AC1104" s="92" t="s">
        <v>8768</v>
      </c>
    </row>
    <row r="1105" spans="1:29" ht="16.2" hidden="1" customHeight="1" x14ac:dyDescent="0.35">
      <c r="A1105" s="66">
        <v>1104</v>
      </c>
      <c r="B1105" s="63">
        <v>20423068</v>
      </c>
      <c r="C1105" s="63" t="s">
        <v>462</v>
      </c>
      <c r="D1105" s="63" t="s">
        <v>8748</v>
      </c>
      <c r="E1105" s="63" t="s">
        <v>3914</v>
      </c>
      <c r="F1105" s="63" t="s">
        <v>32</v>
      </c>
      <c r="G1105" s="63" t="s">
        <v>3915</v>
      </c>
      <c r="H1105" s="63" t="s">
        <v>42</v>
      </c>
      <c r="I1105" s="64" t="s">
        <v>465</v>
      </c>
      <c r="J1105" s="65" t="s">
        <v>465</v>
      </c>
      <c r="K1105" s="63" t="s">
        <v>3916</v>
      </c>
      <c r="L1105" s="63" t="s">
        <v>33</v>
      </c>
      <c r="M1105" s="63" t="s">
        <v>34</v>
      </c>
      <c r="N1105" s="63" t="s">
        <v>35</v>
      </c>
      <c r="O1105" s="63" t="s">
        <v>43</v>
      </c>
      <c r="P1105" s="63" t="s">
        <v>8757</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2" t="s">
        <v>8768</v>
      </c>
    </row>
    <row r="1106" spans="1:29" ht="16.2" hidden="1" customHeight="1" x14ac:dyDescent="0.35">
      <c r="A1106" s="61">
        <v>1105</v>
      </c>
      <c r="B1106" s="63">
        <v>20423070</v>
      </c>
      <c r="C1106" s="63" t="s">
        <v>462</v>
      </c>
      <c r="D1106" s="63" t="s">
        <v>8748</v>
      </c>
      <c r="E1106" s="63" t="s">
        <v>3917</v>
      </c>
      <c r="F1106" s="63" t="s">
        <v>38</v>
      </c>
      <c r="G1106" s="63" t="s">
        <v>3918</v>
      </c>
      <c r="H1106" s="63" t="s">
        <v>42</v>
      </c>
      <c r="I1106" s="64" t="s">
        <v>1160</v>
      </c>
      <c r="J1106" s="65" t="s">
        <v>465</v>
      </c>
      <c r="K1106" s="63" t="s">
        <v>3919</v>
      </c>
      <c r="L1106" s="63" t="s">
        <v>39</v>
      </c>
      <c r="M1106" s="63" t="s">
        <v>34</v>
      </c>
      <c r="N1106" s="63" t="s">
        <v>35</v>
      </c>
      <c r="O1106" s="63" t="s">
        <v>43</v>
      </c>
      <c r="P1106" s="63" t="s">
        <v>8750</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2" t="s">
        <v>8768</v>
      </c>
    </row>
    <row r="1107" spans="1:29" ht="16.2" hidden="1" customHeight="1" x14ac:dyDescent="0.35">
      <c r="A1107" s="61">
        <v>1106</v>
      </c>
      <c r="B1107" s="63">
        <v>20423072</v>
      </c>
      <c r="C1107" s="63" t="s">
        <v>462</v>
      </c>
      <c r="D1107" s="63" t="s">
        <v>8748</v>
      </c>
      <c r="E1107" s="63" t="s">
        <v>3920</v>
      </c>
      <c r="F1107" s="63" t="s">
        <v>32</v>
      </c>
      <c r="G1107" s="63" t="s">
        <v>3921</v>
      </c>
      <c r="H1107" s="63" t="s">
        <v>31</v>
      </c>
      <c r="I1107" s="64" t="s">
        <v>3922</v>
      </c>
      <c r="J1107" s="65" t="s">
        <v>465</v>
      </c>
      <c r="K1107" s="63" t="s">
        <v>3923</v>
      </c>
      <c r="L1107" s="63" t="s">
        <v>33</v>
      </c>
      <c r="M1107" s="63" t="s">
        <v>34</v>
      </c>
      <c r="N1107" s="63" t="s">
        <v>35</v>
      </c>
      <c r="O1107" s="63" t="s">
        <v>43</v>
      </c>
      <c r="P1107" s="63" t="s">
        <v>8749</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2" t="s">
        <v>8768</v>
      </c>
    </row>
    <row r="1108" spans="1:29" ht="16.2" hidden="1" customHeight="1" x14ac:dyDescent="0.35">
      <c r="A1108" s="66">
        <v>1107</v>
      </c>
      <c r="B1108" s="63">
        <v>20423076</v>
      </c>
      <c r="C1108" s="63" t="s">
        <v>462</v>
      </c>
      <c r="D1108" s="63" t="s">
        <v>8748</v>
      </c>
      <c r="E1108" s="63" t="s">
        <v>3924</v>
      </c>
      <c r="F1108" s="63" t="s">
        <v>38</v>
      </c>
      <c r="G1108" s="63" t="s">
        <v>3925</v>
      </c>
      <c r="H1108" s="63" t="s">
        <v>31</v>
      </c>
      <c r="I1108" s="64" t="s">
        <v>465</v>
      </c>
      <c r="J1108" s="65" t="s">
        <v>465</v>
      </c>
      <c r="K1108" s="63" t="s">
        <v>3926</v>
      </c>
      <c r="L1108" s="63" t="s">
        <v>39</v>
      </c>
      <c r="M1108" s="63" t="s">
        <v>34</v>
      </c>
      <c r="N1108" s="63" t="s">
        <v>35</v>
      </c>
      <c r="O1108" s="63" t="s">
        <v>36</v>
      </c>
      <c r="P1108" s="63" t="s">
        <v>8751</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2" t="s">
        <v>8768</v>
      </c>
    </row>
    <row r="1109" spans="1:29" ht="16.2" hidden="1" customHeight="1" x14ac:dyDescent="0.35">
      <c r="A1109" s="66">
        <v>1108</v>
      </c>
      <c r="B1109" s="63">
        <v>20423078</v>
      </c>
      <c r="C1109" s="63" t="s">
        <v>462</v>
      </c>
      <c r="D1109" s="63" t="s">
        <v>8748</v>
      </c>
      <c r="E1109" s="63" t="s">
        <v>3927</v>
      </c>
      <c r="F1109" s="63" t="s">
        <v>38</v>
      </c>
      <c r="G1109" s="63" t="s">
        <v>3928</v>
      </c>
      <c r="H1109" s="63" t="s">
        <v>31</v>
      </c>
      <c r="I1109" s="64" t="s">
        <v>3929</v>
      </c>
      <c r="J1109" s="65" t="s">
        <v>502</v>
      </c>
      <c r="K1109" s="63" t="s">
        <v>3930</v>
      </c>
      <c r="L1109" s="63" t="s">
        <v>33</v>
      </c>
      <c r="M1109" s="63" t="s">
        <v>34</v>
      </c>
      <c r="N1109" s="63" t="s">
        <v>35</v>
      </c>
      <c r="O1109" s="63" t="s">
        <v>43</v>
      </c>
      <c r="P1109" s="63" t="s">
        <v>8750</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2" t="s">
        <v>8768</v>
      </c>
    </row>
    <row r="1110" spans="1:29" ht="16.2" hidden="1" customHeight="1" x14ac:dyDescent="0.35">
      <c r="A1110" s="61">
        <v>1109</v>
      </c>
      <c r="B1110" s="63">
        <v>20423081</v>
      </c>
      <c r="C1110" s="63" t="s">
        <v>462</v>
      </c>
      <c r="D1110" s="63" t="s">
        <v>8748</v>
      </c>
      <c r="E1110" s="63" t="s">
        <v>3931</v>
      </c>
      <c r="F1110" s="63" t="s">
        <v>32</v>
      </c>
      <c r="G1110" s="63" t="s">
        <v>3932</v>
      </c>
      <c r="H1110" s="63" t="s">
        <v>42</v>
      </c>
      <c r="I1110" s="64" t="s">
        <v>465</v>
      </c>
      <c r="J1110" s="65" t="s">
        <v>502</v>
      </c>
      <c r="K1110" s="63" t="s">
        <v>3933</v>
      </c>
      <c r="L1110" s="63" t="s">
        <v>39</v>
      </c>
      <c r="M1110" s="63" t="s">
        <v>34</v>
      </c>
      <c r="N1110" s="63" t="s">
        <v>48</v>
      </c>
      <c r="O1110" s="63" t="s">
        <v>43</v>
      </c>
      <c r="P1110" s="89" t="s">
        <v>8758</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2" t="s">
        <v>8768</v>
      </c>
    </row>
    <row r="1111" spans="1:29" ht="16.2" hidden="1" customHeight="1" x14ac:dyDescent="0.35">
      <c r="A1111" s="61">
        <v>1110</v>
      </c>
      <c r="B1111" s="63">
        <v>20423082</v>
      </c>
      <c r="C1111" s="63" t="s">
        <v>462</v>
      </c>
      <c r="D1111" s="63" t="s">
        <v>8748</v>
      </c>
      <c r="E1111" s="63" t="s">
        <v>3934</v>
      </c>
      <c r="F1111" s="63" t="s">
        <v>38</v>
      </c>
      <c r="G1111" s="63" t="s">
        <v>3935</v>
      </c>
      <c r="H1111" s="63" t="s">
        <v>31</v>
      </c>
      <c r="I1111" s="64" t="s">
        <v>3936</v>
      </c>
      <c r="J1111" s="65" t="s">
        <v>465</v>
      </c>
      <c r="K1111" s="63" t="s">
        <v>3937</v>
      </c>
      <c r="L1111" s="63" t="s">
        <v>39</v>
      </c>
      <c r="M1111" s="63" t="s">
        <v>34</v>
      </c>
      <c r="N1111" s="63" t="s">
        <v>35</v>
      </c>
      <c r="O1111" s="63" t="s">
        <v>43</v>
      </c>
      <c r="P1111" s="63" t="s">
        <v>8755</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2" t="s">
        <v>8768</v>
      </c>
    </row>
    <row r="1112" spans="1:29" ht="16.2" hidden="1" customHeight="1" x14ac:dyDescent="0.35">
      <c r="A1112" s="66">
        <v>1111</v>
      </c>
      <c r="B1112" s="62">
        <v>20423097</v>
      </c>
      <c r="C1112" s="63" t="s">
        <v>462</v>
      </c>
      <c r="D1112" s="63" t="s">
        <v>8748</v>
      </c>
      <c r="E1112" s="63" t="s">
        <v>366</v>
      </c>
      <c r="F1112" s="63" t="s">
        <v>38</v>
      </c>
      <c r="G1112" s="63" t="s">
        <v>3938</v>
      </c>
      <c r="H1112" s="63" t="s">
        <v>31</v>
      </c>
      <c r="I1112" s="64" t="s">
        <v>465</v>
      </c>
      <c r="J1112" s="65" t="s">
        <v>465</v>
      </c>
      <c r="K1112" s="63" t="s">
        <v>3939</v>
      </c>
      <c r="L1112" s="63" t="s">
        <v>33</v>
      </c>
      <c r="M1112" s="63" t="s">
        <v>34</v>
      </c>
      <c r="N1112" s="63" t="s">
        <v>35</v>
      </c>
      <c r="O1112" s="63" t="s">
        <v>43</v>
      </c>
      <c r="P1112" s="63" t="s">
        <v>8750</v>
      </c>
      <c r="Q1112" s="84">
        <f t="shared" ca="1" si="51"/>
        <v>46120</v>
      </c>
      <c r="R1112" s="68">
        <v>0</v>
      </c>
      <c r="S1112" s="85" t="s">
        <v>8754</v>
      </c>
      <c r="T1112" s="85">
        <v>0</v>
      </c>
      <c r="U1112" s="85">
        <v>0</v>
      </c>
      <c r="V1112" s="86">
        <f t="shared" si="52"/>
        <v>2</v>
      </c>
      <c r="W1112" s="85">
        <v>0</v>
      </c>
      <c r="X1112" s="85">
        <v>0</v>
      </c>
      <c r="Y1112" s="85">
        <v>0</v>
      </c>
      <c r="Z1112" s="85">
        <v>0</v>
      </c>
      <c r="AA1112" s="85">
        <v>0</v>
      </c>
      <c r="AB1112" s="87">
        <f t="shared" si="53"/>
        <v>0</v>
      </c>
      <c r="AC1112" s="92" t="s">
        <v>8768</v>
      </c>
    </row>
    <row r="1113" spans="1:29" ht="16.2" hidden="1" customHeight="1" x14ac:dyDescent="0.35">
      <c r="A1113" s="66">
        <v>1112</v>
      </c>
      <c r="B1113" s="63">
        <v>20423101</v>
      </c>
      <c r="C1113" s="63" t="s">
        <v>462</v>
      </c>
      <c r="D1113" s="63" t="s">
        <v>8748</v>
      </c>
      <c r="E1113" s="63" t="s">
        <v>3940</v>
      </c>
      <c r="F1113" s="63" t="s">
        <v>38</v>
      </c>
      <c r="G1113" s="63" t="s">
        <v>3941</v>
      </c>
      <c r="H1113" s="63" t="s">
        <v>31</v>
      </c>
      <c r="I1113" s="64" t="s">
        <v>465</v>
      </c>
      <c r="J1113" s="65" t="s">
        <v>465</v>
      </c>
      <c r="K1113" s="63" t="s">
        <v>3942</v>
      </c>
      <c r="L1113" s="63" t="s">
        <v>33</v>
      </c>
      <c r="M1113" s="63" t="s">
        <v>34</v>
      </c>
      <c r="N1113" s="63" t="s">
        <v>35</v>
      </c>
      <c r="O1113" s="63" t="s">
        <v>36</v>
      </c>
      <c r="P1113" s="63" t="s">
        <v>8749</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2" t="s">
        <v>8768</v>
      </c>
    </row>
    <row r="1114" spans="1:29" ht="16.2" hidden="1" customHeight="1" x14ac:dyDescent="0.35">
      <c r="A1114" s="61">
        <v>1113</v>
      </c>
      <c r="B1114" s="63">
        <v>20423102</v>
      </c>
      <c r="C1114" s="63" t="s">
        <v>462</v>
      </c>
      <c r="D1114" s="63" t="s">
        <v>8748</v>
      </c>
      <c r="E1114" s="63" t="s">
        <v>3943</v>
      </c>
      <c r="F1114" s="63" t="s">
        <v>38</v>
      </c>
      <c r="G1114" s="63" t="s">
        <v>3760</v>
      </c>
      <c r="H1114" s="63" t="s">
        <v>31</v>
      </c>
      <c r="I1114" s="64" t="s">
        <v>465</v>
      </c>
      <c r="J1114" s="65" t="s">
        <v>465</v>
      </c>
      <c r="K1114" s="63" t="s">
        <v>3944</v>
      </c>
      <c r="L1114" s="63" t="s">
        <v>33</v>
      </c>
      <c r="M1114" s="63" t="s">
        <v>34</v>
      </c>
      <c r="N1114" s="63" t="s">
        <v>35</v>
      </c>
      <c r="O1114" s="63" t="s">
        <v>36</v>
      </c>
      <c r="P1114" s="63" t="s">
        <v>8752</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2" t="s">
        <v>8768</v>
      </c>
    </row>
    <row r="1115" spans="1:29" ht="16.2" hidden="1" customHeight="1" x14ac:dyDescent="0.35">
      <c r="A1115" s="61">
        <v>1114</v>
      </c>
      <c r="B1115" s="63">
        <v>20423108</v>
      </c>
      <c r="C1115" s="63" t="s">
        <v>462</v>
      </c>
      <c r="D1115" s="63" t="s">
        <v>8748</v>
      </c>
      <c r="E1115" s="63" t="s">
        <v>2575</v>
      </c>
      <c r="F1115" s="63" t="s">
        <v>38</v>
      </c>
      <c r="G1115" s="63" t="s">
        <v>3945</v>
      </c>
      <c r="H1115" s="63" t="s">
        <v>42</v>
      </c>
      <c r="I1115" s="64" t="s">
        <v>465</v>
      </c>
      <c r="J1115" s="65" t="s">
        <v>465</v>
      </c>
      <c r="K1115" s="63" t="s">
        <v>3946</v>
      </c>
      <c r="L1115" s="63" t="s">
        <v>39</v>
      </c>
      <c r="M1115" s="63" t="s">
        <v>34</v>
      </c>
      <c r="N1115" s="63" t="s">
        <v>35</v>
      </c>
      <c r="O1115" s="63" t="s">
        <v>36</v>
      </c>
      <c r="P1115" s="63" t="s">
        <v>8752</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2" t="s">
        <v>8775</v>
      </c>
    </row>
    <row r="1116" spans="1:29" ht="16.2" hidden="1" customHeight="1" x14ac:dyDescent="0.35">
      <c r="A1116" s="66">
        <v>1115</v>
      </c>
      <c r="B1116" s="63">
        <v>20423110</v>
      </c>
      <c r="C1116" s="63" t="s">
        <v>462</v>
      </c>
      <c r="D1116" s="63" t="s">
        <v>8748</v>
      </c>
      <c r="E1116" s="63" t="s">
        <v>3947</v>
      </c>
      <c r="F1116" s="63" t="s">
        <v>38</v>
      </c>
      <c r="G1116" s="63" t="s">
        <v>3948</v>
      </c>
      <c r="H1116" s="63" t="s">
        <v>31</v>
      </c>
      <c r="I1116" s="64" t="s">
        <v>797</v>
      </c>
      <c r="J1116" s="65" t="s">
        <v>526</v>
      </c>
      <c r="K1116" s="63" t="s">
        <v>3949</v>
      </c>
      <c r="L1116" s="63" t="s">
        <v>39</v>
      </c>
      <c r="M1116" s="63" t="s">
        <v>40</v>
      </c>
      <c r="N1116" s="63" t="s">
        <v>48</v>
      </c>
      <c r="O1116" s="63" t="s">
        <v>43</v>
      </c>
      <c r="P1116" s="89" t="s">
        <v>8758</v>
      </c>
      <c r="Q1116" s="84">
        <f t="shared" ca="1" si="51"/>
        <v>46120</v>
      </c>
      <c r="R1116" s="68">
        <v>0</v>
      </c>
      <c r="S1116" s="85" t="s">
        <v>8754</v>
      </c>
      <c r="T1116" s="85">
        <v>0</v>
      </c>
      <c r="U1116" s="85">
        <v>0</v>
      </c>
      <c r="V1116" s="86">
        <f t="shared" si="52"/>
        <v>2</v>
      </c>
      <c r="W1116" s="85">
        <v>0</v>
      </c>
      <c r="X1116" s="85">
        <v>0</v>
      </c>
      <c r="Y1116" s="85">
        <v>0</v>
      </c>
      <c r="Z1116" s="85">
        <v>0</v>
      </c>
      <c r="AA1116" s="85">
        <v>0</v>
      </c>
      <c r="AB1116" s="87">
        <f t="shared" si="53"/>
        <v>0</v>
      </c>
      <c r="AC1116" s="92" t="s">
        <v>8768</v>
      </c>
    </row>
    <row r="1117" spans="1:29" ht="16.2" hidden="1" customHeight="1" x14ac:dyDescent="0.35">
      <c r="A1117" s="66">
        <v>1116</v>
      </c>
      <c r="B1117" s="63">
        <v>20423137</v>
      </c>
      <c r="C1117" s="63" t="s">
        <v>462</v>
      </c>
      <c r="D1117" s="63" t="s">
        <v>8748</v>
      </c>
      <c r="E1117" s="63" t="s">
        <v>325</v>
      </c>
      <c r="F1117" s="63" t="s">
        <v>38</v>
      </c>
      <c r="G1117" s="63" t="s">
        <v>3950</v>
      </c>
      <c r="H1117" s="63" t="s">
        <v>31</v>
      </c>
      <c r="I1117" s="64" t="s">
        <v>465</v>
      </c>
      <c r="J1117" s="65" t="s">
        <v>465</v>
      </c>
      <c r="K1117" s="63" t="s">
        <v>3951</v>
      </c>
      <c r="L1117" s="63" t="s">
        <v>33</v>
      </c>
      <c r="M1117" s="63" t="s">
        <v>34</v>
      </c>
      <c r="N1117" s="63" t="s">
        <v>35</v>
      </c>
      <c r="O1117" s="63" t="s">
        <v>36</v>
      </c>
      <c r="P1117" s="63" t="s">
        <v>8753</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2" t="s">
        <v>8768</v>
      </c>
    </row>
    <row r="1118" spans="1:29" ht="16.2" hidden="1" customHeight="1" x14ac:dyDescent="0.35">
      <c r="A1118" s="61">
        <v>1117</v>
      </c>
      <c r="B1118" s="63">
        <v>20423139</v>
      </c>
      <c r="C1118" s="63" t="s">
        <v>462</v>
      </c>
      <c r="D1118" s="63" t="s">
        <v>8748</v>
      </c>
      <c r="E1118" s="63" t="s">
        <v>3952</v>
      </c>
      <c r="F1118" s="63" t="s">
        <v>38</v>
      </c>
      <c r="G1118" s="63" t="s">
        <v>3953</v>
      </c>
      <c r="H1118" s="63" t="s">
        <v>31</v>
      </c>
      <c r="I1118" s="64" t="s">
        <v>3954</v>
      </c>
      <c r="J1118" s="65" t="s">
        <v>544</v>
      </c>
      <c r="K1118" s="63" t="s">
        <v>3955</v>
      </c>
      <c r="L1118" s="63" t="s">
        <v>39</v>
      </c>
      <c r="M1118" s="63" t="s">
        <v>40</v>
      </c>
      <c r="N1118" s="63" t="s">
        <v>35</v>
      </c>
      <c r="O1118" s="63" t="s">
        <v>43</v>
      </c>
      <c r="P1118" s="63" t="s">
        <v>8753</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2" t="s">
        <v>8768</v>
      </c>
    </row>
    <row r="1119" spans="1:29" ht="16.2" hidden="1" customHeight="1" x14ac:dyDescent="0.35">
      <c r="A1119" s="66">
        <v>1118</v>
      </c>
      <c r="B1119" s="63">
        <v>20423143</v>
      </c>
      <c r="C1119" s="63" t="s">
        <v>462</v>
      </c>
      <c r="D1119" s="63" t="s">
        <v>8748</v>
      </c>
      <c r="E1119" s="63" t="s">
        <v>3956</v>
      </c>
      <c r="F1119" s="63" t="s">
        <v>32</v>
      </c>
      <c r="G1119" s="63" t="s">
        <v>3957</v>
      </c>
      <c r="H1119" s="63" t="s">
        <v>42</v>
      </c>
      <c r="I1119" s="64" t="s">
        <v>465</v>
      </c>
      <c r="J1119" s="65" t="s">
        <v>465</v>
      </c>
      <c r="K1119" s="63" t="s">
        <v>3958</v>
      </c>
      <c r="L1119" s="63" t="s">
        <v>33</v>
      </c>
      <c r="M1119" s="63" t="s">
        <v>40</v>
      </c>
      <c r="N1119" s="63" t="s">
        <v>41</v>
      </c>
      <c r="O1119" s="63" t="s">
        <v>36</v>
      </c>
      <c r="P1119" s="63" t="s">
        <v>41</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2" t="s">
        <v>8768</v>
      </c>
    </row>
    <row r="1120" spans="1:29" ht="16.2" hidden="1" customHeight="1" x14ac:dyDescent="0.35">
      <c r="A1120" s="66">
        <v>1119</v>
      </c>
      <c r="B1120" s="63">
        <v>20423155</v>
      </c>
      <c r="C1120" s="63" t="s">
        <v>462</v>
      </c>
      <c r="D1120" s="63" t="s">
        <v>8748</v>
      </c>
      <c r="E1120" s="63" t="s">
        <v>242</v>
      </c>
      <c r="F1120" s="63" t="s">
        <v>38</v>
      </c>
      <c r="G1120" s="63" t="s">
        <v>3959</v>
      </c>
      <c r="H1120" s="63" t="s">
        <v>31</v>
      </c>
      <c r="I1120" s="64" t="s">
        <v>3960</v>
      </c>
      <c r="J1120" s="65" t="s">
        <v>502</v>
      </c>
      <c r="K1120" s="63" t="s">
        <v>3961</v>
      </c>
      <c r="L1120" s="63" t="s">
        <v>45</v>
      </c>
      <c r="M1120" s="63" t="s">
        <v>40</v>
      </c>
      <c r="N1120" s="63" t="s">
        <v>35</v>
      </c>
      <c r="O1120" s="63" t="s">
        <v>43</v>
      </c>
      <c r="P1120" s="63" t="s">
        <v>8755</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2" t="s">
        <v>8768</v>
      </c>
    </row>
    <row r="1121" spans="1:29" ht="16.2" hidden="1" customHeight="1" x14ac:dyDescent="0.35">
      <c r="A1121" s="66">
        <v>1120</v>
      </c>
      <c r="B1121" s="63">
        <v>20423162</v>
      </c>
      <c r="C1121" s="63" t="s">
        <v>462</v>
      </c>
      <c r="D1121" s="63" t="s">
        <v>8748</v>
      </c>
      <c r="E1121" s="63" t="s">
        <v>3962</v>
      </c>
      <c r="F1121" s="63" t="s">
        <v>38</v>
      </c>
      <c r="G1121" s="63" t="s">
        <v>3963</v>
      </c>
      <c r="H1121" s="63" t="s">
        <v>31</v>
      </c>
      <c r="I1121" s="64" t="s">
        <v>3964</v>
      </c>
      <c r="J1121" s="65" t="s">
        <v>465</v>
      </c>
      <c r="K1121" s="63" t="s">
        <v>3965</v>
      </c>
      <c r="L1121" s="63" t="s">
        <v>33</v>
      </c>
      <c r="M1121" s="63" t="s">
        <v>40</v>
      </c>
      <c r="N1121" s="63" t="s">
        <v>48</v>
      </c>
      <c r="O1121" s="63" t="s">
        <v>43</v>
      </c>
      <c r="P1121" s="89" t="s">
        <v>8756</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2" t="s">
        <v>8768</v>
      </c>
    </row>
    <row r="1122" spans="1:29" ht="16.2" customHeight="1" x14ac:dyDescent="0.35">
      <c r="A1122" s="61">
        <v>1121</v>
      </c>
      <c r="B1122" s="63">
        <v>20423170</v>
      </c>
      <c r="C1122" s="63" t="s">
        <v>462</v>
      </c>
      <c r="D1122" s="63" t="s">
        <v>8748</v>
      </c>
      <c r="E1122" s="63" t="s">
        <v>3966</v>
      </c>
      <c r="F1122" s="63" t="s">
        <v>32</v>
      </c>
      <c r="G1122" s="63" t="s">
        <v>3967</v>
      </c>
      <c r="H1122" s="63" t="s">
        <v>42</v>
      </c>
      <c r="I1122" s="64" t="s">
        <v>3968</v>
      </c>
      <c r="J1122" s="65" t="s">
        <v>544</v>
      </c>
      <c r="K1122" s="63" t="s">
        <v>3969</v>
      </c>
      <c r="L1122" s="63" t="s">
        <v>45</v>
      </c>
      <c r="M1122" s="63" t="s">
        <v>40</v>
      </c>
      <c r="N1122" s="63" t="s">
        <v>53</v>
      </c>
      <c r="O1122" s="63" t="s">
        <v>43</v>
      </c>
      <c r="P1122" s="63" t="s">
        <v>53</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2" t="s">
        <v>8768</v>
      </c>
    </row>
    <row r="1123" spans="1:29" ht="16.2" hidden="1" customHeight="1" x14ac:dyDescent="0.35">
      <c r="A1123" s="61">
        <v>1122</v>
      </c>
      <c r="B1123" s="63">
        <v>20423209</v>
      </c>
      <c r="C1123" s="63" t="s">
        <v>462</v>
      </c>
      <c r="D1123" s="63" t="s">
        <v>8748</v>
      </c>
      <c r="E1123" s="63" t="s">
        <v>398</v>
      </c>
      <c r="F1123" s="63" t="s">
        <v>38</v>
      </c>
      <c r="G1123" s="63" t="s">
        <v>3970</v>
      </c>
      <c r="H1123" s="63" t="s">
        <v>42</v>
      </c>
      <c r="I1123" s="64" t="s">
        <v>526</v>
      </c>
      <c r="J1123" s="65" t="s">
        <v>689</v>
      </c>
      <c r="K1123" s="63" t="s">
        <v>3971</v>
      </c>
      <c r="L1123" s="63" t="s">
        <v>39</v>
      </c>
      <c r="M1123" s="63" t="s">
        <v>34</v>
      </c>
      <c r="N1123" s="63" t="s">
        <v>48</v>
      </c>
      <c r="O1123" s="63" t="s">
        <v>43</v>
      </c>
      <c r="P1123" s="89" t="s">
        <v>8756</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2" t="s">
        <v>8768</v>
      </c>
    </row>
    <row r="1124" spans="1:29" ht="16.2" hidden="1" customHeight="1" x14ac:dyDescent="0.35">
      <c r="A1124" s="66">
        <v>1123</v>
      </c>
      <c r="B1124" s="63">
        <v>20423222</v>
      </c>
      <c r="C1124" s="63" t="s">
        <v>462</v>
      </c>
      <c r="D1124" s="63" t="s">
        <v>8748</v>
      </c>
      <c r="E1124" s="63" t="s">
        <v>3972</v>
      </c>
      <c r="F1124" s="63" t="s">
        <v>38</v>
      </c>
      <c r="G1124" s="63" t="s">
        <v>3973</v>
      </c>
      <c r="H1124" s="63" t="s">
        <v>31</v>
      </c>
      <c r="I1124" s="64" t="s">
        <v>465</v>
      </c>
      <c r="J1124" s="65" t="s">
        <v>465</v>
      </c>
      <c r="K1124" s="63" t="s">
        <v>3974</v>
      </c>
      <c r="L1124" s="63" t="s">
        <v>39</v>
      </c>
      <c r="M1124" s="63" t="s">
        <v>34</v>
      </c>
      <c r="N1124" s="63" t="s">
        <v>35</v>
      </c>
      <c r="O1124" s="63" t="s">
        <v>36</v>
      </c>
      <c r="P1124" s="63" t="s">
        <v>8751</v>
      </c>
      <c r="Q1124" s="84">
        <f t="shared" ca="1" si="51"/>
        <v>46120</v>
      </c>
      <c r="R1124" s="68">
        <v>0</v>
      </c>
      <c r="S1124" s="85" t="s">
        <v>8754</v>
      </c>
      <c r="T1124" s="85">
        <v>0</v>
      </c>
      <c r="U1124" s="85">
        <v>0</v>
      </c>
      <c r="V1124" s="86">
        <f t="shared" si="52"/>
        <v>2</v>
      </c>
      <c r="W1124" s="85">
        <v>0</v>
      </c>
      <c r="X1124" s="85">
        <v>0</v>
      </c>
      <c r="Y1124" s="85">
        <v>0</v>
      </c>
      <c r="Z1124" s="85">
        <v>0</v>
      </c>
      <c r="AA1124" s="85">
        <v>0</v>
      </c>
      <c r="AB1124" s="87">
        <f t="shared" si="53"/>
        <v>0</v>
      </c>
      <c r="AC1124" s="92" t="s">
        <v>8768</v>
      </c>
    </row>
    <row r="1125" spans="1:29" ht="16.2" hidden="1" customHeight="1" x14ac:dyDescent="0.35">
      <c r="A1125" s="66">
        <v>1124</v>
      </c>
      <c r="B1125" s="63">
        <v>20423241</v>
      </c>
      <c r="C1125" s="63" t="s">
        <v>462</v>
      </c>
      <c r="D1125" s="63" t="s">
        <v>8748</v>
      </c>
      <c r="E1125" s="63" t="s">
        <v>3975</v>
      </c>
      <c r="F1125" s="63" t="s">
        <v>32</v>
      </c>
      <c r="G1125" s="63" t="s">
        <v>550</v>
      </c>
      <c r="H1125" s="63" t="s">
        <v>31</v>
      </c>
      <c r="I1125" s="64" t="s">
        <v>465</v>
      </c>
      <c r="J1125" s="65" t="s">
        <v>465</v>
      </c>
      <c r="K1125" s="63" t="s">
        <v>3976</v>
      </c>
      <c r="L1125" s="63" t="s">
        <v>39</v>
      </c>
      <c r="M1125" s="63" t="s">
        <v>34</v>
      </c>
      <c r="N1125" s="63" t="s">
        <v>35</v>
      </c>
      <c r="O1125" s="63" t="s">
        <v>36</v>
      </c>
      <c r="P1125" s="63" t="s">
        <v>8753</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2" t="s">
        <v>8768</v>
      </c>
    </row>
    <row r="1126" spans="1:29" ht="16.2" hidden="1" customHeight="1" x14ac:dyDescent="0.35">
      <c r="A1126" s="61">
        <v>1125</v>
      </c>
      <c r="B1126" s="63">
        <v>20423252</v>
      </c>
      <c r="C1126" s="63" t="s">
        <v>462</v>
      </c>
      <c r="D1126" s="63" t="s">
        <v>8748</v>
      </c>
      <c r="E1126" s="63" t="s">
        <v>3977</v>
      </c>
      <c r="F1126" s="63" t="s">
        <v>38</v>
      </c>
      <c r="G1126" s="63" t="s">
        <v>3978</v>
      </c>
      <c r="H1126" s="63" t="s">
        <v>42</v>
      </c>
      <c r="I1126" s="64" t="s">
        <v>465</v>
      </c>
      <c r="J1126" s="65" t="s">
        <v>465</v>
      </c>
      <c r="K1126" s="63" t="s">
        <v>3979</v>
      </c>
      <c r="L1126" s="63" t="s">
        <v>39</v>
      </c>
      <c r="M1126" s="63" t="s">
        <v>34</v>
      </c>
      <c r="N1126" s="63" t="s">
        <v>35</v>
      </c>
      <c r="O1126" s="63" t="s">
        <v>36</v>
      </c>
      <c r="P1126" s="63" t="s">
        <v>8749</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2" t="s">
        <v>8768</v>
      </c>
    </row>
    <row r="1127" spans="1:29" ht="16.2" hidden="1" customHeight="1" x14ac:dyDescent="0.35">
      <c r="A1127" s="61">
        <v>1126</v>
      </c>
      <c r="B1127" s="63">
        <v>20423257</v>
      </c>
      <c r="C1127" s="63" t="s">
        <v>462</v>
      </c>
      <c r="D1127" s="63" t="s">
        <v>8748</v>
      </c>
      <c r="E1127" s="63" t="s">
        <v>3980</v>
      </c>
      <c r="F1127" s="63" t="s">
        <v>38</v>
      </c>
      <c r="G1127" s="63" t="s">
        <v>3981</v>
      </c>
      <c r="H1127" s="63" t="s">
        <v>42</v>
      </c>
      <c r="I1127" s="64" t="s">
        <v>465</v>
      </c>
      <c r="J1127" s="65" t="s">
        <v>469</v>
      </c>
      <c r="K1127" s="63" t="s">
        <v>3982</v>
      </c>
      <c r="L1127" s="63" t="s">
        <v>39</v>
      </c>
      <c r="M1127" s="63" t="s">
        <v>34</v>
      </c>
      <c r="N1127" s="63" t="s">
        <v>35</v>
      </c>
      <c r="O1127" s="63" t="s">
        <v>43</v>
      </c>
      <c r="P1127" s="63" t="s">
        <v>8750</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2" t="s">
        <v>8768</v>
      </c>
    </row>
    <row r="1128" spans="1:29" ht="16.2" hidden="1" customHeight="1" x14ac:dyDescent="0.35">
      <c r="A1128" s="66">
        <v>1127</v>
      </c>
      <c r="B1128" s="63">
        <v>20423297</v>
      </c>
      <c r="C1128" s="63" t="s">
        <v>462</v>
      </c>
      <c r="D1128" s="63" t="s">
        <v>8748</v>
      </c>
      <c r="E1128" s="63" t="s">
        <v>3983</v>
      </c>
      <c r="F1128" s="63" t="s">
        <v>38</v>
      </c>
      <c r="G1128" s="63" t="s">
        <v>3984</v>
      </c>
      <c r="H1128" s="63" t="s">
        <v>31</v>
      </c>
      <c r="I1128" s="64" t="s">
        <v>3985</v>
      </c>
      <c r="J1128" s="65" t="s">
        <v>502</v>
      </c>
      <c r="K1128" s="63" t="s">
        <v>3986</v>
      </c>
      <c r="L1128" s="63" t="s">
        <v>33</v>
      </c>
      <c r="M1128" s="63" t="s">
        <v>34</v>
      </c>
      <c r="N1128" s="63" t="s">
        <v>35</v>
      </c>
      <c r="O1128" s="63" t="s">
        <v>43</v>
      </c>
      <c r="P1128" s="63" t="s">
        <v>8757</v>
      </c>
      <c r="Q1128" s="84">
        <f t="shared" ca="1" si="51"/>
        <v>46120</v>
      </c>
      <c r="R1128" s="68">
        <v>0</v>
      </c>
      <c r="S1128" s="85" t="s">
        <v>8754</v>
      </c>
      <c r="T1128" s="85">
        <v>0</v>
      </c>
      <c r="U1128" s="85">
        <v>0</v>
      </c>
      <c r="V1128" s="86">
        <f t="shared" si="52"/>
        <v>2</v>
      </c>
      <c r="W1128" s="85">
        <v>0</v>
      </c>
      <c r="X1128" s="85">
        <v>0</v>
      </c>
      <c r="Y1128" s="85">
        <v>0</v>
      </c>
      <c r="Z1128" s="85">
        <v>0</v>
      </c>
      <c r="AA1128" s="85">
        <v>0</v>
      </c>
      <c r="AB1128" s="87">
        <f t="shared" si="53"/>
        <v>0</v>
      </c>
      <c r="AC1128" s="92" t="s">
        <v>8768</v>
      </c>
    </row>
    <row r="1129" spans="1:29" ht="16.2" hidden="1" customHeight="1" x14ac:dyDescent="0.35">
      <c r="A1129" s="66">
        <v>1128</v>
      </c>
      <c r="B1129" s="63">
        <v>20423299</v>
      </c>
      <c r="C1129" s="63" t="s">
        <v>462</v>
      </c>
      <c r="D1129" s="63" t="s">
        <v>8748</v>
      </c>
      <c r="E1129" s="63" t="s">
        <v>3987</v>
      </c>
      <c r="F1129" s="63" t="s">
        <v>38</v>
      </c>
      <c r="G1129" s="63" t="s">
        <v>3988</v>
      </c>
      <c r="H1129" s="63" t="s">
        <v>42</v>
      </c>
      <c r="I1129" s="64" t="s">
        <v>3989</v>
      </c>
      <c r="J1129" s="65" t="s">
        <v>502</v>
      </c>
      <c r="K1129" s="63" t="s">
        <v>3990</v>
      </c>
      <c r="L1129" s="63" t="s">
        <v>33</v>
      </c>
      <c r="M1129" s="63" t="s">
        <v>40</v>
      </c>
      <c r="N1129" s="63" t="s">
        <v>52</v>
      </c>
      <c r="O1129" s="63" t="s">
        <v>43</v>
      </c>
      <c r="P1129" s="63" t="s">
        <v>52</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2" t="s">
        <v>8768</v>
      </c>
    </row>
    <row r="1130" spans="1:29" ht="16.2" hidden="1" customHeight="1" x14ac:dyDescent="0.35">
      <c r="A1130" s="61">
        <v>1129</v>
      </c>
      <c r="B1130" s="63">
        <v>20423302</v>
      </c>
      <c r="C1130" s="63" t="s">
        <v>462</v>
      </c>
      <c r="D1130" s="63" t="s">
        <v>8748</v>
      </c>
      <c r="E1130" s="63" t="s">
        <v>3991</v>
      </c>
      <c r="F1130" s="63" t="s">
        <v>38</v>
      </c>
      <c r="G1130" s="63" t="s">
        <v>3992</v>
      </c>
      <c r="H1130" s="63" t="s">
        <v>31</v>
      </c>
      <c r="I1130" s="64" t="s">
        <v>465</v>
      </c>
      <c r="J1130" s="65" t="s">
        <v>465</v>
      </c>
      <c r="K1130" s="63" t="s">
        <v>3993</v>
      </c>
      <c r="L1130" s="63" t="s">
        <v>45</v>
      </c>
      <c r="M1130" s="63" t="s">
        <v>34</v>
      </c>
      <c r="N1130" s="63" t="s">
        <v>35</v>
      </c>
      <c r="O1130" s="63" t="s">
        <v>36</v>
      </c>
      <c r="P1130" s="63" t="s">
        <v>8753</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2" t="s">
        <v>8768</v>
      </c>
    </row>
    <row r="1131" spans="1:29" ht="16.2" hidden="1" customHeight="1" x14ac:dyDescent="0.35">
      <c r="A1131" s="61">
        <v>1130</v>
      </c>
      <c r="B1131" s="62">
        <v>20423304</v>
      </c>
      <c r="C1131" s="63" t="s">
        <v>462</v>
      </c>
      <c r="D1131" s="63" t="s">
        <v>8748</v>
      </c>
      <c r="E1131" s="63" t="s">
        <v>227</v>
      </c>
      <c r="F1131" s="63" t="s">
        <v>38</v>
      </c>
      <c r="G1131" s="63" t="s">
        <v>3994</v>
      </c>
      <c r="H1131" s="63" t="s">
        <v>31</v>
      </c>
      <c r="I1131" s="64" t="s">
        <v>465</v>
      </c>
      <c r="J1131" s="65" t="s">
        <v>465</v>
      </c>
      <c r="K1131" s="63" t="s">
        <v>3995</v>
      </c>
      <c r="L1131" s="63" t="s">
        <v>33</v>
      </c>
      <c r="M1131" s="63" t="s">
        <v>34</v>
      </c>
      <c r="N1131" s="63" t="s">
        <v>35</v>
      </c>
      <c r="O1131" s="63" t="s">
        <v>36</v>
      </c>
      <c r="P1131" s="63" t="s">
        <v>8751</v>
      </c>
      <c r="Q1131" s="84">
        <f t="shared" ca="1" si="51"/>
        <v>46120</v>
      </c>
      <c r="R1131" s="68">
        <v>0</v>
      </c>
      <c r="S1131" s="85" t="s">
        <v>8754</v>
      </c>
      <c r="T1131" s="85">
        <v>0</v>
      </c>
      <c r="U1131" s="85">
        <v>0</v>
      </c>
      <c r="V1131" s="86">
        <f t="shared" si="52"/>
        <v>2</v>
      </c>
      <c r="W1131" s="85">
        <v>0</v>
      </c>
      <c r="X1131" s="85">
        <v>0</v>
      </c>
      <c r="Y1131" s="85">
        <v>0</v>
      </c>
      <c r="Z1131" s="85">
        <v>0</v>
      </c>
      <c r="AA1131" s="85">
        <v>0</v>
      </c>
      <c r="AB1131" s="87">
        <f t="shared" si="53"/>
        <v>0</v>
      </c>
      <c r="AC1131" s="92" t="s">
        <v>8768</v>
      </c>
    </row>
    <row r="1132" spans="1:29" ht="16.2" hidden="1" customHeight="1" x14ac:dyDescent="0.35">
      <c r="A1132" s="66">
        <v>1131</v>
      </c>
      <c r="B1132" s="63">
        <v>20423307</v>
      </c>
      <c r="C1132" s="63" t="s">
        <v>462</v>
      </c>
      <c r="D1132" s="63" t="s">
        <v>8748</v>
      </c>
      <c r="E1132" s="63" t="s">
        <v>3996</v>
      </c>
      <c r="F1132" s="63" t="s">
        <v>38</v>
      </c>
      <c r="G1132" s="63" t="s">
        <v>3997</v>
      </c>
      <c r="H1132" s="63" t="s">
        <v>31</v>
      </c>
      <c r="I1132" s="64" t="s">
        <v>465</v>
      </c>
      <c r="J1132" s="65" t="s">
        <v>465</v>
      </c>
      <c r="K1132" s="63" t="s">
        <v>3998</v>
      </c>
      <c r="L1132" s="63" t="s">
        <v>33</v>
      </c>
      <c r="M1132" s="63" t="s">
        <v>40</v>
      </c>
      <c r="N1132" s="63" t="s">
        <v>41</v>
      </c>
      <c r="O1132" s="63" t="s">
        <v>36</v>
      </c>
      <c r="P1132" s="63" t="s">
        <v>41</v>
      </c>
      <c r="Q1132" s="84">
        <f t="shared" ca="1" si="51"/>
        <v>46120</v>
      </c>
      <c r="R1132" s="68">
        <v>0</v>
      </c>
      <c r="S1132" s="85" t="s">
        <v>8754</v>
      </c>
      <c r="T1132" s="85">
        <v>0</v>
      </c>
      <c r="U1132" s="85">
        <v>0</v>
      </c>
      <c r="V1132" s="86">
        <f t="shared" si="52"/>
        <v>2</v>
      </c>
      <c r="W1132" s="85">
        <v>0</v>
      </c>
      <c r="X1132" s="85">
        <v>0</v>
      </c>
      <c r="Y1132" s="85">
        <v>0</v>
      </c>
      <c r="Z1132" s="85">
        <v>0</v>
      </c>
      <c r="AA1132" s="85">
        <v>0</v>
      </c>
      <c r="AB1132" s="87">
        <f t="shared" si="53"/>
        <v>0</v>
      </c>
      <c r="AC1132" s="92" t="s">
        <v>8768</v>
      </c>
    </row>
    <row r="1133" spans="1:29" ht="16.2" hidden="1" customHeight="1" x14ac:dyDescent="0.35">
      <c r="A1133" s="66">
        <v>1132</v>
      </c>
      <c r="B1133" s="63">
        <v>20423309</v>
      </c>
      <c r="C1133" s="63" t="s">
        <v>462</v>
      </c>
      <c r="D1133" s="63" t="s">
        <v>8748</v>
      </c>
      <c r="E1133" s="63" t="s">
        <v>431</v>
      </c>
      <c r="F1133" s="63" t="s">
        <v>38</v>
      </c>
      <c r="G1133" s="63" t="s">
        <v>3999</v>
      </c>
      <c r="H1133" s="63" t="s">
        <v>42</v>
      </c>
      <c r="I1133" s="64" t="s">
        <v>4000</v>
      </c>
      <c r="J1133" s="65" t="s">
        <v>544</v>
      </c>
      <c r="K1133" s="63" t="s">
        <v>4001</v>
      </c>
      <c r="L1133" s="63" t="s">
        <v>33</v>
      </c>
      <c r="M1133" s="63" t="s">
        <v>34</v>
      </c>
      <c r="N1133" s="63" t="s">
        <v>35</v>
      </c>
      <c r="O1133" s="63" t="s">
        <v>43</v>
      </c>
      <c r="P1133" s="63" t="s">
        <v>8757</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2" t="s">
        <v>8768</v>
      </c>
    </row>
    <row r="1134" spans="1:29" ht="16.2" hidden="1" customHeight="1" x14ac:dyDescent="0.35">
      <c r="A1134" s="61">
        <v>1133</v>
      </c>
      <c r="B1134" s="63">
        <v>20423310</v>
      </c>
      <c r="C1134" s="63" t="s">
        <v>462</v>
      </c>
      <c r="D1134" s="63" t="s">
        <v>8748</v>
      </c>
      <c r="E1134" s="63" t="s">
        <v>4002</v>
      </c>
      <c r="F1134" s="63" t="s">
        <v>38</v>
      </c>
      <c r="G1134" s="63" t="s">
        <v>4003</v>
      </c>
      <c r="H1134" s="63" t="s">
        <v>31</v>
      </c>
      <c r="I1134" s="64" t="s">
        <v>3346</v>
      </c>
      <c r="J1134" s="65" t="s">
        <v>526</v>
      </c>
      <c r="K1134" s="63" t="s">
        <v>4004</v>
      </c>
      <c r="L1134" s="63" t="s">
        <v>39</v>
      </c>
      <c r="M1134" s="63" t="s">
        <v>34</v>
      </c>
      <c r="N1134" s="63" t="s">
        <v>35</v>
      </c>
      <c r="O1134" s="63" t="s">
        <v>43</v>
      </c>
      <c r="P1134" s="63" t="s">
        <v>8752</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2" t="s">
        <v>8768</v>
      </c>
    </row>
    <row r="1135" spans="1:29" ht="16.2" hidden="1" customHeight="1" x14ac:dyDescent="0.35">
      <c r="A1135" s="61">
        <v>1134</v>
      </c>
      <c r="B1135" s="63">
        <v>20423327</v>
      </c>
      <c r="C1135" s="63" t="s">
        <v>462</v>
      </c>
      <c r="D1135" s="63" t="s">
        <v>8748</v>
      </c>
      <c r="E1135" s="63" t="s">
        <v>1537</v>
      </c>
      <c r="F1135" s="63" t="s">
        <v>38</v>
      </c>
      <c r="G1135" s="63" t="s">
        <v>4005</v>
      </c>
      <c r="H1135" s="63" t="s">
        <v>42</v>
      </c>
      <c r="I1135" s="64" t="s">
        <v>4006</v>
      </c>
      <c r="J1135" s="65" t="s">
        <v>502</v>
      </c>
      <c r="K1135" s="63" t="s">
        <v>4007</v>
      </c>
      <c r="L1135" s="63" t="s">
        <v>39</v>
      </c>
      <c r="M1135" s="63" t="s">
        <v>34</v>
      </c>
      <c r="N1135" s="63" t="s">
        <v>35</v>
      </c>
      <c r="O1135" s="63" t="s">
        <v>43</v>
      </c>
      <c r="P1135" s="63" t="s">
        <v>8757</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2" t="s">
        <v>8768</v>
      </c>
    </row>
    <row r="1136" spans="1:29" ht="16.2" hidden="1" customHeight="1" x14ac:dyDescent="0.35">
      <c r="A1136" s="66">
        <v>1135</v>
      </c>
      <c r="B1136" s="63">
        <v>20423335</v>
      </c>
      <c r="C1136" s="63" t="s">
        <v>462</v>
      </c>
      <c r="D1136" s="63" t="s">
        <v>8748</v>
      </c>
      <c r="E1136" s="63" t="s">
        <v>400</v>
      </c>
      <c r="F1136" s="63" t="s">
        <v>38</v>
      </c>
      <c r="G1136" s="63" t="s">
        <v>4008</v>
      </c>
      <c r="H1136" s="63" t="s">
        <v>31</v>
      </c>
      <c r="I1136" s="64" t="s">
        <v>465</v>
      </c>
      <c r="J1136" s="65" t="s">
        <v>465</v>
      </c>
      <c r="K1136" s="63" t="s">
        <v>4009</v>
      </c>
      <c r="L1136" s="63" t="s">
        <v>39</v>
      </c>
      <c r="M1136" s="63" t="s">
        <v>40</v>
      </c>
      <c r="N1136" s="63" t="s">
        <v>52</v>
      </c>
      <c r="O1136" s="63" t="s">
        <v>36</v>
      </c>
      <c r="P1136" s="63" t="s">
        <v>52</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2" t="s">
        <v>8768</v>
      </c>
    </row>
    <row r="1137" spans="1:29" ht="16.2" hidden="1" customHeight="1" x14ac:dyDescent="0.35">
      <c r="A1137" s="66">
        <v>1136</v>
      </c>
      <c r="B1137" s="63">
        <v>20423337</v>
      </c>
      <c r="C1137" s="63" t="s">
        <v>462</v>
      </c>
      <c r="D1137" s="63" t="s">
        <v>8748</v>
      </c>
      <c r="E1137" s="63" t="s">
        <v>4010</v>
      </c>
      <c r="F1137" s="63" t="s">
        <v>38</v>
      </c>
      <c r="G1137" s="63" t="s">
        <v>4011</v>
      </c>
      <c r="H1137" s="63" t="s">
        <v>42</v>
      </c>
      <c r="I1137" s="64" t="s">
        <v>4012</v>
      </c>
      <c r="J1137" s="65" t="s">
        <v>469</v>
      </c>
      <c r="K1137" s="63" t="s">
        <v>4013</v>
      </c>
      <c r="L1137" s="63" t="s">
        <v>39</v>
      </c>
      <c r="M1137" s="63" t="s">
        <v>34</v>
      </c>
      <c r="N1137" s="63" t="s">
        <v>35</v>
      </c>
      <c r="O1137" s="63" t="s">
        <v>43</v>
      </c>
      <c r="P1137" s="63" t="s">
        <v>8749</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2" t="s">
        <v>8768</v>
      </c>
    </row>
    <row r="1138" spans="1:29" ht="16.2" hidden="1" customHeight="1" x14ac:dyDescent="0.35">
      <c r="A1138" s="61">
        <v>1137</v>
      </c>
      <c r="B1138" s="63">
        <v>20423341</v>
      </c>
      <c r="C1138" s="63" t="s">
        <v>462</v>
      </c>
      <c r="D1138" s="63" t="s">
        <v>8748</v>
      </c>
      <c r="E1138" s="63" t="s">
        <v>4014</v>
      </c>
      <c r="F1138" s="63" t="s">
        <v>32</v>
      </c>
      <c r="G1138" s="63" t="s">
        <v>4015</v>
      </c>
      <c r="H1138" s="63" t="s">
        <v>31</v>
      </c>
      <c r="I1138" s="64" t="s">
        <v>4016</v>
      </c>
      <c r="J1138" s="65" t="s">
        <v>1092</v>
      </c>
      <c r="K1138" s="63" t="s">
        <v>4017</v>
      </c>
      <c r="L1138" s="63" t="s">
        <v>33</v>
      </c>
      <c r="M1138" s="63" t="s">
        <v>34</v>
      </c>
      <c r="N1138" s="63" t="s">
        <v>35</v>
      </c>
      <c r="O1138" s="63" t="s">
        <v>30</v>
      </c>
      <c r="P1138" s="63" t="s">
        <v>8755</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2" t="s">
        <v>8768</v>
      </c>
    </row>
    <row r="1139" spans="1:29" ht="16.2" customHeight="1" x14ac:dyDescent="0.35">
      <c r="A1139" s="61">
        <v>1138</v>
      </c>
      <c r="B1139" s="63">
        <v>20423353</v>
      </c>
      <c r="C1139" s="63" t="s">
        <v>462</v>
      </c>
      <c r="D1139" s="63" t="s">
        <v>8748</v>
      </c>
      <c r="E1139" s="63" t="s">
        <v>4018</v>
      </c>
      <c r="F1139" s="63" t="s">
        <v>38</v>
      </c>
      <c r="G1139" s="63" t="s">
        <v>4019</v>
      </c>
      <c r="H1139" s="63" t="s">
        <v>42</v>
      </c>
      <c r="I1139" s="64" t="s">
        <v>4020</v>
      </c>
      <c r="J1139" s="65" t="s">
        <v>526</v>
      </c>
      <c r="K1139" s="63" t="s">
        <v>4021</v>
      </c>
      <c r="L1139" s="63" t="s">
        <v>39</v>
      </c>
      <c r="M1139" s="63" t="s">
        <v>40</v>
      </c>
      <c r="N1139" s="63" t="s">
        <v>53</v>
      </c>
      <c r="O1139" s="63" t="s">
        <v>43</v>
      </c>
      <c r="P1139" s="63" t="s">
        <v>53</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2" t="s">
        <v>8768</v>
      </c>
    </row>
    <row r="1140" spans="1:29" ht="16.2" hidden="1" customHeight="1" x14ac:dyDescent="0.35">
      <c r="A1140" s="66">
        <v>1139</v>
      </c>
      <c r="B1140" s="63">
        <v>20423362</v>
      </c>
      <c r="C1140" s="63" t="s">
        <v>462</v>
      </c>
      <c r="D1140" s="63" t="s">
        <v>8748</v>
      </c>
      <c r="E1140" s="63" t="s">
        <v>4022</v>
      </c>
      <c r="F1140" s="63" t="s">
        <v>38</v>
      </c>
      <c r="G1140" s="63" t="s">
        <v>4023</v>
      </c>
      <c r="H1140" s="63" t="s">
        <v>42</v>
      </c>
      <c r="I1140" s="64" t="s">
        <v>1650</v>
      </c>
      <c r="J1140" s="65" t="s">
        <v>655</v>
      </c>
      <c r="K1140" s="63" t="s">
        <v>4024</v>
      </c>
      <c r="L1140" s="63" t="s">
        <v>33</v>
      </c>
      <c r="M1140" s="63" t="s">
        <v>34</v>
      </c>
      <c r="N1140" s="63" t="s">
        <v>35</v>
      </c>
      <c r="O1140" s="63" t="s">
        <v>30</v>
      </c>
      <c r="P1140" s="63" t="s">
        <v>8752</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2" t="s">
        <v>8768</v>
      </c>
    </row>
    <row r="1141" spans="1:29" ht="16.2" hidden="1" customHeight="1" x14ac:dyDescent="0.35">
      <c r="A1141" s="66">
        <v>1140</v>
      </c>
      <c r="B1141" s="63">
        <v>20423364</v>
      </c>
      <c r="C1141" s="63" t="s">
        <v>462</v>
      </c>
      <c r="D1141" s="63" t="s">
        <v>8748</v>
      </c>
      <c r="E1141" s="63" t="s">
        <v>4025</v>
      </c>
      <c r="F1141" s="63" t="s">
        <v>38</v>
      </c>
      <c r="G1141" s="63" t="s">
        <v>4026</v>
      </c>
      <c r="H1141" s="63" t="s">
        <v>42</v>
      </c>
      <c r="I1141" s="64" t="s">
        <v>465</v>
      </c>
      <c r="J1141" s="65" t="s">
        <v>465</v>
      </c>
      <c r="K1141" s="63" t="s">
        <v>4027</v>
      </c>
      <c r="L1141" s="63" t="s">
        <v>39</v>
      </c>
      <c r="M1141" s="63" t="s">
        <v>34</v>
      </c>
      <c r="N1141" s="63" t="s">
        <v>35</v>
      </c>
      <c r="O1141" s="63" t="s">
        <v>36</v>
      </c>
      <c r="P1141" s="63" t="s">
        <v>8751</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2" t="s">
        <v>8768</v>
      </c>
    </row>
    <row r="1142" spans="1:29" ht="16.2" hidden="1" customHeight="1" x14ac:dyDescent="0.35">
      <c r="A1142" s="61">
        <v>1141</v>
      </c>
      <c r="B1142" s="63">
        <v>20423383</v>
      </c>
      <c r="C1142" s="63" t="s">
        <v>462</v>
      </c>
      <c r="D1142" s="63" t="s">
        <v>8748</v>
      </c>
      <c r="E1142" s="63" t="s">
        <v>4028</v>
      </c>
      <c r="F1142" s="63" t="s">
        <v>38</v>
      </c>
      <c r="G1142" s="63" t="s">
        <v>4029</v>
      </c>
      <c r="H1142" s="63" t="s">
        <v>42</v>
      </c>
      <c r="I1142" s="64" t="s">
        <v>465</v>
      </c>
      <c r="J1142" s="65" t="s">
        <v>465</v>
      </c>
      <c r="K1142" s="63" t="s">
        <v>4030</v>
      </c>
      <c r="L1142" s="63" t="s">
        <v>33</v>
      </c>
      <c r="M1142" s="63" t="s">
        <v>34</v>
      </c>
      <c r="N1142" s="63" t="s">
        <v>35</v>
      </c>
      <c r="O1142" s="63" t="s">
        <v>36</v>
      </c>
      <c r="P1142" s="63" t="s">
        <v>8751</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2" t="s">
        <v>8768</v>
      </c>
    </row>
    <row r="1143" spans="1:29" ht="16.2" hidden="1" customHeight="1" x14ac:dyDescent="0.35">
      <c r="A1143" s="61">
        <v>1142</v>
      </c>
      <c r="B1143" s="63">
        <v>20423385</v>
      </c>
      <c r="C1143" s="63" t="s">
        <v>462</v>
      </c>
      <c r="D1143" s="63" t="s">
        <v>8748</v>
      </c>
      <c r="E1143" s="63" t="s">
        <v>4031</v>
      </c>
      <c r="F1143" s="63" t="s">
        <v>32</v>
      </c>
      <c r="G1143" s="63" t="s">
        <v>4032</v>
      </c>
      <c r="H1143" s="63" t="s">
        <v>31</v>
      </c>
      <c r="I1143" s="64" t="s">
        <v>4033</v>
      </c>
      <c r="J1143" s="65" t="s">
        <v>502</v>
      </c>
      <c r="K1143" s="63" t="s">
        <v>4034</v>
      </c>
      <c r="L1143" s="63" t="s">
        <v>39</v>
      </c>
      <c r="M1143" s="63" t="s">
        <v>34</v>
      </c>
      <c r="N1143" s="63" t="s">
        <v>35</v>
      </c>
      <c r="O1143" s="63" t="s">
        <v>30</v>
      </c>
      <c r="P1143" s="63" t="s">
        <v>8753</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2" t="s">
        <v>8768</v>
      </c>
    </row>
    <row r="1144" spans="1:29" ht="16.2" hidden="1" customHeight="1" x14ac:dyDescent="0.35">
      <c r="A1144" s="66">
        <v>1143</v>
      </c>
      <c r="B1144" s="63">
        <v>20423390</v>
      </c>
      <c r="C1144" s="63" t="s">
        <v>462</v>
      </c>
      <c r="D1144" s="63" t="s">
        <v>8748</v>
      </c>
      <c r="E1144" s="63" t="s">
        <v>4035</v>
      </c>
      <c r="F1144" s="63" t="s">
        <v>38</v>
      </c>
      <c r="G1144" s="63" t="s">
        <v>4036</v>
      </c>
      <c r="H1144" s="63" t="s">
        <v>42</v>
      </c>
      <c r="I1144" s="64" t="s">
        <v>465</v>
      </c>
      <c r="J1144" s="65" t="s">
        <v>465</v>
      </c>
      <c r="K1144" s="63" t="s">
        <v>4037</v>
      </c>
      <c r="L1144" s="63" t="s">
        <v>33</v>
      </c>
      <c r="M1144" s="63" t="s">
        <v>40</v>
      </c>
      <c r="N1144" s="63" t="s">
        <v>48</v>
      </c>
      <c r="O1144" s="63" t="s">
        <v>36</v>
      </c>
      <c r="P1144" s="89" t="s">
        <v>8758</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2" t="s">
        <v>8768</v>
      </c>
    </row>
    <row r="1145" spans="1:29" ht="16.2" hidden="1" customHeight="1" x14ac:dyDescent="0.35">
      <c r="A1145" s="66">
        <v>1144</v>
      </c>
      <c r="B1145" s="63">
        <v>20423394</v>
      </c>
      <c r="C1145" s="63" t="s">
        <v>462</v>
      </c>
      <c r="D1145" s="63" t="s">
        <v>8748</v>
      </c>
      <c r="E1145" s="63" t="s">
        <v>4038</v>
      </c>
      <c r="F1145" s="63" t="s">
        <v>38</v>
      </c>
      <c r="G1145" s="63" t="s">
        <v>4039</v>
      </c>
      <c r="H1145" s="63" t="s">
        <v>42</v>
      </c>
      <c r="I1145" s="64" t="s">
        <v>465</v>
      </c>
      <c r="J1145" s="65" t="s">
        <v>465</v>
      </c>
      <c r="K1145" s="63" t="s">
        <v>4040</v>
      </c>
      <c r="L1145" s="63" t="s">
        <v>39</v>
      </c>
      <c r="M1145" s="63" t="s">
        <v>34</v>
      </c>
      <c r="N1145" s="63" t="s">
        <v>35</v>
      </c>
      <c r="O1145" s="63" t="s">
        <v>36</v>
      </c>
      <c r="P1145" s="63" t="s">
        <v>8750</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2" t="s">
        <v>8768</v>
      </c>
    </row>
    <row r="1146" spans="1:29" ht="16.2" hidden="1" customHeight="1" x14ac:dyDescent="0.35">
      <c r="A1146" s="61">
        <v>1145</v>
      </c>
      <c r="B1146" s="63">
        <v>20423399</v>
      </c>
      <c r="C1146" s="63" t="s">
        <v>462</v>
      </c>
      <c r="D1146" s="63" t="s">
        <v>8748</v>
      </c>
      <c r="E1146" s="63" t="s">
        <v>4041</v>
      </c>
      <c r="F1146" s="63" t="s">
        <v>32</v>
      </c>
      <c r="G1146" s="63" t="s">
        <v>4042</v>
      </c>
      <c r="H1146" s="63" t="s">
        <v>31</v>
      </c>
      <c r="I1146" s="64" t="s">
        <v>465</v>
      </c>
      <c r="J1146" s="65" t="s">
        <v>465</v>
      </c>
      <c r="K1146" s="63" t="s">
        <v>4043</v>
      </c>
      <c r="L1146" s="63" t="s">
        <v>33</v>
      </c>
      <c r="M1146" s="63" t="s">
        <v>34</v>
      </c>
      <c r="N1146" s="63" t="s">
        <v>35</v>
      </c>
      <c r="O1146" s="63" t="s">
        <v>36</v>
      </c>
      <c r="P1146" s="63" t="s">
        <v>8755</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2" t="s">
        <v>8768</v>
      </c>
    </row>
    <row r="1147" spans="1:29" ht="16.2" hidden="1" customHeight="1" x14ac:dyDescent="0.35">
      <c r="A1147" s="61">
        <v>1146</v>
      </c>
      <c r="B1147" s="63">
        <v>20423432</v>
      </c>
      <c r="C1147" s="63" t="s">
        <v>462</v>
      </c>
      <c r="D1147" s="63" t="s">
        <v>8748</v>
      </c>
      <c r="E1147" s="63" t="s">
        <v>4044</v>
      </c>
      <c r="F1147" s="63" t="s">
        <v>38</v>
      </c>
      <c r="G1147" s="63" t="s">
        <v>2269</v>
      </c>
      <c r="H1147" s="63" t="s">
        <v>42</v>
      </c>
      <c r="I1147" s="64" t="s">
        <v>4045</v>
      </c>
      <c r="J1147" s="65" t="s">
        <v>526</v>
      </c>
      <c r="K1147" s="63" t="s">
        <v>4046</v>
      </c>
      <c r="L1147" s="63" t="s">
        <v>39</v>
      </c>
      <c r="M1147" s="63" t="s">
        <v>40</v>
      </c>
      <c r="N1147" s="63" t="s">
        <v>52</v>
      </c>
      <c r="O1147" s="63" t="s">
        <v>43</v>
      </c>
      <c r="P1147" s="63" t="s">
        <v>52</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2" t="s">
        <v>8768</v>
      </c>
    </row>
    <row r="1148" spans="1:29" ht="16.2" hidden="1" customHeight="1" x14ac:dyDescent="0.35">
      <c r="A1148" s="66">
        <v>1147</v>
      </c>
      <c r="B1148" s="63">
        <v>20423437</v>
      </c>
      <c r="C1148" s="63" t="s">
        <v>462</v>
      </c>
      <c r="D1148" s="63" t="s">
        <v>8748</v>
      </c>
      <c r="E1148" s="63" t="s">
        <v>443</v>
      </c>
      <c r="F1148" s="63" t="s">
        <v>32</v>
      </c>
      <c r="G1148" s="63" t="s">
        <v>4047</v>
      </c>
      <c r="H1148" s="63" t="s">
        <v>31</v>
      </c>
      <c r="I1148" s="64" t="s">
        <v>465</v>
      </c>
      <c r="J1148" s="65" t="s">
        <v>465</v>
      </c>
      <c r="K1148" s="63" t="s">
        <v>4048</v>
      </c>
      <c r="L1148" s="63" t="s">
        <v>39</v>
      </c>
      <c r="M1148" s="63" t="s">
        <v>34</v>
      </c>
      <c r="N1148" s="63" t="s">
        <v>35</v>
      </c>
      <c r="O1148" s="63" t="s">
        <v>36</v>
      </c>
      <c r="P1148" s="63" t="s">
        <v>8749</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2" t="s">
        <v>8768</v>
      </c>
    </row>
    <row r="1149" spans="1:29" ht="16.2" hidden="1" customHeight="1" x14ac:dyDescent="0.35">
      <c r="A1149" s="66">
        <v>1148</v>
      </c>
      <c r="B1149" s="62">
        <v>20423448</v>
      </c>
      <c r="C1149" s="63" t="s">
        <v>462</v>
      </c>
      <c r="D1149" s="63" t="s">
        <v>8748</v>
      </c>
      <c r="E1149" s="63" t="s">
        <v>4049</v>
      </c>
      <c r="F1149" s="63" t="s">
        <v>38</v>
      </c>
      <c r="G1149" s="63" t="s">
        <v>4050</v>
      </c>
      <c r="H1149" s="63" t="s">
        <v>42</v>
      </c>
      <c r="I1149" s="64" t="s">
        <v>4051</v>
      </c>
      <c r="J1149" s="65" t="s">
        <v>526</v>
      </c>
      <c r="K1149" s="63" t="s">
        <v>4052</v>
      </c>
      <c r="L1149" s="63" t="s">
        <v>39</v>
      </c>
      <c r="M1149" s="63" t="s">
        <v>40</v>
      </c>
      <c r="N1149" s="63" t="s">
        <v>48</v>
      </c>
      <c r="O1149" s="63" t="s">
        <v>30</v>
      </c>
      <c r="P1149" s="89" t="s">
        <v>8756</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2" t="s">
        <v>8768</v>
      </c>
    </row>
    <row r="1150" spans="1:29" ht="16.2" hidden="1" customHeight="1" x14ac:dyDescent="0.35">
      <c r="A1150" s="61">
        <v>1149</v>
      </c>
      <c r="B1150" s="63">
        <v>20423475</v>
      </c>
      <c r="C1150" s="63" t="s">
        <v>462</v>
      </c>
      <c r="D1150" s="63" t="s">
        <v>8748</v>
      </c>
      <c r="E1150" s="63" t="s">
        <v>4053</v>
      </c>
      <c r="F1150" s="63" t="s">
        <v>38</v>
      </c>
      <c r="G1150" s="63" t="s">
        <v>4054</v>
      </c>
      <c r="H1150" s="63" t="s">
        <v>31</v>
      </c>
      <c r="I1150" s="64" t="s">
        <v>465</v>
      </c>
      <c r="J1150" s="65" t="s">
        <v>465</v>
      </c>
      <c r="K1150" s="63" t="s">
        <v>4055</v>
      </c>
      <c r="L1150" s="63" t="s">
        <v>39</v>
      </c>
      <c r="M1150" s="63" t="s">
        <v>34</v>
      </c>
      <c r="N1150" s="63" t="s">
        <v>35</v>
      </c>
      <c r="O1150" s="63" t="s">
        <v>43</v>
      </c>
      <c r="P1150" s="63" t="s">
        <v>8755</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2" t="s">
        <v>8768</v>
      </c>
    </row>
    <row r="1151" spans="1:29" ht="16.2" hidden="1" customHeight="1" x14ac:dyDescent="0.35">
      <c r="A1151" s="61">
        <v>1150</v>
      </c>
      <c r="B1151" s="63">
        <v>20423477</v>
      </c>
      <c r="C1151" s="63" t="s">
        <v>462</v>
      </c>
      <c r="D1151" s="63" t="s">
        <v>8748</v>
      </c>
      <c r="E1151" s="63" t="s">
        <v>4056</v>
      </c>
      <c r="F1151" s="63" t="s">
        <v>38</v>
      </c>
      <c r="G1151" s="63" t="s">
        <v>4057</v>
      </c>
      <c r="H1151" s="63" t="s">
        <v>31</v>
      </c>
      <c r="I1151" s="64" t="s">
        <v>465</v>
      </c>
      <c r="J1151" s="65" t="s">
        <v>465</v>
      </c>
      <c r="K1151" s="63" t="s">
        <v>4058</v>
      </c>
      <c r="L1151" s="63" t="s">
        <v>39</v>
      </c>
      <c r="M1151" s="63" t="s">
        <v>34</v>
      </c>
      <c r="N1151" s="63" t="s">
        <v>35</v>
      </c>
      <c r="O1151" s="63" t="s">
        <v>36</v>
      </c>
      <c r="P1151" s="63" t="s">
        <v>8757</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2" t="s">
        <v>8768</v>
      </c>
    </row>
    <row r="1152" spans="1:29" ht="16.2" hidden="1" customHeight="1" x14ac:dyDescent="0.35">
      <c r="A1152" s="66">
        <v>1151</v>
      </c>
      <c r="B1152" s="63">
        <v>20423478</v>
      </c>
      <c r="C1152" s="63" t="s">
        <v>462</v>
      </c>
      <c r="D1152" s="63" t="s">
        <v>8748</v>
      </c>
      <c r="E1152" s="63" t="s">
        <v>4059</v>
      </c>
      <c r="F1152" s="63" t="s">
        <v>32</v>
      </c>
      <c r="G1152" s="63" t="s">
        <v>4060</v>
      </c>
      <c r="H1152" s="63" t="s">
        <v>31</v>
      </c>
      <c r="I1152" s="64" t="s">
        <v>465</v>
      </c>
      <c r="J1152" s="65" t="s">
        <v>465</v>
      </c>
      <c r="K1152" s="63" t="s">
        <v>4061</v>
      </c>
      <c r="L1152" s="63" t="s">
        <v>33</v>
      </c>
      <c r="M1152" s="63" t="s">
        <v>40</v>
      </c>
      <c r="N1152" s="63" t="s">
        <v>41</v>
      </c>
      <c r="O1152" s="63" t="s">
        <v>36</v>
      </c>
      <c r="P1152" s="63" t="s">
        <v>41</v>
      </c>
      <c r="Q1152" s="84">
        <f t="shared" ca="1" si="51"/>
        <v>46120</v>
      </c>
      <c r="R1152" s="68">
        <v>0</v>
      </c>
      <c r="S1152" s="85" t="s">
        <v>8754</v>
      </c>
      <c r="T1152" s="85">
        <v>0</v>
      </c>
      <c r="U1152" s="85">
        <v>0</v>
      </c>
      <c r="V1152" s="86">
        <f t="shared" si="52"/>
        <v>2</v>
      </c>
      <c r="W1152" s="85">
        <v>0</v>
      </c>
      <c r="X1152" s="85">
        <v>0</v>
      </c>
      <c r="Y1152" s="85">
        <v>0</v>
      </c>
      <c r="Z1152" s="85">
        <v>0</v>
      </c>
      <c r="AA1152" s="85">
        <v>0</v>
      </c>
      <c r="AB1152" s="87">
        <f t="shared" si="53"/>
        <v>0</v>
      </c>
      <c r="AC1152" s="92" t="s">
        <v>8768</v>
      </c>
    </row>
    <row r="1153" spans="1:29" ht="16.2" hidden="1" customHeight="1" x14ac:dyDescent="0.35">
      <c r="A1153" s="66">
        <v>1152</v>
      </c>
      <c r="B1153" s="63">
        <v>20423483</v>
      </c>
      <c r="C1153" s="63" t="s">
        <v>462</v>
      </c>
      <c r="D1153" s="63" t="s">
        <v>8748</v>
      </c>
      <c r="E1153" s="63" t="s">
        <v>4062</v>
      </c>
      <c r="F1153" s="63" t="s">
        <v>38</v>
      </c>
      <c r="G1153" s="63" t="s">
        <v>4063</v>
      </c>
      <c r="H1153" s="63" t="s">
        <v>42</v>
      </c>
      <c r="I1153" s="64" t="s">
        <v>4064</v>
      </c>
      <c r="J1153" s="65" t="s">
        <v>469</v>
      </c>
      <c r="K1153" s="63" t="s">
        <v>4065</v>
      </c>
      <c r="L1153" s="63" t="s">
        <v>33</v>
      </c>
      <c r="M1153" s="63" t="s">
        <v>40</v>
      </c>
      <c r="N1153" s="63" t="s">
        <v>35</v>
      </c>
      <c r="O1153" s="63" t="s">
        <v>43</v>
      </c>
      <c r="P1153" s="63" t="s">
        <v>8752</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2" t="s">
        <v>8768</v>
      </c>
    </row>
    <row r="1154" spans="1:29" ht="16.2" hidden="1" customHeight="1" x14ac:dyDescent="0.35">
      <c r="A1154" s="61">
        <v>1153</v>
      </c>
      <c r="B1154" s="63">
        <v>20423488</v>
      </c>
      <c r="C1154" s="63" t="s">
        <v>462</v>
      </c>
      <c r="D1154" s="63" t="s">
        <v>8748</v>
      </c>
      <c r="E1154" s="63" t="s">
        <v>4066</v>
      </c>
      <c r="F1154" s="63" t="s">
        <v>32</v>
      </c>
      <c r="G1154" s="63" t="s">
        <v>4067</v>
      </c>
      <c r="H1154" s="63" t="s">
        <v>31</v>
      </c>
      <c r="I1154" s="64" t="s">
        <v>465</v>
      </c>
      <c r="J1154" s="65" t="s">
        <v>465</v>
      </c>
      <c r="K1154" s="63" t="s">
        <v>4068</v>
      </c>
      <c r="L1154" s="63" t="s">
        <v>45</v>
      </c>
      <c r="M1154" s="63" t="s">
        <v>40</v>
      </c>
      <c r="N1154" s="63" t="s">
        <v>48</v>
      </c>
      <c r="O1154" s="63" t="s">
        <v>36</v>
      </c>
      <c r="P1154" s="89" t="s">
        <v>8756</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2" t="s">
        <v>8768</v>
      </c>
    </row>
    <row r="1155" spans="1:29" ht="16.2" hidden="1" customHeight="1" x14ac:dyDescent="0.35">
      <c r="A1155" s="61">
        <v>1154</v>
      </c>
      <c r="B1155" s="63">
        <v>20423495</v>
      </c>
      <c r="C1155" s="63" t="s">
        <v>462</v>
      </c>
      <c r="D1155" s="63" t="s">
        <v>8748</v>
      </c>
      <c r="E1155" s="63" t="s">
        <v>3569</v>
      </c>
      <c r="F1155" s="63" t="s">
        <v>38</v>
      </c>
      <c r="G1155" s="63" t="s">
        <v>4069</v>
      </c>
      <c r="H1155" s="63" t="s">
        <v>31</v>
      </c>
      <c r="I1155" s="64" t="s">
        <v>4070</v>
      </c>
      <c r="J1155" s="65" t="s">
        <v>544</v>
      </c>
      <c r="K1155" s="63" t="s">
        <v>4071</v>
      </c>
      <c r="L1155" s="63" t="s">
        <v>33</v>
      </c>
      <c r="M1155" s="63" t="s">
        <v>34</v>
      </c>
      <c r="N1155" s="63" t="s">
        <v>35</v>
      </c>
      <c r="O1155" s="63" t="s">
        <v>43</v>
      </c>
      <c r="P1155" s="63" t="s">
        <v>8752</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2" t="s">
        <v>8768</v>
      </c>
    </row>
    <row r="1156" spans="1:29" ht="16.2" hidden="1" customHeight="1" x14ac:dyDescent="0.35">
      <c r="A1156" s="66">
        <v>1155</v>
      </c>
      <c r="B1156" s="62">
        <v>20423500</v>
      </c>
      <c r="C1156" s="63" t="s">
        <v>462</v>
      </c>
      <c r="D1156" s="63" t="s">
        <v>8748</v>
      </c>
      <c r="E1156" s="63" t="s">
        <v>4072</v>
      </c>
      <c r="F1156" s="63" t="s">
        <v>32</v>
      </c>
      <c r="G1156" s="63" t="s">
        <v>4073</v>
      </c>
      <c r="H1156" s="63" t="s">
        <v>42</v>
      </c>
      <c r="I1156" s="64" t="s">
        <v>1160</v>
      </c>
      <c r="J1156" s="65" t="s">
        <v>526</v>
      </c>
      <c r="K1156" s="63" t="s">
        <v>4074</v>
      </c>
      <c r="L1156" s="63" t="s">
        <v>39</v>
      </c>
      <c r="M1156" s="63" t="s">
        <v>40</v>
      </c>
      <c r="N1156" s="63" t="s">
        <v>57</v>
      </c>
      <c r="O1156" s="63" t="s">
        <v>43</v>
      </c>
      <c r="P1156" s="63" t="s">
        <v>57</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2" t="s">
        <v>8768</v>
      </c>
    </row>
    <row r="1157" spans="1:29" ht="16.2" hidden="1" customHeight="1" x14ac:dyDescent="0.35">
      <c r="A1157" s="66">
        <v>1156</v>
      </c>
      <c r="B1157" s="63">
        <v>20423506</v>
      </c>
      <c r="C1157" s="63" t="s">
        <v>462</v>
      </c>
      <c r="D1157" s="63" t="s">
        <v>8748</v>
      </c>
      <c r="E1157" s="63" t="s">
        <v>4075</v>
      </c>
      <c r="F1157" s="63" t="s">
        <v>32</v>
      </c>
      <c r="G1157" s="63" t="s">
        <v>4076</v>
      </c>
      <c r="H1157" s="63" t="s">
        <v>31</v>
      </c>
      <c r="I1157" s="64" t="s">
        <v>465</v>
      </c>
      <c r="J1157" s="65" t="s">
        <v>465</v>
      </c>
      <c r="K1157" s="63" t="s">
        <v>4077</v>
      </c>
      <c r="L1157" s="63" t="s">
        <v>39</v>
      </c>
      <c r="M1157" s="63" t="s">
        <v>34</v>
      </c>
      <c r="N1157" s="63" t="s">
        <v>35</v>
      </c>
      <c r="O1157" s="63" t="s">
        <v>36</v>
      </c>
      <c r="P1157" s="63" t="s">
        <v>8753</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2" t="s">
        <v>8768</v>
      </c>
    </row>
    <row r="1158" spans="1:29" ht="16.2" hidden="1" customHeight="1" x14ac:dyDescent="0.35">
      <c r="A1158" s="61">
        <v>1157</v>
      </c>
      <c r="B1158" s="63">
        <v>20423507</v>
      </c>
      <c r="C1158" s="63" t="s">
        <v>462</v>
      </c>
      <c r="D1158" s="63" t="s">
        <v>8748</v>
      </c>
      <c r="E1158" s="63" t="s">
        <v>383</v>
      </c>
      <c r="F1158" s="63" t="s">
        <v>38</v>
      </c>
      <c r="G1158" s="63" t="s">
        <v>1343</v>
      </c>
      <c r="H1158" s="63" t="s">
        <v>31</v>
      </c>
      <c r="I1158" s="64" t="s">
        <v>465</v>
      </c>
      <c r="J1158" s="65" t="s">
        <v>465</v>
      </c>
      <c r="K1158" s="63" t="s">
        <v>4078</v>
      </c>
      <c r="L1158" s="63" t="s">
        <v>39</v>
      </c>
      <c r="M1158" s="63" t="s">
        <v>40</v>
      </c>
      <c r="N1158" s="63" t="s">
        <v>35</v>
      </c>
      <c r="O1158" s="63" t="s">
        <v>36</v>
      </c>
      <c r="P1158" s="63" t="s">
        <v>8749</v>
      </c>
      <c r="Q1158" s="84">
        <f t="shared" ca="1" si="54"/>
        <v>46120</v>
      </c>
      <c r="R1158" s="68">
        <v>0</v>
      </c>
      <c r="S1158" s="85" t="s">
        <v>8754</v>
      </c>
      <c r="T1158" s="85">
        <v>0</v>
      </c>
      <c r="U1158" s="85">
        <v>0</v>
      </c>
      <c r="V1158" s="86">
        <f t="shared" si="55"/>
        <v>2</v>
      </c>
      <c r="W1158" s="85">
        <v>0</v>
      </c>
      <c r="X1158" s="85">
        <v>0</v>
      </c>
      <c r="Y1158" s="85">
        <v>0</v>
      </c>
      <c r="Z1158" s="85">
        <v>0</v>
      </c>
      <c r="AA1158" s="85">
        <v>0</v>
      </c>
      <c r="AB1158" s="87">
        <f t="shared" si="56"/>
        <v>0</v>
      </c>
      <c r="AC1158" s="92" t="s">
        <v>8768</v>
      </c>
    </row>
    <row r="1159" spans="1:29" ht="16.2" hidden="1" customHeight="1" x14ac:dyDescent="0.35">
      <c r="A1159" s="61">
        <v>1158</v>
      </c>
      <c r="B1159" s="63">
        <v>20423522</v>
      </c>
      <c r="C1159" s="63" t="s">
        <v>462</v>
      </c>
      <c r="D1159" s="63" t="s">
        <v>8748</v>
      </c>
      <c r="E1159" s="63" t="s">
        <v>4079</v>
      </c>
      <c r="F1159" s="63" t="s">
        <v>32</v>
      </c>
      <c r="G1159" s="63" t="s">
        <v>4080</v>
      </c>
      <c r="H1159" s="63" t="s">
        <v>31</v>
      </c>
      <c r="I1159" s="64" t="s">
        <v>4081</v>
      </c>
      <c r="J1159" s="65" t="s">
        <v>465</v>
      </c>
      <c r="K1159" s="63" t="s">
        <v>4082</v>
      </c>
      <c r="L1159" s="63" t="s">
        <v>39</v>
      </c>
      <c r="M1159" s="63" t="s">
        <v>40</v>
      </c>
      <c r="N1159" s="63" t="s">
        <v>48</v>
      </c>
      <c r="O1159" s="63" t="s">
        <v>43</v>
      </c>
      <c r="P1159" s="89" t="s">
        <v>8758</v>
      </c>
      <c r="Q1159" s="84">
        <f t="shared" ca="1" si="54"/>
        <v>46120</v>
      </c>
      <c r="R1159" s="68">
        <v>0</v>
      </c>
      <c r="S1159" s="85" t="s">
        <v>8754</v>
      </c>
      <c r="T1159" s="85">
        <v>0</v>
      </c>
      <c r="U1159" s="85">
        <v>0</v>
      </c>
      <c r="V1159" s="86">
        <f t="shared" si="55"/>
        <v>2</v>
      </c>
      <c r="W1159" s="85">
        <v>0</v>
      </c>
      <c r="X1159" s="85">
        <v>0</v>
      </c>
      <c r="Y1159" s="85">
        <v>0</v>
      </c>
      <c r="Z1159" s="85">
        <v>0</v>
      </c>
      <c r="AA1159" s="85">
        <v>0</v>
      </c>
      <c r="AB1159" s="87">
        <f t="shared" si="56"/>
        <v>0</v>
      </c>
      <c r="AC1159" s="92" t="s">
        <v>8768</v>
      </c>
    </row>
    <row r="1160" spans="1:29" ht="16.2" hidden="1" customHeight="1" x14ac:dyDescent="0.35">
      <c r="A1160" s="66">
        <v>1159</v>
      </c>
      <c r="B1160" s="63">
        <v>20423548</v>
      </c>
      <c r="C1160" s="63" t="s">
        <v>462</v>
      </c>
      <c r="D1160" s="63" t="s">
        <v>8748</v>
      </c>
      <c r="E1160" s="63" t="s">
        <v>4083</v>
      </c>
      <c r="F1160" s="63" t="s">
        <v>38</v>
      </c>
      <c r="G1160" s="63" t="s">
        <v>491</v>
      </c>
      <c r="H1160" s="63" t="s">
        <v>31</v>
      </c>
      <c r="I1160" s="64" t="s">
        <v>465</v>
      </c>
      <c r="J1160" s="65" t="s">
        <v>502</v>
      </c>
      <c r="K1160" s="63" t="s">
        <v>4084</v>
      </c>
      <c r="L1160" s="63" t="s">
        <v>39</v>
      </c>
      <c r="M1160" s="63" t="s">
        <v>40</v>
      </c>
      <c r="N1160" s="63" t="s">
        <v>41</v>
      </c>
      <c r="O1160" s="63" t="s">
        <v>43</v>
      </c>
      <c r="P1160" s="63" t="s">
        <v>41</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2" t="s">
        <v>8768</v>
      </c>
    </row>
    <row r="1161" spans="1:29" ht="16.2" hidden="1" customHeight="1" x14ac:dyDescent="0.35">
      <c r="A1161" s="66">
        <v>1160</v>
      </c>
      <c r="B1161" s="63">
        <v>20423549</v>
      </c>
      <c r="C1161" s="63" t="s">
        <v>462</v>
      </c>
      <c r="D1161" s="63" t="s">
        <v>8748</v>
      </c>
      <c r="E1161" s="63" t="s">
        <v>4085</v>
      </c>
      <c r="F1161" s="63" t="s">
        <v>32</v>
      </c>
      <c r="G1161" s="63" t="s">
        <v>4086</v>
      </c>
      <c r="H1161" s="63" t="s">
        <v>31</v>
      </c>
      <c r="I1161" s="64" t="s">
        <v>465</v>
      </c>
      <c r="J1161" s="65" t="s">
        <v>465</v>
      </c>
      <c r="K1161" s="63" t="s">
        <v>4087</v>
      </c>
      <c r="L1161" s="63" t="s">
        <v>33</v>
      </c>
      <c r="M1161" s="63" t="s">
        <v>34</v>
      </c>
      <c r="N1161" s="63" t="s">
        <v>35</v>
      </c>
      <c r="O1161" s="63" t="s">
        <v>36</v>
      </c>
      <c r="P1161" s="63" t="s">
        <v>8753</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2" t="s">
        <v>8768</v>
      </c>
    </row>
    <row r="1162" spans="1:29" ht="16.2" hidden="1" customHeight="1" x14ac:dyDescent="0.35">
      <c r="A1162" s="61">
        <v>1161</v>
      </c>
      <c r="B1162" s="63">
        <v>20423557</v>
      </c>
      <c r="C1162" s="63" t="s">
        <v>462</v>
      </c>
      <c r="D1162" s="63" t="s">
        <v>8748</v>
      </c>
      <c r="E1162" s="63" t="s">
        <v>4088</v>
      </c>
      <c r="F1162" s="63" t="s">
        <v>38</v>
      </c>
      <c r="G1162" s="63" t="s">
        <v>4089</v>
      </c>
      <c r="H1162" s="63" t="s">
        <v>31</v>
      </c>
      <c r="I1162" s="64" t="s">
        <v>465</v>
      </c>
      <c r="J1162" s="65" t="s">
        <v>465</v>
      </c>
      <c r="K1162" s="63" t="s">
        <v>4090</v>
      </c>
      <c r="L1162" s="63" t="s">
        <v>39</v>
      </c>
      <c r="M1162" s="63" t="s">
        <v>40</v>
      </c>
      <c r="N1162" s="63" t="s">
        <v>48</v>
      </c>
      <c r="O1162" s="63" t="s">
        <v>36</v>
      </c>
      <c r="P1162" s="89" t="s">
        <v>8758</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2" t="s">
        <v>8768</v>
      </c>
    </row>
    <row r="1163" spans="1:29" ht="16.2" hidden="1" customHeight="1" x14ac:dyDescent="0.35">
      <c r="A1163" s="66">
        <v>1162</v>
      </c>
      <c r="B1163" s="63">
        <v>20423573</v>
      </c>
      <c r="C1163" s="63" t="s">
        <v>462</v>
      </c>
      <c r="D1163" s="63" t="s">
        <v>8748</v>
      </c>
      <c r="E1163" s="63" t="s">
        <v>4091</v>
      </c>
      <c r="F1163" s="63" t="s">
        <v>32</v>
      </c>
      <c r="G1163" s="63" t="s">
        <v>4092</v>
      </c>
      <c r="H1163" s="63" t="s">
        <v>31</v>
      </c>
      <c r="I1163" s="64" t="s">
        <v>465</v>
      </c>
      <c r="J1163" s="65" t="s">
        <v>465</v>
      </c>
      <c r="K1163" s="63" t="s">
        <v>4093</v>
      </c>
      <c r="L1163" s="63" t="s">
        <v>39</v>
      </c>
      <c r="M1163" s="63" t="s">
        <v>40</v>
      </c>
      <c r="N1163" s="63" t="s">
        <v>41</v>
      </c>
      <c r="O1163" s="63" t="s">
        <v>36</v>
      </c>
      <c r="P1163" s="63" t="s">
        <v>41</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2" t="s">
        <v>8768</v>
      </c>
    </row>
    <row r="1164" spans="1:29" ht="16.2" hidden="1" customHeight="1" x14ac:dyDescent="0.35">
      <c r="A1164" s="66">
        <v>1163</v>
      </c>
      <c r="B1164" s="63">
        <v>20423574</v>
      </c>
      <c r="C1164" s="63" t="s">
        <v>462</v>
      </c>
      <c r="D1164" s="63" t="s">
        <v>8748</v>
      </c>
      <c r="E1164" s="63" t="s">
        <v>251</v>
      </c>
      <c r="F1164" s="63" t="s">
        <v>32</v>
      </c>
      <c r="G1164" s="63" t="s">
        <v>4094</v>
      </c>
      <c r="H1164" s="63" t="s">
        <v>31</v>
      </c>
      <c r="I1164" s="64" t="s">
        <v>465</v>
      </c>
      <c r="J1164" s="65" t="s">
        <v>465</v>
      </c>
      <c r="K1164" s="63" t="s">
        <v>4095</v>
      </c>
      <c r="L1164" s="63" t="s">
        <v>33</v>
      </c>
      <c r="M1164" s="63" t="s">
        <v>34</v>
      </c>
      <c r="N1164" s="63" t="s">
        <v>48</v>
      </c>
      <c r="O1164" s="63" t="s">
        <v>36</v>
      </c>
      <c r="P1164" s="89" t="s">
        <v>8756</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2" t="s">
        <v>8768</v>
      </c>
    </row>
    <row r="1165" spans="1:29" ht="16.2" hidden="1" customHeight="1" x14ac:dyDescent="0.35">
      <c r="A1165" s="66">
        <v>1164</v>
      </c>
      <c r="B1165" s="63">
        <v>20423579</v>
      </c>
      <c r="C1165" s="63" t="s">
        <v>462</v>
      </c>
      <c r="D1165" s="63" t="s">
        <v>8748</v>
      </c>
      <c r="E1165" s="63" t="s">
        <v>145</v>
      </c>
      <c r="F1165" s="63" t="s">
        <v>38</v>
      </c>
      <c r="G1165" s="63" t="s">
        <v>4096</v>
      </c>
      <c r="H1165" s="63" t="s">
        <v>42</v>
      </c>
      <c r="I1165" s="64" t="s">
        <v>4097</v>
      </c>
      <c r="J1165" s="65" t="s">
        <v>469</v>
      </c>
      <c r="K1165" s="63" t="s">
        <v>4098</v>
      </c>
      <c r="L1165" s="63" t="s">
        <v>39</v>
      </c>
      <c r="M1165" s="63" t="s">
        <v>40</v>
      </c>
      <c r="N1165" s="63" t="s">
        <v>35</v>
      </c>
      <c r="O1165" s="63" t="s">
        <v>43</v>
      </c>
      <c r="P1165" s="63" t="s">
        <v>8751</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2" t="s">
        <v>8768</v>
      </c>
    </row>
    <row r="1166" spans="1:29" ht="16.2" hidden="1" customHeight="1" x14ac:dyDescent="0.35">
      <c r="A1166" s="61">
        <v>1165</v>
      </c>
      <c r="B1166" s="62">
        <v>20423598</v>
      </c>
      <c r="C1166" s="63" t="s">
        <v>462</v>
      </c>
      <c r="D1166" s="63" t="s">
        <v>8748</v>
      </c>
      <c r="E1166" s="63" t="s">
        <v>4099</v>
      </c>
      <c r="F1166" s="63" t="s">
        <v>38</v>
      </c>
      <c r="G1166" s="63" t="s">
        <v>4100</v>
      </c>
      <c r="H1166" s="63" t="s">
        <v>42</v>
      </c>
      <c r="I1166" s="64" t="s">
        <v>465</v>
      </c>
      <c r="J1166" s="65" t="s">
        <v>465</v>
      </c>
      <c r="K1166" s="63" t="s">
        <v>4101</v>
      </c>
      <c r="L1166" s="63" t="s">
        <v>39</v>
      </c>
      <c r="M1166" s="63" t="s">
        <v>40</v>
      </c>
      <c r="N1166" s="63" t="s">
        <v>48</v>
      </c>
      <c r="O1166" s="63" t="s">
        <v>36</v>
      </c>
      <c r="P1166" s="89" t="s">
        <v>8758</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2" t="s">
        <v>8768</v>
      </c>
    </row>
    <row r="1167" spans="1:29" ht="16.2" hidden="1" customHeight="1" x14ac:dyDescent="0.35">
      <c r="A1167" s="61">
        <v>1166</v>
      </c>
      <c r="B1167" s="63">
        <v>20423600</v>
      </c>
      <c r="C1167" s="63" t="s">
        <v>462</v>
      </c>
      <c r="D1167" s="63" t="s">
        <v>8748</v>
      </c>
      <c r="E1167" s="63" t="s">
        <v>58</v>
      </c>
      <c r="F1167" s="63" t="s">
        <v>38</v>
      </c>
      <c r="G1167" s="63" t="s">
        <v>4102</v>
      </c>
      <c r="H1167" s="63" t="s">
        <v>42</v>
      </c>
      <c r="I1167" s="64" t="s">
        <v>4103</v>
      </c>
      <c r="J1167" s="65" t="s">
        <v>1092</v>
      </c>
      <c r="K1167" s="63" t="s">
        <v>4104</v>
      </c>
      <c r="L1167" s="63" t="s">
        <v>39</v>
      </c>
      <c r="M1167" s="63" t="s">
        <v>34</v>
      </c>
      <c r="N1167" s="63" t="s">
        <v>35</v>
      </c>
      <c r="O1167" s="63" t="s">
        <v>30</v>
      </c>
      <c r="P1167" s="63" t="s">
        <v>8752</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2" t="s">
        <v>8768</v>
      </c>
    </row>
    <row r="1168" spans="1:29" ht="16.2" hidden="1" customHeight="1" x14ac:dyDescent="0.35">
      <c r="A1168" s="66">
        <v>1167</v>
      </c>
      <c r="B1168" s="63">
        <v>20423657</v>
      </c>
      <c r="C1168" s="63" t="s">
        <v>462</v>
      </c>
      <c r="D1168" s="63" t="s">
        <v>8748</v>
      </c>
      <c r="E1168" s="63" t="s">
        <v>72</v>
      </c>
      <c r="F1168" s="63" t="s">
        <v>38</v>
      </c>
      <c r="G1168" s="63" t="s">
        <v>4105</v>
      </c>
      <c r="H1168" s="63" t="s">
        <v>42</v>
      </c>
      <c r="I1168" s="64" t="s">
        <v>4106</v>
      </c>
      <c r="J1168" s="65" t="s">
        <v>469</v>
      </c>
      <c r="K1168" s="63" t="s">
        <v>4107</v>
      </c>
      <c r="L1168" s="63" t="s">
        <v>39</v>
      </c>
      <c r="M1168" s="63" t="s">
        <v>34</v>
      </c>
      <c r="N1168" s="63" t="s">
        <v>48</v>
      </c>
      <c r="O1168" s="63" t="s">
        <v>30</v>
      </c>
      <c r="P1168" s="89" t="s">
        <v>8756</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2" t="s">
        <v>8768</v>
      </c>
    </row>
    <row r="1169" spans="1:29" ht="16.2" hidden="1" customHeight="1" x14ac:dyDescent="0.35">
      <c r="A1169" s="66">
        <v>1168</v>
      </c>
      <c r="B1169" s="63">
        <v>20423662</v>
      </c>
      <c r="C1169" s="63" t="s">
        <v>462</v>
      </c>
      <c r="D1169" s="63" t="s">
        <v>8748</v>
      </c>
      <c r="E1169" s="63" t="s">
        <v>4108</v>
      </c>
      <c r="F1169" s="63" t="s">
        <v>38</v>
      </c>
      <c r="G1169" s="63" t="s">
        <v>4109</v>
      </c>
      <c r="H1169" s="63" t="s">
        <v>42</v>
      </c>
      <c r="I1169" s="64" t="s">
        <v>797</v>
      </c>
      <c r="J1169" s="65" t="s">
        <v>465</v>
      </c>
      <c r="K1169" s="63" t="s">
        <v>4110</v>
      </c>
      <c r="L1169" s="63" t="s">
        <v>33</v>
      </c>
      <c r="M1169" s="63" t="s">
        <v>34</v>
      </c>
      <c r="N1169" s="63" t="s">
        <v>35</v>
      </c>
      <c r="O1169" s="63" t="s">
        <v>43</v>
      </c>
      <c r="P1169" s="63" t="s">
        <v>8752</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2" t="s">
        <v>8768</v>
      </c>
    </row>
    <row r="1170" spans="1:29" ht="16.2" hidden="1" customHeight="1" x14ac:dyDescent="0.35">
      <c r="A1170" s="61">
        <v>1169</v>
      </c>
      <c r="B1170" s="63">
        <v>20423664</v>
      </c>
      <c r="C1170" s="63" t="s">
        <v>462</v>
      </c>
      <c r="D1170" s="63" t="s">
        <v>8748</v>
      </c>
      <c r="E1170" s="63" t="s">
        <v>4111</v>
      </c>
      <c r="F1170" s="63" t="s">
        <v>38</v>
      </c>
      <c r="G1170" s="63" t="s">
        <v>4112</v>
      </c>
      <c r="H1170" s="63" t="s">
        <v>42</v>
      </c>
      <c r="I1170" s="64" t="s">
        <v>465</v>
      </c>
      <c r="J1170" s="65" t="s">
        <v>465</v>
      </c>
      <c r="K1170" s="63" t="s">
        <v>4113</v>
      </c>
      <c r="L1170" s="63" t="s">
        <v>33</v>
      </c>
      <c r="M1170" s="63" t="s">
        <v>34</v>
      </c>
      <c r="N1170" s="63" t="s">
        <v>35</v>
      </c>
      <c r="O1170" s="63" t="s">
        <v>36</v>
      </c>
      <c r="P1170" s="63" t="s">
        <v>8750</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2" t="s">
        <v>8768</v>
      </c>
    </row>
    <row r="1171" spans="1:29" ht="16.2" hidden="1" customHeight="1" x14ac:dyDescent="0.35">
      <c r="A1171" s="61">
        <v>1170</v>
      </c>
      <c r="B1171" s="63">
        <v>20423670</v>
      </c>
      <c r="C1171" s="63" t="s">
        <v>462</v>
      </c>
      <c r="D1171" s="63" t="s">
        <v>8748</v>
      </c>
      <c r="E1171" s="63" t="s">
        <v>308</v>
      </c>
      <c r="F1171" s="63" t="s">
        <v>38</v>
      </c>
      <c r="G1171" s="63" t="s">
        <v>4114</v>
      </c>
      <c r="H1171" s="63" t="s">
        <v>42</v>
      </c>
      <c r="I1171" s="64" t="s">
        <v>706</v>
      </c>
      <c r="J1171" s="65" t="s">
        <v>526</v>
      </c>
      <c r="K1171" s="63" t="s">
        <v>4115</v>
      </c>
      <c r="L1171" s="63" t="s">
        <v>39</v>
      </c>
      <c r="M1171" s="63" t="s">
        <v>34</v>
      </c>
      <c r="N1171" s="63" t="s">
        <v>35</v>
      </c>
      <c r="O1171" s="63" t="s">
        <v>43</v>
      </c>
      <c r="P1171" s="63" t="s">
        <v>8753</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2" t="s">
        <v>8768</v>
      </c>
    </row>
    <row r="1172" spans="1:29" ht="16.2" customHeight="1" x14ac:dyDescent="0.35">
      <c r="A1172" s="66">
        <v>1171</v>
      </c>
      <c r="B1172" s="63">
        <v>20423673</v>
      </c>
      <c r="C1172" s="63" t="s">
        <v>462</v>
      </c>
      <c r="D1172" s="63" t="s">
        <v>8748</v>
      </c>
      <c r="E1172" s="63" t="s">
        <v>4116</v>
      </c>
      <c r="F1172" s="63" t="s">
        <v>38</v>
      </c>
      <c r="G1172" s="63" t="s">
        <v>1511</v>
      </c>
      <c r="H1172" s="63" t="s">
        <v>31</v>
      </c>
      <c r="I1172" s="64" t="s">
        <v>4117</v>
      </c>
      <c r="J1172" s="65" t="s">
        <v>655</v>
      </c>
      <c r="K1172" s="63" t="s">
        <v>4118</v>
      </c>
      <c r="L1172" s="63" t="s">
        <v>39</v>
      </c>
      <c r="M1172" s="63" t="s">
        <v>40</v>
      </c>
      <c r="N1172" s="63" t="s">
        <v>53</v>
      </c>
      <c r="O1172" s="63" t="s">
        <v>43</v>
      </c>
      <c r="P1172" s="63" t="s">
        <v>53</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2" t="s">
        <v>8768</v>
      </c>
    </row>
    <row r="1173" spans="1:29" ht="16.2" hidden="1" customHeight="1" x14ac:dyDescent="0.35">
      <c r="A1173" s="66">
        <v>1172</v>
      </c>
      <c r="B1173" s="63">
        <v>20423677</v>
      </c>
      <c r="C1173" s="63" t="s">
        <v>462</v>
      </c>
      <c r="D1173" s="63" t="s">
        <v>8748</v>
      </c>
      <c r="E1173" s="63" t="s">
        <v>4119</v>
      </c>
      <c r="F1173" s="63" t="s">
        <v>38</v>
      </c>
      <c r="G1173" s="63" t="s">
        <v>4120</v>
      </c>
      <c r="H1173" s="63" t="s">
        <v>42</v>
      </c>
      <c r="I1173" s="64" t="s">
        <v>465</v>
      </c>
      <c r="J1173" s="65" t="s">
        <v>465</v>
      </c>
      <c r="K1173" s="63" t="s">
        <v>4121</v>
      </c>
      <c r="L1173" s="63" t="s">
        <v>39</v>
      </c>
      <c r="M1173" s="63" t="s">
        <v>40</v>
      </c>
      <c r="N1173" s="63" t="s">
        <v>52</v>
      </c>
      <c r="O1173" s="63" t="s">
        <v>36</v>
      </c>
      <c r="P1173" s="63" t="s">
        <v>52</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2" t="s">
        <v>8768</v>
      </c>
    </row>
    <row r="1174" spans="1:29" ht="16.2" hidden="1" customHeight="1" x14ac:dyDescent="0.35">
      <c r="A1174" s="61">
        <v>1173</v>
      </c>
      <c r="B1174" s="63">
        <v>20423686</v>
      </c>
      <c r="C1174" s="63" t="s">
        <v>462</v>
      </c>
      <c r="D1174" s="63" t="s">
        <v>8748</v>
      </c>
      <c r="E1174" s="63" t="s">
        <v>4122</v>
      </c>
      <c r="F1174" s="63" t="s">
        <v>38</v>
      </c>
      <c r="G1174" s="63" t="s">
        <v>4123</v>
      </c>
      <c r="H1174" s="63" t="s">
        <v>42</v>
      </c>
      <c r="I1174" s="64" t="s">
        <v>465</v>
      </c>
      <c r="J1174" s="65" t="s">
        <v>465</v>
      </c>
      <c r="K1174" s="63" t="s">
        <v>4124</v>
      </c>
      <c r="L1174" s="63" t="s">
        <v>39</v>
      </c>
      <c r="M1174" s="63" t="s">
        <v>34</v>
      </c>
      <c r="N1174" s="63" t="s">
        <v>35</v>
      </c>
      <c r="O1174" s="63" t="s">
        <v>36</v>
      </c>
      <c r="P1174" s="63" t="s">
        <v>8752</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2" t="s">
        <v>8768</v>
      </c>
    </row>
    <row r="1175" spans="1:29" ht="16.2" hidden="1" customHeight="1" x14ac:dyDescent="0.35">
      <c r="A1175" s="61">
        <v>1174</v>
      </c>
      <c r="B1175" s="67">
        <v>20423688</v>
      </c>
      <c r="C1175" s="63" t="s">
        <v>462</v>
      </c>
      <c r="D1175" s="63" t="s">
        <v>8748</v>
      </c>
      <c r="E1175" s="63" t="s">
        <v>77</v>
      </c>
      <c r="F1175" s="63" t="s">
        <v>32</v>
      </c>
      <c r="G1175" s="63" t="s">
        <v>4125</v>
      </c>
      <c r="H1175" s="63" t="s">
        <v>42</v>
      </c>
      <c r="I1175" s="64" t="s">
        <v>465</v>
      </c>
      <c r="J1175" s="65" t="s">
        <v>526</v>
      </c>
      <c r="K1175" s="63" t="s">
        <v>4126</v>
      </c>
      <c r="L1175" s="63" t="s">
        <v>33</v>
      </c>
      <c r="M1175" s="63" t="s">
        <v>40</v>
      </c>
      <c r="N1175" s="63" t="s">
        <v>46</v>
      </c>
      <c r="O1175" s="63" t="s">
        <v>43</v>
      </c>
      <c r="P1175" s="63" t="s">
        <v>46</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2" t="s">
        <v>8768</v>
      </c>
    </row>
    <row r="1176" spans="1:29" ht="16.2" hidden="1" customHeight="1" x14ac:dyDescent="0.35">
      <c r="A1176" s="66">
        <v>1175</v>
      </c>
      <c r="B1176" s="63">
        <v>20423691</v>
      </c>
      <c r="C1176" s="63" t="s">
        <v>462</v>
      </c>
      <c r="D1176" s="63" t="s">
        <v>8748</v>
      </c>
      <c r="E1176" s="63" t="s">
        <v>428</v>
      </c>
      <c r="F1176" s="63" t="s">
        <v>38</v>
      </c>
      <c r="G1176" s="63" t="s">
        <v>4127</v>
      </c>
      <c r="H1176" s="63" t="s">
        <v>42</v>
      </c>
      <c r="I1176" s="64" t="s">
        <v>2477</v>
      </c>
      <c r="J1176" s="65" t="s">
        <v>526</v>
      </c>
      <c r="K1176" s="63" t="s">
        <v>4128</v>
      </c>
      <c r="L1176" s="63" t="s">
        <v>39</v>
      </c>
      <c r="M1176" s="63" t="s">
        <v>40</v>
      </c>
      <c r="N1176" s="63" t="s">
        <v>52</v>
      </c>
      <c r="O1176" s="63" t="s">
        <v>43</v>
      </c>
      <c r="P1176" s="63" t="s">
        <v>52</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2" t="s">
        <v>8768</v>
      </c>
    </row>
    <row r="1177" spans="1:29" ht="16.2" hidden="1" customHeight="1" x14ac:dyDescent="0.35">
      <c r="A1177" s="66">
        <v>1176</v>
      </c>
      <c r="B1177" s="62">
        <v>20423693</v>
      </c>
      <c r="C1177" s="63" t="s">
        <v>462</v>
      </c>
      <c r="D1177" s="63" t="s">
        <v>8748</v>
      </c>
      <c r="E1177" s="63" t="s">
        <v>4129</v>
      </c>
      <c r="F1177" s="63" t="s">
        <v>32</v>
      </c>
      <c r="G1177" s="63" t="s">
        <v>4130</v>
      </c>
      <c r="H1177" s="63" t="s">
        <v>31</v>
      </c>
      <c r="I1177" s="64" t="s">
        <v>465</v>
      </c>
      <c r="J1177" s="65" t="s">
        <v>465</v>
      </c>
      <c r="K1177" s="63" t="s">
        <v>4131</v>
      </c>
      <c r="L1177" s="63" t="s">
        <v>33</v>
      </c>
      <c r="M1177" s="63" t="s">
        <v>34</v>
      </c>
      <c r="N1177" s="63" t="s">
        <v>35</v>
      </c>
      <c r="O1177" s="63" t="s">
        <v>36</v>
      </c>
      <c r="P1177" s="63" t="s">
        <v>8755</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2" t="s">
        <v>8768</v>
      </c>
    </row>
    <row r="1178" spans="1:29" ht="16.2" hidden="1" customHeight="1" x14ac:dyDescent="0.35">
      <c r="A1178" s="61">
        <v>1177</v>
      </c>
      <c r="B1178" s="63">
        <v>20423750</v>
      </c>
      <c r="C1178" s="63" t="s">
        <v>462</v>
      </c>
      <c r="D1178" s="63" t="s">
        <v>8748</v>
      </c>
      <c r="E1178" s="63" t="s">
        <v>224</v>
      </c>
      <c r="F1178" s="63" t="s">
        <v>32</v>
      </c>
      <c r="G1178" s="63" t="s">
        <v>4132</v>
      </c>
      <c r="H1178" s="63" t="s">
        <v>31</v>
      </c>
      <c r="I1178" s="64" t="s">
        <v>465</v>
      </c>
      <c r="J1178" s="65" t="s">
        <v>465</v>
      </c>
      <c r="K1178" s="63" t="s">
        <v>4133</v>
      </c>
      <c r="L1178" s="63" t="s">
        <v>39</v>
      </c>
      <c r="M1178" s="63" t="s">
        <v>40</v>
      </c>
      <c r="N1178" s="63" t="s">
        <v>48</v>
      </c>
      <c r="O1178" s="63" t="s">
        <v>43</v>
      </c>
      <c r="P1178" s="89" t="s">
        <v>8756</v>
      </c>
      <c r="Q1178" s="84">
        <f t="shared" ca="1" si="54"/>
        <v>46120</v>
      </c>
      <c r="R1178" s="68" t="s">
        <v>8747</v>
      </c>
      <c r="S1178" s="85">
        <v>0</v>
      </c>
      <c r="T1178" s="85">
        <v>0</v>
      </c>
      <c r="U1178" s="85">
        <v>0</v>
      </c>
      <c r="V1178" s="86">
        <f t="shared" si="55"/>
        <v>0</v>
      </c>
      <c r="W1178" s="85">
        <v>0</v>
      </c>
      <c r="X1178" s="85">
        <v>0</v>
      </c>
      <c r="Y1178" s="85">
        <v>0</v>
      </c>
      <c r="Z1178" s="85">
        <v>0</v>
      </c>
      <c r="AA1178" s="85">
        <v>0</v>
      </c>
      <c r="AB1178" s="87" t="str">
        <f t="shared" si="56"/>
        <v>요건탈락</v>
      </c>
      <c r="AC1178" s="92" t="s">
        <v>8768</v>
      </c>
    </row>
    <row r="1179" spans="1:29" ht="16.2" hidden="1" customHeight="1" x14ac:dyDescent="0.35">
      <c r="A1179" s="61">
        <v>1178</v>
      </c>
      <c r="B1179" s="63">
        <v>20423752</v>
      </c>
      <c r="C1179" s="63" t="s">
        <v>462</v>
      </c>
      <c r="D1179" s="63" t="s">
        <v>8748</v>
      </c>
      <c r="E1179" s="63" t="s">
        <v>4134</v>
      </c>
      <c r="F1179" s="63" t="s">
        <v>38</v>
      </c>
      <c r="G1179" s="63" t="s">
        <v>4135</v>
      </c>
      <c r="H1179" s="63" t="s">
        <v>31</v>
      </c>
      <c r="I1179" s="64" t="s">
        <v>465</v>
      </c>
      <c r="J1179" s="65" t="s">
        <v>465</v>
      </c>
      <c r="K1179" s="63" t="s">
        <v>4136</v>
      </c>
      <c r="L1179" s="63" t="s">
        <v>39</v>
      </c>
      <c r="M1179" s="63" t="s">
        <v>34</v>
      </c>
      <c r="N1179" s="63" t="s">
        <v>35</v>
      </c>
      <c r="O1179" s="63" t="s">
        <v>36</v>
      </c>
      <c r="P1179" s="63" t="s">
        <v>8749</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2" t="s">
        <v>8768</v>
      </c>
    </row>
    <row r="1180" spans="1:29" ht="16.2" hidden="1" customHeight="1" x14ac:dyDescent="0.35">
      <c r="A1180" s="66">
        <v>1179</v>
      </c>
      <c r="B1180" s="63">
        <v>20423778</v>
      </c>
      <c r="C1180" s="63" t="s">
        <v>462</v>
      </c>
      <c r="D1180" s="63" t="s">
        <v>8748</v>
      </c>
      <c r="E1180" s="63" t="s">
        <v>4137</v>
      </c>
      <c r="F1180" s="63" t="s">
        <v>38</v>
      </c>
      <c r="G1180" s="63" t="s">
        <v>4138</v>
      </c>
      <c r="H1180" s="63" t="s">
        <v>31</v>
      </c>
      <c r="I1180" s="64" t="s">
        <v>465</v>
      </c>
      <c r="J1180" s="65" t="s">
        <v>465</v>
      </c>
      <c r="K1180" s="63" t="s">
        <v>4139</v>
      </c>
      <c r="L1180" s="63" t="s">
        <v>39</v>
      </c>
      <c r="M1180" s="63" t="s">
        <v>34</v>
      </c>
      <c r="N1180" s="63" t="s">
        <v>48</v>
      </c>
      <c r="O1180" s="63" t="s">
        <v>36</v>
      </c>
      <c r="P1180" s="89" t="s">
        <v>8758</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2" t="s">
        <v>8768</v>
      </c>
    </row>
    <row r="1181" spans="1:29" ht="16.2" hidden="1" customHeight="1" x14ac:dyDescent="0.35">
      <c r="A1181" s="66">
        <v>1180</v>
      </c>
      <c r="B1181" s="63">
        <v>20423780</v>
      </c>
      <c r="C1181" s="63" t="s">
        <v>462</v>
      </c>
      <c r="D1181" s="63" t="s">
        <v>8748</v>
      </c>
      <c r="E1181" s="63" t="s">
        <v>4140</v>
      </c>
      <c r="F1181" s="63" t="s">
        <v>38</v>
      </c>
      <c r="G1181" s="63" t="s">
        <v>4141</v>
      </c>
      <c r="H1181" s="63" t="s">
        <v>31</v>
      </c>
      <c r="I1181" s="64" t="s">
        <v>465</v>
      </c>
      <c r="J1181" s="65" t="s">
        <v>465</v>
      </c>
      <c r="K1181" s="63" t="s">
        <v>4142</v>
      </c>
      <c r="L1181" s="63" t="s">
        <v>39</v>
      </c>
      <c r="M1181" s="63" t="s">
        <v>34</v>
      </c>
      <c r="N1181" s="63" t="s">
        <v>35</v>
      </c>
      <c r="O1181" s="63" t="s">
        <v>36</v>
      </c>
      <c r="P1181" s="63" t="s">
        <v>8753</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2" t="s">
        <v>8768</v>
      </c>
    </row>
    <row r="1182" spans="1:29" ht="16.2" hidden="1" customHeight="1" x14ac:dyDescent="0.35">
      <c r="A1182" s="61">
        <v>1181</v>
      </c>
      <c r="B1182" s="63">
        <v>20423783</v>
      </c>
      <c r="C1182" s="63" t="s">
        <v>462</v>
      </c>
      <c r="D1182" s="63" t="s">
        <v>8748</v>
      </c>
      <c r="E1182" s="63" t="s">
        <v>4143</v>
      </c>
      <c r="F1182" s="63" t="s">
        <v>38</v>
      </c>
      <c r="G1182" s="63" t="s">
        <v>4144</v>
      </c>
      <c r="H1182" s="63" t="s">
        <v>31</v>
      </c>
      <c r="I1182" s="64" t="s">
        <v>4145</v>
      </c>
      <c r="J1182" s="65" t="s">
        <v>469</v>
      </c>
      <c r="K1182" s="63" t="s">
        <v>4146</v>
      </c>
      <c r="L1182" s="63" t="s">
        <v>39</v>
      </c>
      <c r="M1182" s="63" t="s">
        <v>34</v>
      </c>
      <c r="N1182" s="63" t="s">
        <v>35</v>
      </c>
      <c r="O1182" s="63" t="s">
        <v>30</v>
      </c>
      <c r="P1182" s="63" t="s">
        <v>8753</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2" t="s">
        <v>8768</v>
      </c>
    </row>
    <row r="1183" spans="1:29" ht="16.2" hidden="1" customHeight="1" x14ac:dyDescent="0.35">
      <c r="A1183" s="61">
        <v>1182</v>
      </c>
      <c r="B1183" s="62">
        <v>20423787</v>
      </c>
      <c r="C1183" s="63" t="s">
        <v>462</v>
      </c>
      <c r="D1183" s="63" t="s">
        <v>8748</v>
      </c>
      <c r="E1183" s="63" t="s">
        <v>4147</v>
      </c>
      <c r="F1183" s="63" t="s">
        <v>38</v>
      </c>
      <c r="G1183" s="63" t="s">
        <v>1522</v>
      </c>
      <c r="H1183" s="63" t="s">
        <v>42</v>
      </c>
      <c r="I1183" s="64" t="s">
        <v>4148</v>
      </c>
      <c r="J1183" s="65" t="s">
        <v>502</v>
      </c>
      <c r="K1183" s="63" t="s">
        <v>4149</v>
      </c>
      <c r="L1183" s="63" t="s">
        <v>39</v>
      </c>
      <c r="M1183" s="63" t="s">
        <v>40</v>
      </c>
      <c r="N1183" s="63" t="s">
        <v>35</v>
      </c>
      <c r="O1183" s="63" t="s">
        <v>43</v>
      </c>
      <c r="P1183" s="63" t="s">
        <v>8753</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2" t="s">
        <v>8768</v>
      </c>
    </row>
    <row r="1184" spans="1:29" ht="16.2" hidden="1" customHeight="1" x14ac:dyDescent="0.35">
      <c r="A1184" s="66">
        <v>1183</v>
      </c>
      <c r="B1184" s="63">
        <v>20423801</v>
      </c>
      <c r="C1184" s="63" t="s">
        <v>462</v>
      </c>
      <c r="D1184" s="63" t="s">
        <v>8748</v>
      </c>
      <c r="E1184" s="63" t="s">
        <v>2781</v>
      </c>
      <c r="F1184" s="63" t="s">
        <v>32</v>
      </c>
      <c r="G1184" s="63" t="s">
        <v>4150</v>
      </c>
      <c r="H1184" s="63" t="s">
        <v>42</v>
      </c>
      <c r="I1184" s="64" t="s">
        <v>465</v>
      </c>
      <c r="J1184" s="65" t="s">
        <v>465</v>
      </c>
      <c r="K1184" s="63" t="s">
        <v>4151</v>
      </c>
      <c r="L1184" s="63" t="s">
        <v>33</v>
      </c>
      <c r="M1184" s="63" t="s">
        <v>34</v>
      </c>
      <c r="N1184" s="63" t="s">
        <v>35</v>
      </c>
      <c r="O1184" s="63" t="s">
        <v>36</v>
      </c>
      <c r="P1184" s="63" t="s">
        <v>8757</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2" t="s">
        <v>8768</v>
      </c>
    </row>
    <row r="1185" spans="1:29" ht="16.2" hidden="1" customHeight="1" x14ac:dyDescent="0.35">
      <c r="A1185" s="66">
        <v>1184</v>
      </c>
      <c r="B1185" s="63">
        <v>20423844</v>
      </c>
      <c r="C1185" s="63" t="s">
        <v>462</v>
      </c>
      <c r="D1185" s="63" t="s">
        <v>8748</v>
      </c>
      <c r="E1185" s="63" t="s">
        <v>2794</v>
      </c>
      <c r="F1185" s="63" t="s">
        <v>38</v>
      </c>
      <c r="G1185" s="63" t="s">
        <v>4152</v>
      </c>
      <c r="H1185" s="63" t="s">
        <v>31</v>
      </c>
      <c r="I1185" s="64" t="s">
        <v>465</v>
      </c>
      <c r="J1185" s="65" t="s">
        <v>465</v>
      </c>
      <c r="K1185" s="63" t="s">
        <v>4153</v>
      </c>
      <c r="L1185" s="63" t="s">
        <v>33</v>
      </c>
      <c r="M1185" s="63" t="s">
        <v>34</v>
      </c>
      <c r="N1185" s="63" t="s">
        <v>35</v>
      </c>
      <c r="O1185" s="63" t="s">
        <v>36</v>
      </c>
      <c r="P1185" s="63" t="s">
        <v>8752</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2" t="s">
        <v>8768</v>
      </c>
    </row>
    <row r="1186" spans="1:29" ht="16.2" hidden="1" customHeight="1" x14ac:dyDescent="0.35">
      <c r="A1186" s="66">
        <v>1185</v>
      </c>
      <c r="B1186" s="63">
        <v>20423852</v>
      </c>
      <c r="C1186" s="63" t="s">
        <v>462</v>
      </c>
      <c r="D1186" s="63" t="s">
        <v>8748</v>
      </c>
      <c r="E1186" s="63" t="s">
        <v>4154</v>
      </c>
      <c r="F1186" s="63" t="s">
        <v>32</v>
      </c>
      <c r="G1186" s="63" t="s">
        <v>3528</v>
      </c>
      <c r="H1186" s="63" t="s">
        <v>31</v>
      </c>
      <c r="I1186" s="64" t="s">
        <v>465</v>
      </c>
      <c r="J1186" s="65" t="s">
        <v>465</v>
      </c>
      <c r="K1186" s="63" t="s">
        <v>4155</v>
      </c>
      <c r="L1186" s="63" t="s">
        <v>39</v>
      </c>
      <c r="M1186" s="63" t="s">
        <v>40</v>
      </c>
      <c r="N1186" s="63" t="s">
        <v>41</v>
      </c>
      <c r="O1186" s="63" t="s">
        <v>36</v>
      </c>
      <c r="P1186" s="63" t="s">
        <v>41</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2" t="s">
        <v>8768</v>
      </c>
    </row>
    <row r="1187" spans="1:29" ht="16.2" hidden="1" customHeight="1" x14ac:dyDescent="0.35">
      <c r="A1187" s="61">
        <v>1186</v>
      </c>
      <c r="B1187" s="62">
        <v>20423878</v>
      </c>
      <c r="C1187" s="63" t="s">
        <v>462</v>
      </c>
      <c r="D1187" s="63" t="s">
        <v>8748</v>
      </c>
      <c r="E1187" s="63" t="s">
        <v>4156</v>
      </c>
      <c r="F1187" s="63" t="s">
        <v>32</v>
      </c>
      <c r="G1187" s="63" t="s">
        <v>4157</v>
      </c>
      <c r="H1187" s="63" t="s">
        <v>31</v>
      </c>
      <c r="I1187" s="64" t="s">
        <v>465</v>
      </c>
      <c r="J1187" s="65" t="s">
        <v>465</v>
      </c>
      <c r="K1187" s="63" t="s">
        <v>4158</v>
      </c>
      <c r="L1187" s="63" t="s">
        <v>39</v>
      </c>
      <c r="M1187" s="63" t="s">
        <v>34</v>
      </c>
      <c r="N1187" s="63" t="s">
        <v>35</v>
      </c>
      <c r="O1187" s="63" t="s">
        <v>36</v>
      </c>
      <c r="P1187" s="63" t="s">
        <v>8751</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2" t="s">
        <v>8768</v>
      </c>
    </row>
    <row r="1188" spans="1:29" ht="16.2" hidden="1" customHeight="1" x14ac:dyDescent="0.35">
      <c r="A1188" s="66">
        <v>1187</v>
      </c>
      <c r="B1188" s="63">
        <v>20423890</v>
      </c>
      <c r="C1188" s="63" t="s">
        <v>462</v>
      </c>
      <c r="D1188" s="63" t="s">
        <v>8748</v>
      </c>
      <c r="E1188" s="63" t="s">
        <v>4159</v>
      </c>
      <c r="F1188" s="63" t="s">
        <v>32</v>
      </c>
      <c r="G1188" s="63" t="s">
        <v>1690</v>
      </c>
      <c r="H1188" s="63" t="s">
        <v>31</v>
      </c>
      <c r="I1188" s="64" t="s">
        <v>465</v>
      </c>
      <c r="J1188" s="65" t="s">
        <v>465</v>
      </c>
      <c r="K1188" s="63" t="s">
        <v>4160</v>
      </c>
      <c r="L1188" s="63" t="s">
        <v>39</v>
      </c>
      <c r="M1188" s="63" t="s">
        <v>40</v>
      </c>
      <c r="N1188" s="63" t="s">
        <v>41</v>
      </c>
      <c r="O1188" s="63" t="s">
        <v>36</v>
      </c>
      <c r="P1188" s="63" t="s">
        <v>41</v>
      </c>
      <c r="Q1188" s="84">
        <f t="shared" ca="1" si="54"/>
        <v>46120</v>
      </c>
      <c r="R1188" s="68">
        <v>0</v>
      </c>
      <c r="S1188" s="85" t="s">
        <v>8754</v>
      </c>
      <c r="T1188" s="85">
        <v>0</v>
      </c>
      <c r="U1188" s="85">
        <v>0</v>
      </c>
      <c r="V1188" s="86">
        <f t="shared" si="55"/>
        <v>2</v>
      </c>
      <c r="W1188" s="85">
        <v>0</v>
      </c>
      <c r="X1188" s="85">
        <v>0</v>
      </c>
      <c r="Y1188" s="85">
        <v>0</v>
      </c>
      <c r="Z1188" s="85">
        <v>0</v>
      </c>
      <c r="AA1188" s="85">
        <v>0</v>
      </c>
      <c r="AB1188" s="87">
        <f t="shared" si="56"/>
        <v>0</v>
      </c>
      <c r="AC1188" s="92" t="s">
        <v>8768</v>
      </c>
    </row>
    <row r="1189" spans="1:29" ht="16.2" hidden="1" customHeight="1" x14ac:dyDescent="0.35">
      <c r="A1189" s="66">
        <v>1188</v>
      </c>
      <c r="B1189" s="63">
        <v>20423893</v>
      </c>
      <c r="C1189" s="63" t="s">
        <v>462</v>
      </c>
      <c r="D1189" s="63" t="s">
        <v>8748</v>
      </c>
      <c r="E1189" s="63" t="s">
        <v>4161</v>
      </c>
      <c r="F1189" s="63" t="s">
        <v>38</v>
      </c>
      <c r="G1189" s="63" t="s">
        <v>4162</v>
      </c>
      <c r="H1189" s="63" t="s">
        <v>31</v>
      </c>
      <c r="I1189" s="64" t="s">
        <v>1312</v>
      </c>
      <c r="J1189" s="65" t="s">
        <v>502</v>
      </c>
      <c r="K1189" s="63" t="s">
        <v>4163</v>
      </c>
      <c r="L1189" s="63" t="s">
        <v>39</v>
      </c>
      <c r="M1189" s="63" t="s">
        <v>40</v>
      </c>
      <c r="N1189" s="63" t="s">
        <v>48</v>
      </c>
      <c r="O1189" s="63" t="s">
        <v>30</v>
      </c>
      <c r="P1189" s="89" t="s">
        <v>8756</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2" t="s">
        <v>8768</v>
      </c>
    </row>
    <row r="1190" spans="1:29" ht="16.2" hidden="1" customHeight="1" x14ac:dyDescent="0.35">
      <c r="A1190" s="61">
        <v>1189</v>
      </c>
      <c r="B1190" s="63">
        <v>20423912</v>
      </c>
      <c r="C1190" s="63" t="s">
        <v>462</v>
      </c>
      <c r="D1190" s="63" t="s">
        <v>8748</v>
      </c>
      <c r="E1190" s="63" t="s">
        <v>4164</v>
      </c>
      <c r="F1190" s="63" t="s">
        <v>32</v>
      </c>
      <c r="G1190" s="63" t="s">
        <v>4165</v>
      </c>
      <c r="H1190" s="63" t="s">
        <v>31</v>
      </c>
      <c r="I1190" s="64" t="s">
        <v>465</v>
      </c>
      <c r="J1190" s="65" t="s">
        <v>465</v>
      </c>
      <c r="K1190" s="63" t="s">
        <v>4166</v>
      </c>
      <c r="L1190" s="63" t="s">
        <v>39</v>
      </c>
      <c r="M1190" s="63" t="s">
        <v>34</v>
      </c>
      <c r="N1190" s="63" t="s">
        <v>48</v>
      </c>
      <c r="O1190" s="63" t="s">
        <v>36</v>
      </c>
      <c r="P1190" s="89" t="s">
        <v>8756</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2" t="s">
        <v>8768</v>
      </c>
    </row>
    <row r="1191" spans="1:29" ht="16.2" hidden="1" customHeight="1" x14ac:dyDescent="0.35">
      <c r="A1191" s="61">
        <v>1190</v>
      </c>
      <c r="B1191" s="63">
        <v>20423916</v>
      </c>
      <c r="C1191" s="63" t="s">
        <v>462</v>
      </c>
      <c r="D1191" s="63" t="s">
        <v>8748</v>
      </c>
      <c r="E1191" s="63" t="s">
        <v>410</v>
      </c>
      <c r="F1191" s="63" t="s">
        <v>32</v>
      </c>
      <c r="G1191" s="63" t="s">
        <v>4167</v>
      </c>
      <c r="H1191" s="63" t="s">
        <v>42</v>
      </c>
      <c r="I1191" s="64" t="s">
        <v>4168</v>
      </c>
      <c r="J1191" s="65" t="s">
        <v>1463</v>
      </c>
      <c r="K1191" s="63" t="s">
        <v>4169</v>
      </c>
      <c r="L1191" s="63" t="s">
        <v>39</v>
      </c>
      <c r="M1191" s="63" t="s">
        <v>34</v>
      </c>
      <c r="N1191" s="63" t="s">
        <v>35</v>
      </c>
      <c r="O1191" s="63" t="s">
        <v>43</v>
      </c>
      <c r="P1191" s="63" t="s">
        <v>8753</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2" t="s">
        <v>8768</v>
      </c>
    </row>
    <row r="1192" spans="1:29" ht="16.2" hidden="1" customHeight="1" x14ac:dyDescent="0.35">
      <c r="A1192" s="66">
        <v>1191</v>
      </c>
      <c r="B1192" s="63">
        <v>20423929</v>
      </c>
      <c r="C1192" s="63" t="s">
        <v>462</v>
      </c>
      <c r="D1192" s="63" t="s">
        <v>8748</v>
      </c>
      <c r="E1192" s="63" t="s">
        <v>331</v>
      </c>
      <c r="F1192" s="63" t="s">
        <v>38</v>
      </c>
      <c r="G1192" s="63" t="s">
        <v>4170</v>
      </c>
      <c r="H1192" s="63" t="s">
        <v>31</v>
      </c>
      <c r="I1192" s="64" t="s">
        <v>4171</v>
      </c>
      <c r="J1192" s="65" t="s">
        <v>689</v>
      </c>
      <c r="K1192" s="63" t="s">
        <v>4172</v>
      </c>
      <c r="L1192" s="63" t="s">
        <v>39</v>
      </c>
      <c r="M1192" s="63" t="s">
        <v>34</v>
      </c>
      <c r="N1192" s="63" t="s">
        <v>35</v>
      </c>
      <c r="O1192" s="63" t="s">
        <v>30</v>
      </c>
      <c r="P1192" s="63" t="s">
        <v>8752</v>
      </c>
      <c r="Q1192" s="84">
        <f t="shared" ca="1" si="54"/>
        <v>46120</v>
      </c>
      <c r="R1192" s="68">
        <v>0</v>
      </c>
      <c r="S1192" s="85" t="s">
        <v>8754</v>
      </c>
      <c r="T1192" s="85">
        <v>0</v>
      </c>
      <c r="U1192" s="85">
        <v>0</v>
      </c>
      <c r="V1192" s="86">
        <f t="shared" si="55"/>
        <v>2</v>
      </c>
      <c r="W1192" s="85">
        <v>0</v>
      </c>
      <c r="X1192" s="85">
        <v>0</v>
      </c>
      <c r="Y1192" s="85">
        <v>0</v>
      </c>
      <c r="Z1192" s="85">
        <v>0</v>
      </c>
      <c r="AA1192" s="85">
        <v>0</v>
      </c>
      <c r="AB1192" s="87">
        <f t="shared" si="56"/>
        <v>0</v>
      </c>
      <c r="AC1192" s="92" t="s">
        <v>8768</v>
      </c>
    </row>
    <row r="1193" spans="1:29" ht="16.2" hidden="1" customHeight="1" x14ac:dyDescent="0.35">
      <c r="A1193" s="66">
        <v>1192</v>
      </c>
      <c r="B1193" s="63">
        <v>20423937</v>
      </c>
      <c r="C1193" s="63" t="s">
        <v>462</v>
      </c>
      <c r="D1193" s="63" t="s">
        <v>8748</v>
      </c>
      <c r="E1193" s="63" t="s">
        <v>4173</v>
      </c>
      <c r="F1193" s="63" t="s">
        <v>38</v>
      </c>
      <c r="G1193" s="63" t="s">
        <v>4174</v>
      </c>
      <c r="H1193" s="63" t="s">
        <v>31</v>
      </c>
      <c r="I1193" s="64" t="s">
        <v>2198</v>
      </c>
      <c r="J1193" s="65" t="s">
        <v>465</v>
      </c>
      <c r="K1193" s="63" t="s">
        <v>4175</v>
      </c>
      <c r="L1193" s="63" t="s">
        <v>39</v>
      </c>
      <c r="M1193" s="63" t="s">
        <v>34</v>
      </c>
      <c r="N1193" s="63" t="s">
        <v>35</v>
      </c>
      <c r="O1193" s="63" t="s">
        <v>43</v>
      </c>
      <c r="P1193" s="63" t="s">
        <v>8749</v>
      </c>
      <c r="Q1193" s="84">
        <f t="shared" ca="1" si="54"/>
        <v>46120</v>
      </c>
      <c r="R1193" s="68">
        <v>0</v>
      </c>
      <c r="S1193" s="85" t="s">
        <v>8754</v>
      </c>
      <c r="T1193" s="85">
        <v>0</v>
      </c>
      <c r="U1193" s="85">
        <v>0</v>
      </c>
      <c r="V1193" s="86">
        <f t="shared" si="55"/>
        <v>2</v>
      </c>
      <c r="W1193" s="85">
        <v>0</v>
      </c>
      <c r="X1193" s="85">
        <v>0</v>
      </c>
      <c r="Y1193" s="85">
        <v>0</v>
      </c>
      <c r="Z1193" s="85">
        <v>0</v>
      </c>
      <c r="AA1193" s="85">
        <v>0</v>
      </c>
      <c r="AB1193" s="87">
        <f t="shared" si="56"/>
        <v>0</v>
      </c>
      <c r="AC1193" s="92" t="s">
        <v>8768</v>
      </c>
    </row>
    <row r="1194" spans="1:29" ht="16.2" hidden="1" customHeight="1" x14ac:dyDescent="0.35">
      <c r="A1194" s="61">
        <v>1193</v>
      </c>
      <c r="B1194" s="63">
        <v>20423944</v>
      </c>
      <c r="C1194" s="63" t="s">
        <v>462</v>
      </c>
      <c r="D1194" s="63" t="s">
        <v>8748</v>
      </c>
      <c r="E1194" s="63" t="s">
        <v>258</v>
      </c>
      <c r="F1194" s="63" t="s">
        <v>38</v>
      </c>
      <c r="G1194" s="63" t="s">
        <v>4176</v>
      </c>
      <c r="H1194" s="63" t="s">
        <v>31</v>
      </c>
      <c r="I1194" s="64" t="s">
        <v>465</v>
      </c>
      <c r="J1194" s="65" t="s">
        <v>465</v>
      </c>
      <c r="K1194" s="63" t="s">
        <v>4177</v>
      </c>
      <c r="L1194" s="63" t="s">
        <v>33</v>
      </c>
      <c r="M1194" s="63" t="s">
        <v>34</v>
      </c>
      <c r="N1194" s="63" t="s">
        <v>35</v>
      </c>
      <c r="O1194" s="63" t="s">
        <v>36</v>
      </c>
      <c r="P1194" s="63" t="s">
        <v>8751</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2" t="s">
        <v>8768</v>
      </c>
    </row>
    <row r="1195" spans="1:29" ht="16.2" hidden="1" customHeight="1" x14ac:dyDescent="0.35">
      <c r="A1195" s="61">
        <v>1194</v>
      </c>
      <c r="B1195" s="63">
        <v>20423947</v>
      </c>
      <c r="C1195" s="63" t="s">
        <v>462</v>
      </c>
      <c r="D1195" s="63" t="s">
        <v>8748</v>
      </c>
      <c r="E1195" s="63" t="s">
        <v>391</v>
      </c>
      <c r="F1195" s="63" t="s">
        <v>32</v>
      </c>
      <c r="G1195" s="63" t="s">
        <v>4178</v>
      </c>
      <c r="H1195" s="63" t="s">
        <v>31</v>
      </c>
      <c r="I1195" s="64" t="s">
        <v>3329</v>
      </c>
      <c r="J1195" s="65" t="s">
        <v>465</v>
      </c>
      <c r="K1195" s="63" t="s">
        <v>4179</v>
      </c>
      <c r="L1195" s="63" t="s">
        <v>39</v>
      </c>
      <c r="M1195" s="63" t="s">
        <v>40</v>
      </c>
      <c r="N1195" s="63" t="s">
        <v>48</v>
      </c>
      <c r="O1195" s="63" t="s">
        <v>43</v>
      </c>
      <c r="P1195" s="89" t="s">
        <v>8758</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2" t="s">
        <v>8768</v>
      </c>
    </row>
    <row r="1196" spans="1:29" ht="16.2" hidden="1" customHeight="1" x14ac:dyDescent="0.35">
      <c r="A1196" s="66">
        <v>1195</v>
      </c>
      <c r="B1196" s="63">
        <v>20423959</v>
      </c>
      <c r="C1196" s="63" t="s">
        <v>462</v>
      </c>
      <c r="D1196" s="63" t="s">
        <v>8748</v>
      </c>
      <c r="E1196" s="63" t="s">
        <v>4180</v>
      </c>
      <c r="F1196" s="63" t="s">
        <v>38</v>
      </c>
      <c r="G1196" s="63" t="s">
        <v>4181</v>
      </c>
      <c r="H1196" s="63" t="s">
        <v>42</v>
      </c>
      <c r="I1196" s="64" t="s">
        <v>465</v>
      </c>
      <c r="J1196" s="65" t="s">
        <v>465</v>
      </c>
      <c r="K1196" s="63" t="s">
        <v>4182</v>
      </c>
      <c r="L1196" s="63" t="s">
        <v>33</v>
      </c>
      <c r="M1196" s="63" t="s">
        <v>34</v>
      </c>
      <c r="N1196" s="63" t="s">
        <v>35</v>
      </c>
      <c r="O1196" s="63" t="s">
        <v>36</v>
      </c>
      <c r="P1196" s="63" t="s">
        <v>8751</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2" t="s">
        <v>8768</v>
      </c>
    </row>
    <row r="1197" spans="1:29" ht="16.2" hidden="1" customHeight="1" x14ac:dyDescent="0.35">
      <c r="A1197" s="66">
        <v>1196</v>
      </c>
      <c r="B1197" s="63">
        <v>20423970</v>
      </c>
      <c r="C1197" s="63" t="s">
        <v>462</v>
      </c>
      <c r="D1197" s="63" t="s">
        <v>8748</v>
      </c>
      <c r="E1197" s="63" t="s">
        <v>59</v>
      </c>
      <c r="F1197" s="63" t="s">
        <v>32</v>
      </c>
      <c r="G1197" s="63" t="s">
        <v>768</v>
      </c>
      <c r="H1197" s="63" t="s">
        <v>31</v>
      </c>
      <c r="I1197" s="64" t="s">
        <v>465</v>
      </c>
      <c r="J1197" s="65" t="s">
        <v>465</v>
      </c>
      <c r="K1197" s="63" t="s">
        <v>4183</v>
      </c>
      <c r="L1197" s="63" t="s">
        <v>33</v>
      </c>
      <c r="M1197" s="63" t="s">
        <v>34</v>
      </c>
      <c r="N1197" s="63" t="s">
        <v>35</v>
      </c>
      <c r="O1197" s="63" t="s">
        <v>36</v>
      </c>
      <c r="P1197" s="63" t="s">
        <v>8752</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2" t="s">
        <v>8768</v>
      </c>
    </row>
    <row r="1198" spans="1:29" ht="16.2" hidden="1" customHeight="1" x14ac:dyDescent="0.35">
      <c r="A1198" s="61">
        <v>1197</v>
      </c>
      <c r="B1198" s="63">
        <v>20423988</v>
      </c>
      <c r="C1198" s="63" t="s">
        <v>462</v>
      </c>
      <c r="D1198" s="63" t="s">
        <v>8748</v>
      </c>
      <c r="E1198" s="63" t="s">
        <v>4184</v>
      </c>
      <c r="F1198" s="63" t="s">
        <v>32</v>
      </c>
      <c r="G1198" s="63" t="s">
        <v>4185</v>
      </c>
      <c r="H1198" s="63" t="s">
        <v>42</v>
      </c>
      <c r="I1198" s="64" t="s">
        <v>465</v>
      </c>
      <c r="J1198" s="65" t="s">
        <v>465</v>
      </c>
      <c r="K1198" s="63" t="s">
        <v>4186</v>
      </c>
      <c r="L1198" s="63" t="s">
        <v>39</v>
      </c>
      <c r="M1198" s="63" t="s">
        <v>34</v>
      </c>
      <c r="N1198" s="63" t="s">
        <v>48</v>
      </c>
      <c r="O1198" s="63" t="s">
        <v>36</v>
      </c>
      <c r="P1198" s="89" t="s">
        <v>8756</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2" t="s">
        <v>8768</v>
      </c>
    </row>
    <row r="1199" spans="1:29" ht="16.2" customHeight="1" x14ac:dyDescent="0.35">
      <c r="A1199" s="61">
        <v>1198</v>
      </c>
      <c r="B1199" s="63">
        <v>20423990</v>
      </c>
      <c r="C1199" s="63" t="s">
        <v>462</v>
      </c>
      <c r="D1199" s="63" t="s">
        <v>8748</v>
      </c>
      <c r="E1199" s="63" t="s">
        <v>4187</v>
      </c>
      <c r="F1199" s="63" t="s">
        <v>38</v>
      </c>
      <c r="G1199" s="63" t="s">
        <v>4188</v>
      </c>
      <c r="H1199" s="63" t="s">
        <v>31</v>
      </c>
      <c r="I1199" s="64" t="s">
        <v>2459</v>
      </c>
      <c r="J1199" s="65" t="s">
        <v>510</v>
      </c>
      <c r="K1199" s="63" t="s">
        <v>4189</v>
      </c>
      <c r="L1199" s="63" t="s">
        <v>33</v>
      </c>
      <c r="M1199" s="63" t="s">
        <v>40</v>
      </c>
      <c r="N1199" s="63" t="s">
        <v>53</v>
      </c>
      <c r="O1199" s="63" t="s">
        <v>30</v>
      </c>
      <c r="P1199" s="63" t="s">
        <v>53</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2" t="s">
        <v>8768</v>
      </c>
    </row>
    <row r="1200" spans="1:29" ht="16.2" hidden="1" customHeight="1" x14ac:dyDescent="0.35">
      <c r="A1200" s="66">
        <v>1199</v>
      </c>
      <c r="B1200" s="63">
        <v>20423991</v>
      </c>
      <c r="C1200" s="63" t="s">
        <v>462</v>
      </c>
      <c r="D1200" s="63" t="s">
        <v>8748</v>
      </c>
      <c r="E1200" s="63" t="s">
        <v>4190</v>
      </c>
      <c r="F1200" s="63" t="s">
        <v>32</v>
      </c>
      <c r="G1200" s="63" t="s">
        <v>4191</v>
      </c>
      <c r="H1200" s="63" t="s">
        <v>31</v>
      </c>
      <c r="I1200" s="64" t="s">
        <v>465</v>
      </c>
      <c r="J1200" s="65" t="s">
        <v>465</v>
      </c>
      <c r="K1200" s="63" t="s">
        <v>4192</v>
      </c>
      <c r="L1200" s="63" t="s">
        <v>33</v>
      </c>
      <c r="M1200" s="63" t="s">
        <v>40</v>
      </c>
      <c r="N1200" s="63" t="s">
        <v>48</v>
      </c>
      <c r="O1200" s="63" t="s">
        <v>36</v>
      </c>
      <c r="P1200" s="89" t="s">
        <v>8756</v>
      </c>
      <c r="Q1200" s="84">
        <f t="shared" ca="1" si="54"/>
        <v>46120</v>
      </c>
      <c r="R1200" s="68">
        <v>0</v>
      </c>
      <c r="S1200" s="85" t="s">
        <v>8754</v>
      </c>
      <c r="T1200" s="85">
        <v>0</v>
      </c>
      <c r="U1200" s="85">
        <v>0</v>
      </c>
      <c r="V1200" s="86">
        <f t="shared" si="55"/>
        <v>2</v>
      </c>
      <c r="W1200" s="85">
        <v>0</v>
      </c>
      <c r="X1200" s="85">
        <v>0</v>
      </c>
      <c r="Y1200" s="85">
        <v>0</v>
      </c>
      <c r="Z1200" s="85">
        <v>0</v>
      </c>
      <c r="AA1200" s="85">
        <v>0</v>
      </c>
      <c r="AB1200" s="87">
        <f t="shared" si="56"/>
        <v>0</v>
      </c>
      <c r="AC1200" s="92" t="s">
        <v>8768</v>
      </c>
    </row>
    <row r="1201" spans="1:29" ht="16.2" hidden="1" customHeight="1" x14ac:dyDescent="0.35">
      <c r="A1201" s="66">
        <v>1200</v>
      </c>
      <c r="B1201" s="63">
        <v>20423999</v>
      </c>
      <c r="C1201" s="63" t="s">
        <v>462</v>
      </c>
      <c r="D1201" s="63" t="s">
        <v>8748</v>
      </c>
      <c r="E1201" s="63" t="s">
        <v>1089</v>
      </c>
      <c r="F1201" s="63" t="s">
        <v>32</v>
      </c>
      <c r="G1201" s="63" t="s">
        <v>4193</v>
      </c>
      <c r="H1201" s="63" t="s">
        <v>31</v>
      </c>
      <c r="I1201" s="64" t="s">
        <v>465</v>
      </c>
      <c r="J1201" s="65" t="s">
        <v>465</v>
      </c>
      <c r="K1201" s="63" t="s">
        <v>4194</v>
      </c>
      <c r="L1201" s="63" t="s">
        <v>33</v>
      </c>
      <c r="M1201" s="63" t="s">
        <v>34</v>
      </c>
      <c r="N1201" s="63" t="s">
        <v>35</v>
      </c>
      <c r="O1201" s="63" t="s">
        <v>36</v>
      </c>
      <c r="P1201" s="63" t="s">
        <v>8755</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2" t="s">
        <v>8768</v>
      </c>
    </row>
    <row r="1202" spans="1:29" ht="16.2" customHeight="1" x14ac:dyDescent="0.35">
      <c r="A1202" s="61">
        <v>1201</v>
      </c>
      <c r="B1202" s="63">
        <v>20424029</v>
      </c>
      <c r="C1202" s="63" t="s">
        <v>462</v>
      </c>
      <c r="D1202" s="63" t="s">
        <v>8748</v>
      </c>
      <c r="E1202" s="63" t="s">
        <v>4195</v>
      </c>
      <c r="F1202" s="63" t="s">
        <v>38</v>
      </c>
      <c r="G1202" s="63" t="s">
        <v>4196</v>
      </c>
      <c r="H1202" s="63" t="s">
        <v>31</v>
      </c>
      <c r="I1202" s="64" t="s">
        <v>465</v>
      </c>
      <c r="J1202" s="65" t="s">
        <v>465</v>
      </c>
      <c r="K1202" s="63" t="s">
        <v>4197</v>
      </c>
      <c r="L1202" s="63" t="s">
        <v>45</v>
      </c>
      <c r="M1202" s="63" t="s">
        <v>40</v>
      </c>
      <c r="N1202" s="63" t="s">
        <v>53</v>
      </c>
      <c r="O1202" s="63" t="s">
        <v>36</v>
      </c>
      <c r="P1202" s="63" t="s">
        <v>53</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2" t="s">
        <v>8768</v>
      </c>
    </row>
    <row r="1203" spans="1:29" ht="16.2" hidden="1" customHeight="1" x14ac:dyDescent="0.35">
      <c r="A1203" s="61">
        <v>1202</v>
      </c>
      <c r="B1203" s="63">
        <v>20424035</v>
      </c>
      <c r="C1203" s="63" t="s">
        <v>462</v>
      </c>
      <c r="D1203" s="63" t="s">
        <v>8748</v>
      </c>
      <c r="E1203" s="63" t="s">
        <v>73</v>
      </c>
      <c r="F1203" s="63" t="s">
        <v>38</v>
      </c>
      <c r="G1203" s="63" t="s">
        <v>4198</v>
      </c>
      <c r="H1203" s="63" t="s">
        <v>31</v>
      </c>
      <c r="I1203" s="64" t="s">
        <v>465</v>
      </c>
      <c r="J1203" s="65" t="s">
        <v>465</v>
      </c>
      <c r="K1203" s="63" t="s">
        <v>4199</v>
      </c>
      <c r="L1203" s="63" t="s">
        <v>33</v>
      </c>
      <c r="M1203" s="63" t="s">
        <v>34</v>
      </c>
      <c r="N1203" s="63" t="s">
        <v>35</v>
      </c>
      <c r="O1203" s="63" t="s">
        <v>36</v>
      </c>
      <c r="P1203" s="63" t="s">
        <v>8751</v>
      </c>
      <c r="Q1203" s="84">
        <f t="shared" ca="1" si="54"/>
        <v>46120</v>
      </c>
      <c r="R1203" s="68">
        <v>0</v>
      </c>
      <c r="S1203" s="85" t="s">
        <v>8754</v>
      </c>
      <c r="T1203" s="85">
        <v>0</v>
      </c>
      <c r="U1203" s="85">
        <v>0</v>
      </c>
      <c r="V1203" s="86">
        <f t="shared" si="55"/>
        <v>2</v>
      </c>
      <c r="W1203" s="85">
        <v>0</v>
      </c>
      <c r="X1203" s="85">
        <v>0</v>
      </c>
      <c r="Y1203" s="85">
        <v>0</v>
      </c>
      <c r="Z1203" s="85">
        <v>0</v>
      </c>
      <c r="AA1203" s="85">
        <v>0</v>
      </c>
      <c r="AB1203" s="87">
        <f t="shared" si="56"/>
        <v>0</v>
      </c>
      <c r="AC1203" s="92" t="s">
        <v>8768</v>
      </c>
    </row>
    <row r="1204" spans="1:29" ht="16.2" hidden="1" customHeight="1" x14ac:dyDescent="0.35">
      <c r="A1204" s="66">
        <v>1203</v>
      </c>
      <c r="B1204" s="63">
        <v>20424046</v>
      </c>
      <c r="C1204" s="63" t="s">
        <v>462</v>
      </c>
      <c r="D1204" s="63" t="s">
        <v>8748</v>
      </c>
      <c r="E1204" s="63" t="s">
        <v>4200</v>
      </c>
      <c r="F1204" s="63" t="s">
        <v>32</v>
      </c>
      <c r="G1204" s="63" t="s">
        <v>4201</v>
      </c>
      <c r="H1204" s="63" t="s">
        <v>42</v>
      </c>
      <c r="I1204" s="64" t="s">
        <v>465</v>
      </c>
      <c r="J1204" s="65" t="s">
        <v>465</v>
      </c>
      <c r="K1204" s="63" t="s">
        <v>4202</v>
      </c>
      <c r="L1204" s="63" t="s">
        <v>39</v>
      </c>
      <c r="M1204" s="63" t="s">
        <v>34</v>
      </c>
      <c r="N1204" s="63" t="s">
        <v>35</v>
      </c>
      <c r="O1204" s="63" t="s">
        <v>43</v>
      </c>
      <c r="P1204" s="63" t="s">
        <v>8752</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2" t="s">
        <v>8768</v>
      </c>
    </row>
    <row r="1205" spans="1:29" ht="16.2" hidden="1" customHeight="1" x14ac:dyDescent="0.35">
      <c r="A1205" s="66">
        <v>1204</v>
      </c>
      <c r="B1205" s="63">
        <v>20424053</v>
      </c>
      <c r="C1205" s="63" t="s">
        <v>462</v>
      </c>
      <c r="D1205" s="63" t="s">
        <v>8748</v>
      </c>
      <c r="E1205" s="63" t="s">
        <v>187</v>
      </c>
      <c r="F1205" s="63" t="s">
        <v>38</v>
      </c>
      <c r="G1205" s="63" t="s">
        <v>4203</v>
      </c>
      <c r="H1205" s="63" t="s">
        <v>31</v>
      </c>
      <c r="I1205" s="64" t="s">
        <v>465</v>
      </c>
      <c r="J1205" s="65" t="s">
        <v>465</v>
      </c>
      <c r="K1205" s="63" t="s">
        <v>4204</v>
      </c>
      <c r="L1205" s="63" t="s">
        <v>33</v>
      </c>
      <c r="M1205" s="63" t="s">
        <v>34</v>
      </c>
      <c r="N1205" s="63" t="s">
        <v>35</v>
      </c>
      <c r="O1205" s="63" t="s">
        <v>36</v>
      </c>
      <c r="P1205" s="63" t="s">
        <v>8753</v>
      </c>
      <c r="Q1205" s="84">
        <f t="shared" ca="1" si="54"/>
        <v>46120</v>
      </c>
      <c r="R1205" s="68">
        <v>0</v>
      </c>
      <c r="S1205" s="85" t="s">
        <v>8754</v>
      </c>
      <c r="T1205" s="85">
        <v>0</v>
      </c>
      <c r="U1205" s="85">
        <v>0</v>
      </c>
      <c r="V1205" s="86">
        <f t="shared" si="55"/>
        <v>2</v>
      </c>
      <c r="W1205" s="85">
        <v>0</v>
      </c>
      <c r="X1205" s="85">
        <v>0</v>
      </c>
      <c r="Y1205" s="85">
        <v>0</v>
      </c>
      <c r="Z1205" s="85">
        <v>0</v>
      </c>
      <c r="AA1205" s="85">
        <v>0</v>
      </c>
      <c r="AB1205" s="87">
        <f t="shared" si="56"/>
        <v>0</v>
      </c>
      <c r="AC1205" s="92" t="s">
        <v>8768</v>
      </c>
    </row>
    <row r="1206" spans="1:29" ht="16.2" hidden="1" customHeight="1" x14ac:dyDescent="0.35">
      <c r="A1206" s="61">
        <v>1205</v>
      </c>
      <c r="B1206" s="63">
        <v>20424063</v>
      </c>
      <c r="C1206" s="63" t="s">
        <v>462</v>
      </c>
      <c r="D1206" s="63" t="s">
        <v>8748</v>
      </c>
      <c r="E1206" s="63" t="s">
        <v>109</v>
      </c>
      <c r="F1206" s="63" t="s">
        <v>38</v>
      </c>
      <c r="G1206" s="63" t="s">
        <v>4205</v>
      </c>
      <c r="H1206" s="63" t="s">
        <v>42</v>
      </c>
      <c r="I1206" s="64" t="s">
        <v>4206</v>
      </c>
      <c r="J1206" s="65" t="s">
        <v>502</v>
      </c>
      <c r="K1206" s="63" t="s">
        <v>4207</v>
      </c>
      <c r="L1206" s="63" t="s">
        <v>39</v>
      </c>
      <c r="M1206" s="63" t="s">
        <v>34</v>
      </c>
      <c r="N1206" s="63" t="s">
        <v>35</v>
      </c>
      <c r="O1206" s="63" t="s">
        <v>30</v>
      </c>
      <c r="P1206" s="63" t="s">
        <v>8753</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2" t="s">
        <v>8768</v>
      </c>
    </row>
    <row r="1207" spans="1:29" ht="16.2" hidden="1" customHeight="1" x14ac:dyDescent="0.35">
      <c r="A1207" s="61">
        <v>1206</v>
      </c>
      <c r="B1207" s="63">
        <v>20424079</v>
      </c>
      <c r="C1207" s="63" t="s">
        <v>462</v>
      </c>
      <c r="D1207" s="63" t="s">
        <v>8748</v>
      </c>
      <c r="E1207" s="63" t="s">
        <v>4208</v>
      </c>
      <c r="F1207" s="63" t="s">
        <v>38</v>
      </c>
      <c r="G1207" s="63" t="s">
        <v>4209</v>
      </c>
      <c r="H1207" s="63" t="s">
        <v>42</v>
      </c>
      <c r="I1207" s="64" t="s">
        <v>465</v>
      </c>
      <c r="J1207" s="65" t="s">
        <v>465</v>
      </c>
      <c r="K1207" s="63" t="s">
        <v>4210</v>
      </c>
      <c r="L1207" s="63" t="s">
        <v>33</v>
      </c>
      <c r="M1207" s="63" t="s">
        <v>40</v>
      </c>
      <c r="N1207" s="63" t="s">
        <v>52</v>
      </c>
      <c r="O1207" s="63" t="s">
        <v>36</v>
      </c>
      <c r="P1207" s="63" t="s">
        <v>52</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2" t="s">
        <v>8768</v>
      </c>
    </row>
    <row r="1208" spans="1:29" ht="16.2" hidden="1" customHeight="1" x14ac:dyDescent="0.35">
      <c r="A1208" s="66">
        <v>1207</v>
      </c>
      <c r="B1208" s="63">
        <v>20424084</v>
      </c>
      <c r="C1208" s="63" t="s">
        <v>462</v>
      </c>
      <c r="D1208" s="63" t="s">
        <v>8748</v>
      </c>
      <c r="E1208" s="63" t="s">
        <v>4211</v>
      </c>
      <c r="F1208" s="63" t="s">
        <v>38</v>
      </c>
      <c r="G1208" s="63" t="s">
        <v>4212</v>
      </c>
      <c r="H1208" s="63" t="s">
        <v>42</v>
      </c>
      <c r="I1208" s="64" t="s">
        <v>465</v>
      </c>
      <c r="J1208" s="65" t="s">
        <v>465</v>
      </c>
      <c r="K1208" s="63" t="s">
        <v>4213</v>
      </c>
      <c r="L1208" s="63" t="s">
        <v>33</v>
      </c>
      <c r="M1208" s="63" t="s">
        <v>40</v>
      </c>
      <c r="N1208" s="63" t="s">
        <v>35</v>
      </c>
      <c r="O1208" s="63" t="s">
        <v>43</v>
      </c>
      <c r="P1208" s="63" t="s">
        <v>8753</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2" t="s">
        <v>8768</v>
      </c>
    </row>
    <row r="1209" spans="1:29" ht="16.2" hidden="1" customHeight="1" x14ac:dyDescent="0.35">
      <c r="A1209" s="66">
        <v>1208</v>
      </c>
      <c r="B1209" s="63">
        <v>20424102</v>
      </c>
      <c r="C1209" s="63" t="s">
        <v>462</v>
      </c>
      <c r="D1209" s="63" t="s">
        <v>8748</v>
      </c>
      <c r="E1209" s="63" t="s">
        <v>4214</v>
      </c>
      <c r="F1209" s="63" t="s">
        <v>38</v>
      </c>
      <c r="G1209" s="63" t="s">
        <v>4215</v>
      </c>
      <c r="H1209" s="63" t="s">
        <v>42</v>
      </c>
      <c r="I1209" s="64" t="s">
        <v>4216</v>
      </c>
      <c r="J1209" s="65" t="s">
        <v>469</v>
      </c>
      <c r="K1209" s="63" t="s">
        <v>4217</v>
      </c>
      <c r="L1209" s="63" t="s">
        <v>39</v>
      </c>
      <c r="M1209" s="63" t="s">
        <v>34</v>
      </c>
      <c r="N1209" s="63" t="s">
        <v>35</v>
      </c>
      <c r="O1209" s="63" t="s">
        <v>30</v>
      </c>
      <c r="P1209" s="63" t="s">
        <v>8751</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2" t="s">
        <v>8768</v>
      </c>
    </row>
    <row r="1210" spans="1:29" ht="16.2" hidden="1" customHeight="1" x14ac:dyDescent="0.35">
      <c r="A1210" s="61">
        <v>1209</v>
      </c>
      <c r="B1210" s="63">
        <v>20424138</v>
      </c>
      <c r="C1210" s="63" t="s">
        <v>462</v>
      </c>
      <c r="D1210" s="63" t="s">
        <v>8748</v>
      </c>
      <c r="E1210" s="63" t="s">
        <v>4218</v>
      </c>
      <c r="F1210" s="63" t="s">
        <v>32</v>
      </c>
      <c r="G1210" s="63" t="s">
        <v>2059</v>
      </c>
      <c r="H1210" s="63" t="s">
        <v>31</v>
      </c>
      <c r="I1210" s="64" t="s">
        <v>465</v>
      </c>
      <c r="J1210" s="65" t="s">
        <v>465</v>
      </c>
      <c r="K1210" s="63" t="s">
        <v>4219</v>
      </c>
      <c r="L1210" s="63" t="s">
        <v>39</v>
      </c>
      <c r="M1210" s="63" t="s">
        <v>40</v>
      </c>
      <c r="N1210" s="63" t="s">
        <v>48</v>
      </c>
      <c r="O1210" s="63" t="s">
        <v>36</v>
      </c>
      <c r="P1210" s="89" t="s">
        <v>8756</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2" t="s">
        <v>8768</v>
      </c>
    </row>
    <row r="1211" spans="1:29" ht="16.2" hidden="1" customHeight="1" x14ac:dyDescent="0.35">
      <c r="A1211" s="61">
        <v>1210</v>
      </c>
      <c r="B1211" s="63">
        <v>20424145</v>
      </c>
      <c r="C1211" s="63" t="s">
        <v>462</v>
      </c>
      <c r="D1211" s="63" t="s">
        <v>8748</v>
      </c>
      <c r="E1211" s="63" t="s">
        <v>396</v>
      </c>
      <c r="F1211" s="63" t="s">
        <v>32</v>
      </c>
      <c r="G1211" s="63" t="s">
        <v>4220</v>
      </c>
      <c r="H1211" s="63" t="s">
        <v>31</v>
      </c>
      <c r="I1211" s="64" t="s">
        <v>1235</v>
      </c>
      <c r="J1211" s="65" t="s">
        <v>465</v>
      </c>
      <c r="K1211" s="63" t="s">
        <v>4221</v>
      </c>
      <c r="L1211" s="63" t="s">
        <v>33</v>
      </c>
      <c r="M1211" s="63" t="s">
        <v>40</v>
      </c>
      <c r="N1211" s="63" t="s">
        <v>48</v>
      </c>
      <c r="O1211" s="63" t="s">
        <v>43</v>
      </c>
      <c r="P1211" s="89" t="s">
        <v>8758</v>
      </c>
      <c r="Q1211" s="84">
        <f t="shared" ca="1" si="54"/>
        <v>46120</v>
      </c>
      <c r="R1211" s="68">
        <v>0</v>
      </c>
      <c r="S1211" s="85" t="s">
        <v>8754</v>
      </c>
      <c r="T1211" s="85">
        <v>0</v>
      </c>
      <c r="U1211" s="85">
        <v>0</v>
      </c>
      <c r="V1211" s="86">
        <f t="shared" si="55"/>
        <v>2</v>
      </c>
      <c r="W1211" s="85">
        <v>0</v>
      </c>
      <c r="X1211" s="85">
        <v>0</v>
      </c>
      <c r="Y1211" s="85">
        <v>0</v>
      </c>
      <c r="Z1211" s="85">
        <v>0</v>
      </c>
      <c r="AA1211" s="85">
        <v>0</v>
      </c>
      <c r="AB1211" s="87">
        <f t="shared" si="56"/>
        <v>0</v>
      </c>
      <c r="AC1211" s="92" t="s">
        <v>8768</v>
      </c>
    </row>
    <row r="1212" spans="1:29" ht="16.2" hidden="1" customHeight="1" x14ac:dyDescent="0.35">
      <c r="A1212" s="66">
        <v>1211</v>
      </c>
      <c r="B1212" s="63">
        <v>20424149</v>
      </c>
      <c r="C1212" s="63" t="s">
        <v>462</v>
      </c>
      <c r="D1212" s="63" t="s">
        <v>8748</v>
      </c>
      <c r="E1212" s="63" t="s">
        <v>4222</v>
      </c>
      <c r="F1212" s="63" t="s">
        <v>38</v>
      </c>
      <c r="G1212" s="63" t="s">
        <v>4223</v>
      </c>
      <c r="H1212" s="63" t="s">
        <v>31</v>
      </c>
      <c r="I1212" s="64" t="s">
        <v>4224</v>
      </c>
      <c r="J1212" s="65" t="s">
        <v>469</v>
      </c>
      <c r="K1212" s="63" t="s">
        <v>4225</v>
      </c>
      <c r="L1212" s="63" t="s">
        <v>39</v>
      </c>
      <c r="M1212" s="63" t="s">
        <v>34</v>
      </c>
      <c r="N1212" s="63" t="s">
        <v>35</v>
      </c>
      <c r="O1212" s="63" t="s">
        <v>43</v>
      </c>
      <c r="P1212" s="63" t="s">
        <v>8752</v>
      </c>
      <c r="Q1212" s="84">
        <f t="shared" ca="1" si="54"/>
        <v>46120</v>
      </c>
      <c r="R1212" s="68">
        <v>0</v>
      </c>
      <c r="S1212" s="85" t="s">
        <v>8754</v>
      </c>
      <c r="T1212" s="85">
        <v>0</v>
      </c>
      <c r="U1212" s="85">
        <v>0</v>
      </c>
      <c r="V1212" s="86">
        <f t="shared" si="55"/>
        <v>2</v>
      </c>
      <c r="W1212" s="85">
        <v>0</v>
      </c>
      <c r="X1212" s="85">
        <v>0</v>
      </c>
      <c r="Y1212" s="85">
        <v>0</v>
      </c>
      <c r="Z1212" s="85">
        <v>0</v>
      </c>
      <c r="AA1212" s="85">
        <v>0</v>
      </c>
      <c r="AB1212" s="87">
        <f t="shared" si="56"/>
        <v>0</v>
      </c>
      <c r="AC1212" s="92" t="s">
        <v>8768</v>
      </c>
    </row>
    <row r="1213" spans="1:29" ht="16.2" hidden="1" customHeight="1" x14ac:dyDescent="0.35">
      <c r="A1213" s="66">
        <v>1212</v>
      </c>
      <c r="B1213" s="63">
        <v>20424172</v>
      </c>
      <c r="C1213" s="63" t="s">
        <v>462</v>
      </c>
      <c r="D1213" s="63" t="s">
        <v>8748</v>
      </c>
      <c r="E1213" s="63" t="s">
        <v>4226</v>
      </c>
      <c r="F1213" s="63" t="s">
        <v>32</v>
      </c>
      <c r="G1213" s="63" t="s">
        <v>4227</v>
      </c>
      <c r="H1213" s="63" t="s">
        <v>31</v>
      </c>
      <c r="I1213" s="64" t="s">
        <v>465</v>
      </c>
      <c r="J1213" s="65" t="s">
        <v>465</v>
      </c>
      <c r="K1213" s="63" t="s">
        <v>4228</v>
      </c>
      <c r="L1213" s="63" t="s">
        <v>39</v>
      </c>
      <c r="M1213" s="63" t="s">
        <v>40</v>
      </c>
      <c r="N1213" s="63" t="s">
        <v>52</v>
      </c>
      <c r="O1213" s="63" t="s">
        <v>36</v>
      </c>
      <c r="P1213" s="63" t="s">
        <v>52</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2" t="s">
        <v>8768</v>
      </c>
    </row>
    <row r="1214" spans="1:29" ht="16.2" hidden="1" customHeight="1" x14ac:dyDescent="0.35">
      <c r="A1214" s="61">
        <v>1213</v>
      </c>
      <c r="B1214" s="63">
        <v>20424175</v>
      </c>
      <c r="C1214" s="63" t="s">
        <v>462</v>
      </c>
      <c r="D1214" s="63" t="s">
        <v>8748</v>
      </c>
      <c r="E1214" s="63" t="s">
        <v>4229</v>
      </c>
      <c r="F1214" s="63" t="s">
        <v>32</v>
      </c>
      <c r="G1214" s="63" t="s">
        <v>4230</v>
      </c>
      <c r="H1214" s="63" t="s">
        <v>31</v>
      </c>
      <c r="I1214" s="64" t="s">
        <v>607</v>
      </c>
      <c r="J1214" s="65" t="s">
        <v>465</v>
      </c>
      <c r="K1214" s="63" t="s">
        <v>4231</v>
      </c>
      <c r="L1214" s="63" t="s">
        <v>39</v>
      </c>
      <c r="M1214" s="63" t="s">
        <v>40</v>
      </c>
      <c r="N1214" s="63" t="s">
        <v>35</v>
      </c>
      <c r="O1214" s="63" t="s">
        <v>43</v>
      </c>
      <c r="P1214" s="63" t="s">
        <v>8750</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2" t="s">
        <v>8768</v>
      </c>
    </row>
    <row r="1215" spans="1:29" ht="16.2" hidden="1" customHeight="1" x14ac:dyDescent="0.35">
      <c r="A1215" s="61">
        <v>1214</v>
      </c>
      <c r="B1215" s="63">
        <v>20424183</v>
      </c>
      <c r="C1215" s="63" t="s">
        <v>462</v>
      </c>
      <c r="D1215" s="63" t="s">
        <v>8748</v>
      </c>
      <c r="E1215" s="63" t="s">
        <v>4232</v>
      </c>
      <c r="F1215" s="63" t="s">
        <v>38</v>
      </c>
      <c r="G1215" s="63" t="s">
        <v>4233</v>
      </c>
      <c r="H1215" s="63" t="s">
        <v>31</v>
      </c>
      <c r="I1215" s="64" t="s">
        <v>465</v>
      </c>
      <c r="J1215" s="65" t="s">
        <v>465</v>
      </c>
      <c r="K1215" s="63" t="s">
        <v>4234</v>
      </c>
      <c r="L1215" s="63" t="s">
        <v>39</v>
      </c>
      <c r="M1215" s="63" t="s">
        <v>34</v>
      </c>
      <c r="N1215" s="63" t="s">
        <v>35</v>
      </c>
      <c r="O1215" s="63" t="s">
        <v>36</v>
      </c>
      <c r="P1215" s="63" t="s">
        <v>8753</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2" t="s">
        <v>8768</v>
      </c>
    </row>
    <row r="1216" spans="1:29" ht="16.2" hidden="1" customHeight="1" x14ac:dyDescent="0.35">
      <c r="A1216" s="66">
        <v>1215</v>
      </c>
      <c r="B1216" s="63">
        <v>20424186</v>
      </c>
      <c r="C1216" s="63" t="s">
        <v>462</v>
      </c>
      <c r="D1216" s="63" t="s">
        <v>8748</v>
      </c>
      <c r="E1216" s="63" t="s">
        <v>245</v>
      </c>
      <c r="F1216" s="63" t="s">
        <v>32</v>
      </c>
      <c r="G1216" s="63" t="s">
        <v>3831</v>
      </c>
      <c r="H1216" s="63" t="s">
        <v>31</v>
      </c>
      <c r="I1216" s="64" t="s">
        <v>465</v>
      </c>
      <c r="J1216" s="65" t="s">
        <v>465</v>
      </c>
      <c r="K1216" s="63" t="s">
        <v>4235</v>
      </c>
      <c r="L1216" s="63" t="s">
        <v>39</v>
      </c>
      <c r="M1216" s="63" t="s">
        <v>34</v>
      </c>
      <c r="N1216" s="63" t="s">
        <v>35</v>
      </c>
      <c r="O1216" s="63" t="s">
        <v>36</v>
      </c>
      <c r="P1216" s="63" t="s">
        <v>8755</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2" t="s">
        <v>8768</v>
      </c>
    </row>
    <row r="1217" spans="1:29" ht="16.2" hidden="1" customHeight="1" x14ac:dyDescent="0.35">
      <c r="A1217" s="66">
        <v>1216</v>
      </c>
      <c r="B1217" s="67">
        <v>20424187</v>
      </c>
      <c r="C1217" s="63" t="s">
        <v>462</v>
      </c>
      <c r="D1217" s="63" t="s">
        <v>8748</v>
      </c>
      <c r="E1217" s="63" t="s">
        <v>4236</v>
      </c>
      <c r="F1217" s="63" t="s">
        <v>32</v>
      </c>
      <c r="G1217" s="63" t="s">
        <v>4237</v>
      </c>
      <c r="H1217" s="63" t="s">
        <v>31</v>
      </c>
      <c r="I1217" s="64" t="s">
        <v>465</v>
      </c>
      <c r="J1217" s="65" t="s">
        <v>465</v>
      </c>
      <c r="K1217" s="63" t="s">
        <v>4238</v>
      </c>
      <c r="L1217" s="63" t="s">
        <v>33</v>
      </c>
      <c r="M1217" s="63" t="s">
        <v>40</v>
      </c>
      <c r="N1217" s="63" t="s">
        <v>46</v>
      </c>
      <c r="O1217" s="63" t="s">
        <v>36</v>
      </c>
      <c r="P1217" s="63" t="s">
        <v>46</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2" t="s">
        <v>8768</v>
      </c>
    </row>
    <row r="1218" spans="1:29" ht="16.2" hidden="1" customHeight="1" x14ac:dyDescent="0.35">
      <c r="A1218" s="61">
        <v>1217</v>
      </c>
      <c r="B1218" s="62">
        <v>20424188</v>
      </c>
      <c r="C1218" s="63" t="s">
        <v>462</v>
      </c>
      <c r="D1218" s="63" t="s">
        <v>8748</v>
      </c>
      <c r="E1218" s="63" t="s">
        <v>360</v>
      </c>
      <c r="F1218" s="63" t="s">
        <v>32</v>
      </c>
      <c r="G1218" s="63" t="s">
        <v>4239</v>
      </c>
      <c r="H1218" s="63" t="s">
        <v>31</v>
      </c>
      <c r="I1218" s="64" t="s">
        <v>465</v>
      </c>
      <c r="J1218" s="65" t="s">
        <v>544</v>
      </c>
      <c r="K1218" s="63" t="s">
        <v>4240</v>
      </c>
      <c r="L1218" s="63" t="s">
        <v>39</v>
      </c>
      <c r="M1218" s="63" t="s">
        <v>34</v>
      </c>
      <c r="N1218" s="63" t="s">
        <v>35</v>
      </c>
      <c r="O1218" s="63" t="s">
        <v>30</v>
      </c>
      <c r="P1218" s="63" t="s">
        <v>8749</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2" t="s">
        <v>8768</v>
      </c>
    </row>
    <row r="1219" spans="1:29" ht="16.2" hidden="1" customHeight="1" x14ac:dyDescent="0.35">
      <c r="A1219" s="61">
        <v>1218</v>
      </c>
      <c r="B1219" s="63">
        <v>20424190</v>
      </c>
      <c r="C1219" s="63" t="s">
        <v>462</v>
      </c>
      <c r="D1219" s="63" t="s">
        <v>8748</v>
      </c>
      <c r="E1219" s="63" t="s">
        <v>4241</v>
      </c>
      <c r="F1219" s="63" t="s">
        <v>32</v>
      </c>
      <c r="G1219" s="63" t="s">
        <v>4242</v>
      </c>
      <c r="H1219" s="63" t="s">
        <v>42</v>
      </c>
      <c r="I1219" s="64" t="s">
        <v>465</v>
      </c>
      <c r="J1219" s="65" t="s">
        <v>465</v>
      </c>
      <c r="K1219" s="63" t="s">
        <v>4243</v>
      </c>
      <c r="L1219" s="63" t="s">
        <v>39</v>
      </c>
      <c r="M1219" s="63" t="s">
        <v>40</v>
      </c>
      <c r="N1219" s="63" t="s">
        <v>48</v>
      </c>
      <c r="O1219" s="63" t="s">
        <v>36</v>
      </c>
      <c r="P1219" s="89" t="s">
        <v>8758</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2" t="s">
        <v>8768</v>
      </c>
    </row>
    <row r="1220" spans="1:29" ht="16.2" customHeight="1" x14ac:dyDescent="0.35">
      <c r="A1220" s="66">
        <v>1219</v>
      </c>
      <c r="B1220" s="63">
        <v>20424210</v>
      </c>
      <c r="C1220" s="63" t="s">
        <v>462</v>
      </c>
      <c r="D1220" s="63" t="s">
        <v>8748</v>
      </c>
      <c r="E1220" s="63" t="s">
        <v>112</v>
      </c>
      <c r="F1220" s="63" t="s">
        <v>38</v>
      </c>
      <c r="G1220" s="63" t="s">
        <v>4244</v>
      </c>
      <c r="H1220" s="63" t="s">
        <v>31</v>
      </c>
      <c r="I1220" s="64" t="s">
        <v>4245</v>
      </c>
      <c r="J1220" s="65" t="s">
        <v>469</v>
      </c>
      <c r="K1220" s="63" t="s">
        <v>4246</v>
      </c>
      <c r="L1220" s="63" t="s">
        <v>45</v>
      </c>
      <c r="M1220" s="63" t="s">
        <v>40</v>
      </c>
      <c r="N1220" s="63" t="s">
        <v>53</v>
      </c>
      <c r="O1220" s="63" t="s">
        <v>43</v>
      </c>
      <c r="P1220" s="63" t="s">
        <v>53</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2" t="s">
        <v>8768</v>
      </c>
    </row>
    <row r="1221" spans="1:29" ht="16.2" hidden="1" customHeight="1" x14ac:dyDescent="0.35">
      <c r="A1221" s="66">
        <v>1220</v>
      </c>
      <c r="B1221" s="63">
        <v>20424253</v>
      </c>
      <c r="C1221" s="63" t="s">
        <v>462</v>
      </c>
      <c r="D1221" s="63" t="s">
        <v>8748</v>
      </c>
      <c r="E1221" s="63" t="s">
        <v>4247</v>
      </c>
      <c r="F1221" s="63" t="s">
        <v>32</v>
      </c>
      <c r="G1221" s="63" t="s">
        <v>4248</v>
      </c>
      <c r="H1221" s="63" t="s">
        <v>42</v>
      </c>
      <c r="I1221" s="64" t="s">
        <v>582</v>
      </c>
      <c r="J1221" s="65" t="s">
        <v>526</v>
      </c>
      <c r="K1221" s="63" t="s">
        <v>4249</v>
      </c>
      <c r="L1221" s="63" t="s">
        <v>39</v>
      </c>
      <c r="M1221" s="63" t="s">
        <v>40</v>
      </c>
      <c r="N1221" s="63" t="s">
        <v>41</v>
      </c>
      <c r="O1221" s="63" t="s">
        <v>43</v>
      </c>
      <c r="P1221" s="63" t="s">
        <v>41</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2" t="s">
        <v>8768</v>
      </c>
    </row>
    <row r="1222" spans="1:29" ht="16.2" hidden="1" customHeight="1" x14ac:dyDescent="0.35">
      <c r="A1222" s="61">
        <v>1221</v>
      </c>
      <c r="B1222" s="67">
        <v>20424264</v>
      </c>
      <c r="C1222" s="63" t="s">
        <v>462</v>
      </c>
      <c r="D1222" s="63" t="s">
        <v>8748</v>
      </c>
      <c r="E1222" s="63" t="s">
        <v>4250</v>
      </c>
      <c r="F1222" s="63" t="s">
        <v>32</v>
      </c>
      <c r="G1222" s="63" t="s">
        <v>4251</v>
      </c>
      <c r="H1222" s="63" t="s">
        <v>31</v>
      </c>
      <c r="I1222" s="64" t="s">
        <v>465</v>
      </c>
      <c r="J1222" s="65" t="s">
        <v>465</v>
      </c>
      <c r="K1222" s="63" t="s">
        <v>4252</v>
      </c>
      <c r="L1222" s="63" t="s">
        <v>39</v>
      </c>
      <c r="M1222" s="63" t="s">
        <v>40</v>
      </c>
      <c r="N1222" s="63" t="s">
        <v>46</v>
      </c>
      <c r="O1222" s="63" t="s">
        <v>36</v>
      </c>
      <c r="P1222" s="63" t="s">
        <v>46</v>
      </c>
      <c r="Q1222" s="84">
        <f t="shared" ca="1" si="57"/>
        <v>46120</v>
      </c>
      <c r="R1222" s="68">
        <v>0</v>
      </c>
      <c r="S1222" s="85" t="s">
        <v>8754</v>
      </c>
      <c r="T1222" s="85">
        <v>0</v>
      </c>
      <c r="U1222" s="85">
        <v>0</v>
      </c>
      <c r="V1222" s="86">
        <f t="shared" si="58"/>
        <v>2</v>
      </c>
      <c r="W1222" s="85">
        <v>0</v>
      </c>
      <c r="X1222" s="85">
        <v>0</v>
      </c>
      <c r="Y1222" s="85">
        <v>0</v>
      </c>
      <c r="Z1222" s="85">
        <v>0</v>
      </c>
      <c r="AA1222" s="85">
        <v>0</v>
      </c>
      <c r="AB1222" s="87">
        <f t="shared" si="59"/>
        <v>0</v>
      </c>
      <c r="AC1222" s="92" t="s">
        <v>8768</v>
      </c>
    </row>
    <row r="1223" spans="1:29" ht="16.2" hidden="1" customHeight="1" x14ac:dyDescent="0.35">
      <c r="A1223" s="61">
        <v>1222</v>
      </c>
      <c r="B1223" s="67">
        <v>20424266</v>
      </c>
      <c r="C1223" s="63" t="s">
        <v>462</v>
      </c>
      <c r="D1223" s="63" t="s">
        <v>8748</v>
      </c>
      <c r="E1223" s="63" t="s">
        <v>4253</v>
      </c>
      <c r="F1223" s="63" t="s">
        <v>32</v>
      </c>
      <c r="G1223" s="63" t="s">
        <v>4254</v>
      </c>
      <c r="H1223" s="63" t="s">
        <v>42</v>
      </c>
      <c r="I1223" s="64" t="s">
        <v>465</v>
      </c>
      <c r="J1223" s="65" t="s">
        <v>465</v>
      </c>
      <c r="K1223" s="63" t="s">
        <v>4255</v>
      </c>
      <c r="L1223" s="63" t="s">
        <v>39</v>
      </c>
      <c r="M1223" s="63" t="s">
        <v>34</v>
      </c>
      <c r="N1223" s="63" t="s">
        <v>46</v>
      </c>
      <c r="O1223" s="63" t="s">
        <v>36</v>
      </c>
      <c r="P1223" s="63" t="s">
        <v>46</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2" t="s">
        <v>8768</v>
      </c>
    </row>
    <row r="1224" spans="1:29" ht="16.2" hidden="1" customHeight="1" x14ac:dyDescent="0.35">
      <c r="A1224" s="66">
        <v>1223</v>
      </c>
      <c r="B1224" s="63">
        <v>20424277</v>
      </c>
      <c r="C1224" s="63" t="s">
        <v>462</v>
      </c>
      <c r="D1224" s="63" t="s">
        <v>8748</v>
      </c>
      <c r="E1224" s="63" t="s">
        <v>272</v>
      </c>
      <c r="F1224" s="63" t="s">
        <v>38</v>
      </c>
      <c r="G1224" s="63" t="s">
        <v>4256</v>
      </c>
      <c r="H1224" s="63" t="s">
        <v>31</v>
      </c>
      <c r="I1224" s="64" t="s">
        <v>465</v>
      </c>
      <c r="J1224" s="65" t="s">
        <v>465</v>
      </c>
      <c r="K1224" s="63" t="s">
        <v>4257</v>
      </c>
      <c r="L1224" s="63" t="s">
        <v>33</v>
      </c>
      <c r="M1224" s="63" t="s">
        <v>34</v>
      </c>
      <c r="N1224" s="63" t="s">
        <v>35</v>
      </c>
      <c r="O1224" s="63" t="s">
        <v>36</v>
      </c>
      <c r="P1224" s="63" t="s">
        <v>8749</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2" t="s">
        <v>8768</v>
      </c>
    </row>
    <row r="1225" spans="1:29" ht="16.2" hidden="1" customHeight="1" x14ac:dyDescent="0.35">
      <c r="A1225" s="66">
        <v>1224</v>
      </c>
      <c r="B1225" s="63">
        <v>20424279</v>
      </c>
      <c r="C1225" s="63" t="s">
        <v>462</v>
      </c>
      <c r="D1225" s="63" t="s">
        <v>8748</v>
      </c>
      <c r="E1225" s="63" t="s">
        <v>4258</v>
      </c>
      <c r="F1225" s="63" t="s">
        <v>32</v>
      </c>
      <c r="G1225" s="63" t="s">
        <v>4259</v>
      </c>
      <c r="H1225" s="63" t="s">
        <v>31</v>
      </c>
      <c r="I1225" s="64" t="s">
        <v>4260</v>
      </c>
      <c r="J1225" s="65" t="s">
        <v>469</v>
      </c>
      <c r="K1225" s="63" t="s">
        <v>4261</v>
      </c>
      <c r="L1225" s="63" t="s">
        <v>39</v>
      </c>
      <c r="M1225" s="63" t="s">
        <v>34</v>
      </c>
      <c r="N1225" s="63" t="s">
        <v>35</v>
      </c>
      <c r="O1225" s="63" t="s">
        <v>43</v>
      </c>
      <c r="P1225" s="63" t="s">
        <v>8751</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2" t="s">
        <v>8768</v>
      </c>
    </row>
    <row r="1226" spans="1:29" ht="16.2" hidden="1" customHeight="1" x14ac:dyDescent="0.35">
      <c r="A1226" s="61">
        <v>1225</v>
      </c>
      <c r="B1226" s="63">
        <v>20424286</v>
      </c>
      <c r="C1226" s="63" t="s">
        <v>462</v>
      </c>
      <c r="D1226" s="63" t="s">
        <v>8748</v>
      </c>
      <c r="E1226" s="63" t="s">
        <v>4262</v>
      </c>
      <c r="F1226" s="63" t="s">
        <v>38</v>
      </c>
      <c r="G1226" s="63" t="s">
        <v>4263</v>
      </c>
      <c r="H1226" s="63" t="s">
        <v>42</v>
      </c>
      <c r="I1226" s="64" t="s">
        <v>869</v>
      </c>
      <c r="J1226" s="65" t="s">
        <v>526</v>
      </c>
      <c r="K1226" s="63" t="s">
        <v>4264</v>
      </c>
      <c r="L1226" s="63" t="s">
        <v>33</v>
      </c>
      <c r="M1226" s="63" t="s">
        <v>34</v>
      </c>
      <c r="N1226" s="63" t="s">
        <v>48</v>
      </c>
      <c r="O1226" s="63" t="s">
        <v>43</v>
      </c>
      <c r="P1226" s="89" t="s">
        <v>8756</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2" t="s">
        <v>8768</v>
      </c>
    </row>
    <row r="1227" spans="1:29" ht="16.2" hidden="1" customHeight="1" x14ac:dyDescent="0.35">
      <c r="A1227" s="61">
        <v>1226</v>
      </c>
      <c r="B1227" s="62">
        <v>20424289</v>
      </c>
      <c r="C1227" s="63" t="s">
        <v>462</v>
      </c>
      <c r="D1227" s="63" t="s">
        <v>8748</v>
      </c>
      <c r="E1227" s="63" t="s">
        <v>4265</v>
      </c>
      <c r="F1227" s="63" t="s">
        <v>32</v>
      </c>
      <c r="G1227" s="63" t="s">
        <v>4266</v>
      </c>
      <c r="H1227" s="63" t="s">
        <v>42</v>
      </c>
      <c r="I1227" s="64" t="s">
        <v>465</v>
      </c>
      <c r="J1227" s="65" t="s">
        <v>465</v>
      </c>
      <c r="K1227" s="63" t="s">
        <v>4267</v>
      </c>
      <c r="L1227" s="63" t="s">
        <v>39</v>
      </c>
      <c r="M1227" s="63" t="s">
        <v>34</v>
      </c>
      <c r="N1227" s="63" t="s">
        <v>35</v>
      </c>
      <c r="O1227" s="63" t="s">
        <v>43</v>
      </c>
      <c r="P1227" s="63" t="s">
        <v>8751</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2" t="s">
        <v>8768</v>
      </c>
    </row>
    <row r="1228" spans="1:29" ht="16.2" hidden="1" customHeight="1" x14ac:dyDescent="0.35">
      <c r="A1228" s="66">
        <v>1227</v>
      </c>
      <c r="B1228" s="63">
        <v>20424295</v>
      </c>
      <c r="C1228" s="63" t="s">
        <v>462</v>
      </c>
      <c r="D1228" s="63" t="s">
        <v>8748</v>
      </c>
      <c r="E1228" s="63" t="s">
        <v>4268</v>
      </c>
      <c r="F1228" s="63" t="s">
        <v>38</v>
      </c>
      <c r="G1228" s="63" t="s">
        <v>4269</v>
      </c>
      <c r="H1228" s="63" t="s">
        <v>42</v>
      </c>
      <c r="I1228" s="64" t="s">
        <v>465</v>
      </c>
      <c r="J1228" s="65" t="s">
        <v>465</v>
      </c>
      <c r="K1228" s="63" t="s">
        <v>4270</v>
      </c>
      <c r="L1228" s="63" t="s">
        <v>39</v>
      </c>
      <c r="M1228" s="63" t="s">
        <v>40</v>
      </c>
      <c r="N1228" s="63" t="s">
        <v>35</v>
      </c>
      <c r="O1228" s="63" t="s">
        <v>36</v>
      </c>
      <c r="P1228" s="63" t="s">
        <v>8750</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2" t="s">
        <v>8768</v>
      </c>
    </row>
    <row r="1229" spans="1:29" ht="16.2" hidden="1" customHeight="1" x14ac:dyDescent="0.35">
      <c r="A1229" s="66">
        <v>1228</v>
      </c>
      <c r="B1229" s="63">
        <v>20424315</v>
      </c>
      <c r="C1229" s="63" t="s">
        <v>462</v>
      </c>
      <c r="D1229" s="63" t="s">
        <v>8748</v>
      </c>
      <c r="E1229" s="63" t="s">
        <v>4271</v>
      </c>
      <c r="F1229" s="63" t="s">
        <v>38</v>
      </c>
      <c r="G1229" s="63" t="s">
        <v>4272</v>
      </c>
      <c r="H1229" s="63" t="s">
        <v>42</v>
      </c>
      <c r="I1229" s="64" t="s">
        <v>465</v>
      </c>
      <c r="J1229" s="65" t="s">
        <v>465</v>
      </c>
      <c r="K1229" s="63" t="s">
        <v>4273</v>
      </c>
      <c r="L1229" s="63" t="s">
        <v>33</v>
      </c>
      <c r="M1229" s="63" t="s">
        <v>40</v>
      </c>
      <c r="N1229" s="63" t="s">
        <v>48</v>
      </c>
      <c r="O1229" s="63" t="s">
        <v>36</v>
      </c>
      <c r="P1229" s="89" t="s">
        <v>8756</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2" t="s">
        <v>8768</v>
      </c>
    </row>
    <row r="1230" spans="1:29" ht="16.2" hidden="1" customHeight="1" x14ac:dyDescent="0.35">
      <c r="A1230" s="61">
        <v>1229</v>
      </c>
      <c r="B1230" s="62">
        <v>20424317</v>
      </c>
      <c r="C1230" s="63" t="s">
        <v>462</v>
      </c>
      <c r="D1230" s="63" t="s">
        <v>8748</v>
      </c>
      <c r="E1230" s="63" t="s">
        <v>4274</v>
      </c>
      <c r="F1230" s="63" t="s">
        <v>38</v>
      </c>
      <c r="G1230" s="63" t="s">
        <v>4275</v>
      </c>
      <c r="H1230" s="63" t="s">
        <v>31</v>
      </c>
      <c r="I1230" s="64" t="s">
        <v>465</v>
      </c>
      <c r="J1230" s="65" t="s">
        <v>465</v>
      </c>
      <c r="K1230" s="63" t="s">
        <v>4276</v>
      </c>
      <c r="L1230" s="63" t="s">
        <v>39</v>
      </c>
      <c r="M1230" s="63" t="s">
        <v>34</v>
      </c>
      <c r="N1230" s="63" t="s">
        <v>35</v>
      </c>
      <c r="O1230" s="63" t="s">
        <v>36</v>
      </c>
      <c r="P1230" s="63" t="s">
        <v>8753</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2" t="s">
        <v>8768</v>
      </c>
    </row>
    <row r="1231" spans="1:29" ht="16.2" hidden="1" customHeight="1" x14ac:dyDescent="0.35">
      <c r="A1231" s="61">
        <v>1230</v>
      </c>
      <c r="B1231" s="63">
        <v>20424326</v>
      </c>
      <c r="C1231" s="63" t="s">
        <v>462</v>
      </c>
      <c r="D1231" s="63" t="s">
        <v>8748</v>
      </c>
      <c r="E1231" s="63" t="s">
        <v>164</v>
      </c>
      <c r="F1231" s="63" t="s">
        <v>32</v>
      </c>
      <c r="G1231" s="63" t="s">
        <v>4277</v>
      </c>
      <c r="H1231" s="63" t="s">
        <v>31</v>
      </c>
      <c r="I1231" s="64" t="s">
        <v>4278</v>
      </c>
      <c r="J1231" s="65" t="s">
        <v>465</v>
      </c>
      <c r="K1231" s="63" t="s">
        <v>4279</v>
      </c>
      <c r="L1231" s="63" t="s">
        <v>33</v>
      </c>
      <c r="M1231" s="63" t="s">
        <v>34</v>
      </c>
      <c r="N1231" s="63" t="s">
        <v>35</v>
      </c>
      <c r="O1231" s="63" t="s">
        <v>43</v>
      </c>
      <c r="P1231" s="63" t="s">
        <v>8757</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2" t="s">
        <v>8768</v>
      </c>
    </row>
    <row r="1232" spans="1:29" ht="16.2" hidden="1" customHeight="1" x14ac:dyDescent="0.35">
      <c r="A1232" s="66">
        <v>1231</v>
      </c>
      <c r="B1232" s="63">
        <v>20424354</v>
      </c>
      <c r="C1232" s="63" t="s">
        <v>462</v>
      </c>
      <c r="D1232" s="63" t="s">
        <v>8748</v>
      </c>
      <c r="E1232" s="63" t="s">
        <v>4280</v>
      </c>
      <c r="F1232" s="63" t="s">
        <v>32</v>
      </c>
      <c r="G1232" s="63" t="s">
        <v>4281</v>
      </c>
      <c r="H1232" s="63" t="s">
        <v>42</v>
      </c>
      <c r="I1232" s="64" t="s">
        <v>1160</v>
      </c>
      <c r="J1232" s="65" t="s">
        <v>1463</v>
      </c>
      <c r="K1232" s="63" t="s">
        <v>4282</v>
      </c>
      <c r="L1232" s="63" t="s">
        <v>39</v>
      </c>
      <c r="M1232" s="63" t="s">
        <v>34</v>
      </c>
      <c r="N1232" s="63" t="s">
        <v>35</v>
      </c>
      <c r="O1232" s="63" t="s">
        <v>43</v>
      </c>
      <c r="P1232" s="63" t="s">
        <v>8749</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2" t="s">
        <v>8768</v>
      </c>
    </row>
    <row r="1233" spans="1:29" ht="16.2" hidden="1" customHeight="1" x14ac:dyDescent="0.35">
      <c r="A1233" s="66">
        <v>1232</v>
      </c>
      <c r="B1233" s="63">
        <v>20424357</v>
      </c>
      <c r="C1233" s="63" t="s">
        <v>462</v>
      </c>
      <c r="D1233" s="63" t="s">
        <v>8748</v>
      </c>
      <c r="E1233" s="63" t="s">
        <v>4283</v>
      </c>
      <c r="F1233" s="63" t="s">
        <v>38</v>
      </c>
      <c r="G1233" s="63" t="s">
        <v>4284</v>
      </c>
      <c r="H1233" s="63" t="s">
        <v>42</v>
      </c>
      <c r="I1233" s="64" t="s">
        <v>465</v>
      </c>
      <c r="J1233" s="65" t="s">
        <v>465</v>
      </c>
      <c r="K1233" s="63" t="s">
        <v>4285</v>
      </c>
      <c r="L1233" s="63" t="s">
        <v>33</v>
      </c>
      <c r="M1233" s="63" t="s">
        <v>34</v>
      </c>
      <c r="N1233" s="63" t="s">
        <v>48</v>
      </c>
      <c r="O1233" s="63" t="s">
        <v>36</v>
      </c>
      <c r="P1233" s="89" t="s">
        <v>8756</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2" t="s">
        <v>8768</v>
      </c>
    </row>
    <row r="1234" spans="1:29" ht="16.2" hidden="1" customHeight="1" x14ac:dyDescent="0.35">
      <c r="A1234" s="61">
        <v>1233</v>
      </c>
      <c r="B1234" s="63">
        <v>20424365</v>
      </c>
      <c r="C1234" s="63" t="s">
        <v>462</v>
      </c>
      <c r="D1234" s="63" t="s">
        <v>8748</v>
      </c>
      <c r="E1234" s="63" t="s">
        <v>4286</v>
      </c>
      <c r="F1234" s="63" t="s">
        <v>38</v>
      </c>
      <c r="G1234" s="63" t="s">
        <v>4287</v>
      </c>
      <c r="H1234" s="63" t="s">
        <v>31</v>
      </c>
      <c r="I1234" s="64" t="s">
        <v>465</v>
      </c>
      <c r="J1234" s="65" t="s">
        <v>465</v>
      </c>
      <c r="K1234" s="63" t="s">
        <v>4288</v>
      </c>
      <c r="L1234" s="63" t="s">
        <v>33</v>
      </c>
      <c r="M1234" s="63" t="s">
        <v>34</v>
      </c>
      <c r="N1234" s="63" t="s">
        <v>35</v>
      </c>
      <c r="O1234" s="63" t="s">
        <v>36</v>
      </c>
      <c r="P1234" s="63" t="s">
        <v>8751</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2" t="s">
        <v>8768</v>
      </c>
    </row>
    <row r="1235" spans="1:29" ht="16.2" hidden="1" customHeight="1" x14ac:dyDescent="0.35">
      <c r="A1235" s="61">
        <v>1234</v>
      </c>
      <c r="B1235" s="63">
        <v>20424366</v>
      </c>
      <c r="C1235" s="63" t="s">
        <v>462</v>
      </c>
      <c r="D1235" s="63" t="s">
        <v>8748</v>
      </c>
      <c r="E1235" s="63" t="s">
        <v>4289</v>
      </c>
      <c r="F1235" s="63" t="s">
        <v>32</v>
      </c>
      <c r="G1235" s="63" t="s">
        <v>4290</v>
      </c>
      <c r="H1235" s="63" t="s">
        <v>31</v>
      </c>
      <c r="I1235" s="64" t="s">
        <v>465</v>
      </c>
      <c r="J1235" s="65" t="s">
        <v>465</v>
      </c>
      <c r="K1235" s="63" t="s">
        <v>4291</v>
      </c>
      <c r="L1235" s="63" t="s">
        <v>39</v>
      </c>
      <c r="M1235" s="63" t="s">
        <v>40</v>
      </c>
      <c r="N1235" s="63" t="s">
        <v>48</v>
      </c>
      <c r="O1235" s="63" t="s">
        <v>36</v>
      </c>
      <c r="P1235" s="89" t="s">
        <v>8758</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2" t="s">
        <v>8768</v>
      </c>
    </row>
    <row r="1236" spans="1:29" ht="16.2" hidden="1" customHeight="1" x14ac:dyDescent="0.35">
      <c r="A1236" s="66">
        <v>1235</v>
      </c>
      <c r="B1236" s="63">
        <v>20424385</v>
      </c>
      <c r="C1236" s="63" t="s">
        <v>462</v>
      </c>
      <c r="D1236" s="63" t="s">
        <v>8748</v>
      </c>
      <c r="E1236" s="63" t="s">
        <v>4292</v>
      </c>
      <c r="F1236" s="63" t="s">
        <v>38</v>
      </c>
      <c r="G1236" s="63" t="s">
        <v>4293</v>
      </c>
      <c r="H1236" s="63" t="s">
        <v>42</v>
      </c>
      <c r="I1236" s="64" t="s">
        <v>465</v>
      </c>
      <c r="J1236" s="65" t="s">
        <v>465</v>
      </c>
      <c r="K1236" s="63" t="s">
        <v>4294</v>
      </c>
      <c r="L1236" s="63" t="s">
        <v>39</v>
      </c>
      <c r="M1236" s="63" t="s">
        <v>40</v>
      </c>
      <c r="N1236" s="63" t="s">
        <v>41</v>
      </c>
      <c r="O1236" s="63" t="s">
        <v>43</v>
      </c>
      <c r="P1236" s="63" t="s">
        <v>41</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2" t="s">
        <v>8768</v>
      </c>
    </row>
    <row r="1237" spans="1:29" ht="16.2" hidden="1" customHeight="1" x14ac:dyDescent="0.35">
      <c r="A1237" s="66">
        <v>1236</v>
      </c>
      <c r="B1237" s="63">
        <v>20424388</v>
      </c>
      <c r="C1237" s="63" t="s">
        <v>462</v>
      </c>
      <c r="D1237" s="63" t="s">
        <v>8748</v>
      </c>
      <c r="E1237" s="63" t="s">
        <v>345</v>
      </c>
      <c r="F1237" s="63" t="s">
        <v>38</v>
      </c>
      <c r="G1237" s="63" t="s">
        <v>4295</v>
      </c>
      <c r="H1237" s="63" t="s">
        <v>42</v>
      </c>
      <c r="I1237" s="64" t="s">
        <v>607</v>
      </c>
      <c r="J1237" s="65" t="s">
        <v>526</v>
      </c>
      <c r="K1237" s="63" t="s">
        <v>4296</v>
      </c>
      <c r="L1237" s="63" t="s">
        <v>39</v>
      </c>
      <c r="M1237" s="63" t="s">
        <v>34</v>
      </c>
      <c r="N1237" s="63" t="s">
        <v>35</v>
      </c>
      <c r="O1237" s="63" t="s">
        <v>30</v>
      </c>
      <c r="P1237" s="63" t="s">
        <v>8757</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2" t="s">
        <v>8768</v>
      </c>
    </row>
    <row r="1238" spans="1:29" ht="16.2" hidden="1" customHeight="1" x14ac:dyDescent="0.35">
      <c r="A1238" s="66">
        <v>1237</v>
      </c>
      <c r="B1238" s="63">
        <v>20424407</v>
      </c>
      <c r="C1238" s="63" t="s">
        <v>462</v>
      </c>
      <c r="D1238" s="63" t="s">
        <v>8748</v>
      </c>
      <c r="E1238" s="63" t="s">
        <v>215</v>
      </c>
      <c r="F1238" s="63" t="s">
        <v>32</v>
      </c>
      <c r="G1238" s="63" t="s">
        <v>4297</v>
      </c>
      <c r="H1238" s="63" t="s">
        <v>42</v>
      </c>
      <c r="I1238" s="64" t="s">
        <v>465</v>
      </c>
      <c r="J1238" s="65" t="s">
        <v>465</v>
      </c>
      <c r="K1238" s="63" t="s">
        <v>4298</v>
      </c>
      <c r="L1238" s="63" t="s">
        <v>39</v>
      </c>
      <c r="M1238" s="63" t="s">
        <v>40</v>
      </c>
      <c r="N1238" s="63" t="s">
        <v>41</v>
      </c>
      <c r="O1238" s="63" t="s">
        <v>36</v>
      </c>
      <c r="P1238" s="63" t="s">
        <v>41</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2" t="s">
        <v>8768</v>
      </c>
    </row>
    <row r="1239" spans="1:29" ht="16.2" customHeight="1" x14ac:dyDescent="0.35">
      <c r="A1239" s="61">
        <v>1238</v>
      </c>
      <c r="B1239" s="63">
        <v>20424424</v>
      </c>
      <c r="C1239" s="63" t="s">
        <v>462</v>
      </c>
      <c r="D1239" s="63" t="s">
        <v>8748</v>
      </c>
      <c r="E1239" s="63" t="s">
        <v>4299</v>
      </c>
      <c r="F1239" s="63" t="s">
        <v>38</v>
      </c>
      <c r="G1239" s="63" t="s">
        <v>4300</v>
      </c>
      <c r="H1239" s="63" t="s">
        <v>42</v>
      </c>
      <c r="I1239" s="64" t="s">
        <v>465</v>
      </c>
      <c r="J1239" s="65" t="s">
        <v>465</v>
      </c>
      <c r="K1239" s="63" t="s">
        <v>4301</v>
      </c>
      <c r="L1239" s="63" t="s">
        <v>45</v>
      </c>
      <c r="M1239" s="63" t="s">
        <v>40</v>
      </c>
      <c r="N1239" s="63" t="s">
        <v>53</v>
      </c>
      <c r="O1239" s="63" t="s">
        <v>36</v>
      </c>
      <c r="P1239" s="63" t="s">
        <v>53</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2" t="s">
        <v>8768</v>
      </c>
    </row>
    <row r="1240" spans="1:29" ht="16.2" hidden="1" customHeight="1" x14ac:dyDescent="0.35">
      <c r="A1240" s="66">
        <v>1239</v>
      </c>
      <c r="B1240" s="63">
        <v>20424425</v>
      </c>
      <c r="C1240" s="63" t="s">
        <v>462</v>
      </c>
      <c r="D1240" s="63" t="s">
        <v>8748</v>
      </c>
      <c r="E1240" s="63" t="s">
        <v>4302</v>
      </c>
      <c r="F1240" s="63" t="s">
        <v>38</v>
      </c>
      <c r="G1240" s="63" t="s">
        <v>4303</v>
      </c>
      <c r="H1240" s="63" t="s">
        <v>31</v>
      </c>
      <c r="I1240" s="64" t="s">
        <v>465</v>
      </c>
      <c r="J1240" s="65" t="s">
        <v>465</v>
      </c>
      <c r="K1240" s="63" t="s">
        <v>4304</v>
      </c>
      <c r="L1240" s="63" t="s">
        <v>39</v>
      </c>
      <c r="M1240" s="63" t="s">
        <v>40</v>
      </c>
      <c r="N1240" s="63" t="s">
        <v>35</v>
      </c>
      <c r="O1240" s="63" t="s">
        <v>36</v>
      </c>
      <c r="P1240" s="63" t="s">
        <v>8749</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2" t="s">
        <v>8768</v>
      </c>
    </row>
    <row r="1241" spans="1:29" ht="16.2" hidden="1" customHeight="1" x14ac:dyDescent="0.35">
      <c r="A1241" s="66">
        <v>1240</v>
      </c>
      <c r="B1241" s="63">
        <v>20424448</v>
      </c>
      <c r="C1241" s="63" t="s">
        <v>462</v>
      </c>
      <c r="D1241" s="63" t="s">
        <v>8748</v>
      </c>
      <c r="E1241" s="63" t="s">
        <v>3295</v>
      </c>
      <c r="F1241" s="63" t="s">
        <v>32</v>
      </c>
      <c r="G1241" s="63" t="s">
        <v>4305</v>
      </c>
      <c r="H1241" s="63" t="s">
        <v>31</v>
      </c>
      <c r="I1241" s="64" t="s">
        <v>465</v>
      </c>
      <c r="J1241" s="65" t="s">
        <v>465</v>
      </c>
      <c r="K1241" s="63" t="s">
        <v>4306</v>
      </c>
      <c r="L1241" s="63" t="s">
        <v>39</v>
      </c>
      <c r="M1241" s="63" t="s">
        <v>40</v>
      </c>
      <c r="N1241" s="63" t="s">
        <v>35</v>
      </c>
      <c r="O1241" s="63" t="s">
        <v>36</v>
      </c>
      <c r="P1241" s="63" t="s">
        <v>8757</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2" t="s">
        <v>8768</v>
      </c>
    </row>
    <row r="1242" spans="1:29" ht="16.2" hidden="1" customHeight="1" x14ac:dyDescent="0.35">
      <c r="A1242" s="61">
        <v>1241</v>
      </c>
      <c r="B1242" s="63">
        <v>20424477</v>
      </c>
      <c r="C1242" s="63" t="s">
        <v>462</v>
      </c>
      <c r="D1242" s="63" t="s">
        <v>8748</v>
      </c>
      <c r="E1242" s="63" t="s">
        <v>4307</v>
      </c>
      <c r="F1242" s="63" t="s">
        <v>38</v>
      </c>
      <c r="G1242" s="63" t="s">
        <v>4308</v>
      </c>
      <c r="H1242" s="63" t="s">
        <v>31</v>
      </c>
      <c r="I1242" s="64" t="s">
        <v>465</v>
      </c>
      <c r="J1242" s="65" t="s">
        <v>465</v>
      </c>
      <c r="K1242" s="63" t="s">
        <v>4309</v>
      </c>
      <c r="L1242" s="63" t="s">
        <v>39</v>
      </c>
      <c r="M1242" s="63" t="s">
        <v>34</v>
      </c>
      <c r="N1242" s="63" t="s">
        <v>35</v>
      </c>
      <c r="O1242" s="63" t="s">
        <v>36</v>
      </c>
      <c r="P1242" s="63" t="s">
        <v>8750</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2" t="s">
        <v>8768</v>
      </c>
    </row>
    <row r="1243" spans="1:29" ht="16.2" hidden="1" customHeight="1" x14ac:dyDescent="0.35">
      <c r="A1243" s="66">
        <v>1242</v>
      </c>
      <c r="B1243" s="63">
        <v>20424483</v>
      </c>
      <c r="C1243" s="63" t="s">
        <v>462</v>
      </c>
      <c r="D1243" s="63" t="s">
        <v>8748</v>
      </c>
      <c r="E1243" s="63" t="s">
        <v>4310</v>
      </c>
      <c r="F1243" s="63" t="s">
        <v>38</v>
      </c>
      <c r="G1243" s="63" t="s">
        <v>843</v>
      </c>
      <c r="H1243" s="63" t="s">
        <v>31</v>
      </c>
      <c r="I1243" s="64" t="s">
        <v>4311</v>
      </c>
      <c r="J1243" s="65" t="s">
        <v>544</v>
      </c>
      <c r="K1243" s="63" t="s">
        <v>4312</v>
      </c>
      <c r="L1243" s="63" t="s">
        <v>45</v>
      </c>
      <c r="M1243" s="63" t="s">
        <v>40</v>
      </c>
      <c r="N1243" s="63" t="s">
        <v>41</v>
      </c>
      <c r="O1243" s="63" t="s">
        <v>43</v>
      </c>
      <c r="P1243" s="63" t="s">
        <v>41</v>
      </c>
      <c r="Q1243" s="84">
        <f t="shared" ca="1" si="57"/>
        <v>46120</v>
      </c>
      <c r="R1243" s="68">
        <v>0</v>
      </c>
      <c r="S1243" s="85" t="s">
        <v>8754</v>
      </c>
      <c r="T1243" s="85">
        <v>0</v>
      </c>
      <c r="U1243" s="85">
        <v>0</v>
      </c>
      <c r="V1243" s="86">
        <f t="shared" si="58"/>
        <v>2</v>
      </c>
      <c r="W1243" s="85">
        <v>0</v>
      </c>
      <c r="X1243" s="85">
        <v>0</v>
      </c>
      <c r="Y1243" s="85">
        <v>0</v>
      </c>
      <c r="Z1243" s="85">
        <v>0</v>
      </c>
      <c r="AA1243" s="85">
        <v>0</v>
      </c>
      <c r="AB1243" s="87">
        <f t="shared" si="59"/>
        <v>0</v>
      </c>
      <c r="AC1243" s="92" t="s">
        <v>8776</v>
      </c>
    </row>
    <row r="1244" spans="1:29" ht="16.2" hidden="1" customHeight="1" x14ac:dyDescent="0.35">
      <c r="A1244" s="66">
        <v>1243</v>
      </c>
      <c r="B1244" s="62">
        <v>20424503</v>
      </c>
      <c r="C1244" s="63" t="s">
        <v>462</v>
      </c>
      <c r="D1244" s="63" t="s">
        <v>8748</v>
      </c>
      <c r="E1244" s="63" t="s">
        <v>4313</v>
      </c>
      <c r="F1244" s="63" t="s">
        <v>32</v>
      </c>
      <c r="G1244" s="63" t="s">
        <v>4314</v>
      </c>
      <c r="H1244" s="63" t="s">
        <v>31</v>
      </c>
      <c r="I1244" s="64" t="s">
        <v>4315</v>
      </c>
      <c r="J1244" s="65" t="s">
        <v>544</v>
      </c>
      <c r="K1244" s="63" t="s">
        <v>4316</v>
      </c>
      <c r="L1244" s="63" t="s">
        <v>33</v>
      </c>
      <c r="M1244" s="63" t="s">
        <v>40</v>
      </c>
      <c r="N1244" s="63" t="s">
        <v>48</v>
      </c>
      <c r="O1244" s="63" t="s">
        <v>43</v>
      </c>
      <c r="P1244" s="89" t="s">
        <v>8756</v>
      </c>
      <c r="Q1244" s="84">
        <f t="shared" ca="1" si="57"/>
        <v>46120</v>
      </c>
      <c r="R1244" s="68">
        <v>0</v>
      </c>
      <c r="S1244" s="85" t="s">
        <v>8754</v>
      </c>
      <c r="T1244" s="85">
        <v>0</v>
      </c>
      <c r="U1244" s="85">
        <v>0</v>
      </c>
      <c r="V1244" s="86">
        <f t="shared" si="58"/>
        <v>2</v>
      </c>
      <c r="W1244" s="85">
        <v>0</v>
      </c>
      <c r="X1244" s="85">
        <v>0</v>
      </c>
      <c r="Y1244" s="85">
        <v>0</v>
      </c>
      <c r="Z1244" s="85">
        <v>0</v>
      </c>
      <c r="AA1244" s="85">
        <v>0</v>
      </c>
      <c r="AB1244" s="87">
        <f t="shared" si="59"/>
        <v>0</v>
      </c>
      <c r="AC1244" s="92" t="s">
        <v>8768</v>
      </c>
    </row>
    <row r="1245" spans="1:29" ht="16.2" hidden="1" customHeight="1" x14ac:dyDescent="0.35">
      <c r="A1245" s="66">
        <v>1244</v>
      </c>
      <c r="B1245" s="63">
        <v>20424507</v>
      </c>
      <c r="C1245" s="63" t="s">
        <v>462</v>
      </c>
      <c r="D1245" s="63" t="s">
        <v>8748</v>
      </c>
      <c r="E1245" s="63" t="s">
        <v>4317</v>
      </c>
      <c r="F1245" s="63" t="s">
        <v>38</v>
      </c>
      <c r="G1245" s="63" t="s">
        <v>4318</v>
      </c>
      <c r="H1245" s="63" t="s">
        <v>42</v>
      </c>
      <c r="I1245" s="64" t="s">
        <v>465</v>
      </c>
      <c r="J1245" s="65" t="s">
        <v>465</v>
      </c>
      <c r="K1245" s="63" t="s">
        <v>4319</v>
      </c>
      <c r="L1245" s="63" t="s">
        <v>39</v>
      </c>
      <c r="M1245" s="63" t="s">
        <v>34</v>
      </c>
      <c r="N1245" s="63" t="s">
        <v>35</v>
      </c>
      <c r="O1245" s="63" t="s">
        <v>36</v>
      </c>
      <c r="P1245" s="63" t="s">
        <v>8749</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2" t="s">
        <v>8768</v>
      </c>
    </row>
    <row r="1246" spans="1:29" ht="16.2" hidden="1" customHeight="1" x14ac:dyDescent="0.35">
      <c r="A1246" s="61">
        <v>1245</v>
      </c>
      <c r="B1246" s="63">
        <v>20424508</v>
      </c>
      <c r="C1246" s="63" t="s">
        <v>462</v>
      </c>
      <c r="D1246" s="63" t="s">
        <v>8748</v>
      </c>
      <c r="E1246" s="63" t="s">
        <v>4320</v>
      </c>
      <c r="F1246" s="63" t="s">
        <v>38</v>
      </c>
      <c r="G1246" s="63" t="s">
        <v>4321</v>
      </c>
      <c r="H1246" s="63" t="s">
        <v>31</v>
      </c>
      <c r="I1246" s="64" t="s">
        <v>465</v>
      </c>
      <c r="J1246" s="65" t="s">
        <v>465</v>
      </c>
      <c r="K1246" s="63" t="s">
        <v>4322</v>
      </c>
      <c r="L1246" s="63" t="s">
        <v>33</v>
      </c>
      <c r="M1246" s="63" t="s">
        <v>34</v>
      </c>
      <c r="N1246" s="63" t="s">
        <v>35</v>
      </c>
      <c r="O1246" s="63" t="s">
        <v>36</v>
      </c>
      <c r="P1246" s="63" t="s">
        <v>8750</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2" t="s">
        <v>8768</v>
      </c>
    </row>
    <row r="1247" spans="1:29" ht="16.2" hidden="1" customHeight="1" x14ac:dyDescent="0.35">
      <c r="A1247" s="61">
        <v>1246</v>
      </c>
      <c r="B1247" s="62">
        <v>20424521</v>
      </c>
      <c r="C1247" s="63" t="s">
        <v>462</v>
      </c>
      <c r="D1247" s="63" t="s">
        <v>8748</v>
      </c>
      <c r="E1247" s="63" t="s">
        <v>4323</v>
      </c>
      <c r="F1247" s="63" t="s">
        <v>38</v>
      </c>
      <c r="G1247" s="63" t="s">
        <v>4324</v>
      </c>
      <c r="H1247" s="63" t="s">
        <v>31</v>
      </c>
      <c r="I1247" s="64" t="s">
        <v>465</v>
      </c>
      <c r="J1247" s="65" t="s">
        <v>465</v>
      </c>
      <c r="K1247" s="63" t="s">
        <v>4325</v>
      </c>
      <c r="L1247" s="63" t="s">
        <v>39</v>
      </c>
      <c r="M1247" s="63" t="s">
        <v>40</v>
      </c>
      <c r="N1247" s="63" t="s">
        <v>35</v>
      </c>
      <c r="O1247" s="63" t="s">
        <v>36</v>
      </c>
      <c r="P1247" s="63" t="s">
        <v>8750</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2" t="s">
        <v>8768</v>
      </c>
    </row>
    <row r="1248" spans="1:29" ht="16.2" hidden="1" customHeight="1" x14ac:dyDescent="0.35">
      <c r="A1248" s="66">
        <v>1247</v>
      </c>
      <c r="B1248" s="63">
        <v>20424523</v>
      </c>
      <c r="C1248" s="63" t="s">
        <v>462</v>
      </c>
      <c r="D1248" s="63" t="s">
        <v>8748</v>
      </c>
      <c r="E1248" s="63" t="s">
        <v>4326</v>
      </c>
      <c r="F1248" s="63" t="s">
        <v>38</v>
      </c>
      <c r="G1248" s="63" t="s">
        <v>3401</v>
      </c>
      <c r="H1248" s="63" t="s">
        <v>31</v>
      </c>
      <c r="I1248" s="64" t="s">
        <v>1080</v>
      </c>
      <c r="J1248" s="65" t="s">
        <v>526</v>
      </c>
      <c r="K1248" s="63" t="s">
        <v>4327</v>
      </c>
      <c r="L1248" s="63" t="s">
        <v>39</v>
      </c>
      <c r="M1248" s="63" t="s">
        <v>34</v>
      </c>
      <c r="N1248" s="63" t="s">
        <v>35</v>
      </c>
      <c r="O1248" s="63" t="s">
        <v>43</v>
      </c>
      <c r="P1248" s="63" t="s">
        <v>8753</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2" t="s">
        <v>8768</v>
      </c>
    </row>
    <row r="1249" spans="1:29" ht="16.2" hidden="1" customHeight="1" x14ac:dyDescent="0.35">
      <c r="A1249" s="66">
        <v>1248</v>
      </c>
      <c r="B1249" s="63">
        <v>20424528</v>
      </c>
      <c r="C1249" s="63" t="s">
        <v>462</v>
      </c>
      <c r="D1249" s="63" t="s">
        <v>8748</v>
      </c>
      <c r="E1249" s="63" t="s">
        <v>4328</v>
      </c>
      <c r="F1249" s="63" t="s">
        <v>38</v>
      </c>
      <c r="G1249" s="63" t="s">
        <v>4329</v>
      </c>
      <c r="H1249" s="63" t="s">
        <v>31</v>
      </c>
      <c r="I1249" s="64" t="s">
        <v>4330</v>
      </c>
      <c r="J1249" s="65" t="s">
        <v>502</v>
      </c>
      <c r="K1249" s="63" t="s">
        <v>4331</v>
      </c>
      <c r="L1249" s="63" t="s">
        <v>45</v>
      </c>
      <c r="M1249" s="63" t="s">
        <v>34</v>
      </c>
      <c r="N1249" s="63" t="s">
        <v>35</v>
      </c>
      <c r="O1249" s="63" t="s">
        <v>30</v>
      </c>
      <c r="P1249" s="63" t="s">
        <v>8753</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2" t="s">
        <v>8768</v>
      </c>
    </row>
    <row r="1250" spans="1:29" ht="16.2" hidden="1" customHeight="1" x14ac:dyDescent="0.35">
      <c r="A1250" s="61">
        <v>1249</v>
      </c>
      <c r="B1250" s="63">
        <v>20424540</v>
      </c>
      <c r="C1250" s="63" t="s">
        <v>462</v>
      </c>
      <c r="D1250" s="63" t="s">
        <v>8748</v>
      </c>
      <c r="E1250" s="63" t="s">
        <v>4332</v>
      </c>
      <c r="F1250" s="63" t="s">
        <v>32</v>
      </c>
      <c r="G1250" s="63" t="s">
        <v>4333</v>
      </c>
      <c r="H1250" s="63" t="s">
        <v>31</v>
      </c>
      <c r="I1250" s="64" t="s">
        <v>465</v>
      </c>
      <c r="J1250" s="65" t="s">
        <v>469</v>
      </c>
      <c r="K1250" s="63" t="s">
        <v>4334</v>
      </c>
      <c r="L1250" s="63" t="s">
        <v>33</v>
      </c>
      <c r="M1250" s="63" t="s">
        <v>34</v>
      </c>
      <c r="N1250" s="63" t="s">
        <v>35</v>
      </c>
      <c r="O1250" s="63" t="s">
        <v>43</v>
      </c>
      <c r="P1250" s="63" t="s">
        <v>8749</v>
      </c>
      <c r="Q1250" s="84">
        <f t="shared" ca="1" si="57"/>
        <v>46120</v>
      </c>
      <c r="R1250" s="68">
        <v>0</v>
      </c>
      <c r="S1250" s="85">
        <v>0</v>
      </c>
      <c r="T1250" s="85">
        <v>0</v>
      </c>
      <c r="U1250" s="85">
        <v>0</v>
      </c>
      <c r="V1250" s="86">
        <f t="shared" si="58"/>
        <v>0</v>
      </c>
      <c r="W1250" s="85">
        <v>0</v>
      </c>
      <c r="X1250" s="85">
        <v>0</v>
      </c>
      <c r="Y1250" s="85">
        <v>0</v>
      </c>
      <c r="Z1250" s="85" t="s">
        <v>8754</v>
      </c>
      <c r="AA1250" s="85">
        <v>0</v>
      </c>
      <c r="AB1250" s="87" t="str">
        <f t="shared" si="59"/>
        <v>면제</v>
      </c>
      <c r="AC1250" s="92" t="s">
        <v>8768</v>
      </c>
    </row>
    <row r="1251" spans="1:29" ht="16.2" hidden="1" customHeight="1" x14ac:dyDescent="0.35">
      <c r="A1251" s="66">
        <v>1250</v>
      </c>
      <c r="B1251" s="63">
        <v>20424544</v>
      </c>
      <c r="C1251" s="63" t="s">
        <v>462</v>
      </c>
      <c r="D1251" s="63" t="s">
        <v>8748</v>
      </c>
      <c r="E1251" s="63" t="s">
        <v>4335</v>
      </c>
      <c r="F1251" s="63" t="s">
        <v>38</v>
      </c>
      <c r="G1251" s="63" t="s">
        <v>4336</v>
      </c>
      <c r="H1251" s="63" t="s">
        <v>42</v>
      </c>
      <c r="I1251" s="64" t="s">
        <v>4337</v>
      </c>
      <c r="J1251" s="65" t="s">
        <v>526</v>
      </c>
      <c r="K1251" s="63" t="s">
        <v>4338</v>
      </c>
      <c r="L1251" s="63" t="s">
        <v>33</v>
      </c>
      <c r="M1251" s="63" t="s">
        <v>40</v>
      </c>
      <c r="N1251" s="63" t="s">
        <v>41</v>
      </c>
      <c r="O1251" s="63" t="s">
        <v>30</v>
      </c>
      <c r="P1251" s="63" t="s">
        <v>41</v>
      </c>
      <c r="Q1251" s="84">
        <f t="shared" ca="1" si="57"/>
        <v>46120</v>
      </c>
      <c r="R1251" s="68">
        <v>0</v>
      </c>
      <c r="S1251" s="85">
        <v>0</v>
      </c>
      <c r="T1251" s="85">
        <v>0</v>
      </c>
      <c r="U1251" s="85">
        <v>0</v>
      </c>
      <c r="V1251" s="86">
        <f t="shared" si="58"/>
        <v>0</v>
      </c>
      <c r="W1251" s="85">
        <v>0</v>
      </c>
      <c r="X1251" s="85">
        <v>0</v>
      </c>
      <c r="Y1251" s="85">
        <v>0</v>
      </c>
      <c r="Z1251" s="85">
        <v>0</v>
      </c>
      <c r="AA1251" s="85" t="s">
        <v>8754</v>
      </c>
      <c r="AB1251" s="87" t="str">
        <f t="shared" si="59"/>
        <v>면제</v>
      </c>
      <c r="AC1251" s="92" t="s">
        <v>8768</v>
      </c>
    </row>
    <row r="1252" spans="1:29" ht="16.2" hidden="1" customHeight="1" x14ac:dyDescent="0.35">
      <c r="A1252" s="66">
        <v>1251</v>
      </c>
      <c r="B1252" s="63">
        <v>20424582</v>
      </c>
      <c r="C1252" s="63" t="s">
        <v>462</v>
      </c>
      <c r="D1252" s="63" t="s">
        <v>8748</v>
      </c>
      <c r="E1252" s="63" t="s">
        <v>4339</v>
      </c>
      <c r="F1252" s="63" t="s">
        <v>38</v>
      </c>
      <c r="G1252" s="63" t="s">
        <v>4340</v>
      </c>
      <c r="H1252" s="63" t="s">
        <v>31</v>
      </c>
      <c r="I1252" s="64" t="s">
        <v>465</v>
      </c>
      <c r="J1252" s="65" t="s">
        <v>465</v>
      </c>
      <c r="K1252" s="63" t="s">
        <v>4341</v>
      </c>
      <c r="L1252" s="63" t="s">
        <v>45</v>
      </c>
      <c r="M1252" s="63" t="s">
        <v>40</v>
      </c>
      <c r="N1252" s="63" t="s">
        <v>48</v>
      </c>
      <c r="O1252" s="63" t="s">
        <v>36</v>
      </c>
      <c r="P1252" s="89" t="s">
        <v>8756</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2" t="s">
        <v>8768</v>
      </c>
    </row>
    <row r="1253" spans="1:29" ht="16.2" hidden="1" customHeight="1" x14ac:dyDescent="0.35">
      <c r="A1253" s="66">
        <v>1252</v>
      </c>
      <c r="B1253" s="63">
        <v>20424587</v>
      </c>
      <c r="C1253" s="63" t="s">
        <v>462</v>
      </c>
      <c r="D1253" s="63" t="s">
        <v>8748</v>
      </c>
      <c r="E1253" s="63" t="s">
        <v>4342</v>
      </c>
      <c r="F1253" s="63" t="s">
        <v>38</v>
      </c>
      <c r="G1253" s="63" t="s">
        <v>4343</v>
      </c>
      <c r="H1253" s="63" t="s">
        <v>42</v>
      </c>
      <c r="I1253" s="64" t="s">
        <v>465</v>
      </c>
      <c r="J1253" s="65" t="s">
        <v>465</v>
      </c>
      <c r="K1253" s="63" t="s">
        <v>4344</v>
      </c>
      <c r="L1253" s="63" t="s">
        <v>39</v>
      </c>
      <c r="M1253" s="63" t="s">
        <v>34</v>
      </c>
      <c r="N1253" s="63" t="s">
        <v>48</v>
      </c>
      <c r="O1253" s="63" t="s">
        <v>36</v>
      </c>
      <c r="P1253" s="89" t="s">
        <v>8756</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2" t="s">
        <v>8768</v>
      </c>
    </row>
    <row r="1254" spans="1:29" ht="16.2" hidden="1" customHeight="1" x14ac:dyDescent="0.35">
      <c r="A1254" s="61">
        <v>1253</v>
      </c>
      <c r="B1254" s="62">
        <v>20424591</v>
      </c>
      <c r="C1254" s="63" t="s">
        <v>462</v>
      </c>
      <c r="D1254" s="63" t="s">
        <v>8748</v>
      </c>
      <c r="E1254" s="63" t="s">
        <v>4345</v>
      </c>
      <c r="F1254" s="63" t="s">
        <v>38</v>
      </c>
      <c r="G1254" s="63" t="s">
        <v>4346</v>
      </c>
      <c r="H1254" s="63" t="s">
        <v>42</v>
      </c>
      <c r="I1254" s="64" t="s">
        <v>465</v>
      </c>
      <c r="J1254" s="65" t="s">
        <v>526</v>
      </c>
      <c r="K1254" s="63" t="s">
        <v>4347</v>
      </c>
      <c r="L1254" s="63" t="s">
        <v>39</v>
      </c>
      <c r="M1254" s="63" t="s">
        <v>40</v>
      </c>
      <c r="N1254" s="63" t="s">
        <v>35</v>
      </c>
      <c r="O1254" s="63" t="s">
        <v>43</v>
      </c>
      <c r="P1254" s="63" t="s">
        <v>8753</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2" t="s">
        <v>8768</v>
      </c>
    </row>
    <row r="1255" spans="1:29" ht="16.2" hidden="1" customHeight="1" x14ac:dyDescent="0.35">
      <c r="A1255" s="61">
        <v>1254</v>
      </c>
      <c r="B1255" s="63">
        <v>20424618</v>
      </c>
      <c r="C1255" s="63" t="s">
        <v>462</v>
      </c>
      <c r="D1255" s="63" t="s">
        <v>8748</v>
      </c>
      <c r="E1255" s="63" t="s">
        <v>185</v>
      </c>
      <c r="F1255" s="63" t="s">
        <v>38</v>
      </c>
      <c r="G1255" s="63" t="s">
        <v>4348</v>
      </c>
      <c r="H1255" s="63" t="s">
        <v>31</v>
      </c>
      <c r="I1255" s="64" t="s">
        <v>465</v>
      </c>
      <c r="J1255" s="65" t="s">
        <v>465</v>
      </c>
      <c r="K1255" s="63" t="s">
        <v>4349</v>
      </c>
      <c r="L1255" s="63" t="s">
        <v>39</v>
      </c>
      <c r="M1255" s="63" t="s">
        <v>34</v>
      </c>
      <c r="N1255" s="63" t="s">
        <v>35</v>
      </c>
      <c r="O1255" s="63" t="s">
        <v>36</v>
      </c>
      <c r="P1255" s="63" t="s">
        <v>8757</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2" t="s">
        <v>8768</v>
      </c>
    </row>
    <row r="1256" spans="1:29" ht="16.2" hidden="1" customHeight="1" x14ac:dyDescent="0.35">
      <c r="A1256" s="66">
        <v>1255</v>
      </c>
      <c r="B1256" s="63">
        <v>20424619</v>
      </c>
      <c r="C1256" s="63" t="s">
        <v>462</v>
      </c>
      <c r="D1256" s="63" t="s">
        <v>8748</v>
      </c>
      <c r="E1256" s="63" t="s">
        <v>4350</v>
      </c>
      <c r="F1256" s="63" t="s">
        <v>32</v>
      </c>
      <c r="G1256" s="63" t="s">
        <v>4351</v>
      </c>
      <c r="H1256" s="63" t="s">
        <v>31</v>
      </c>
      <c r="I1256" s="64" t="s">
        <v>1132</v>
      </c>
      <c r="J1256" s="65" t="s">
        <v>1463</v>
      </c>
      <c r="K1256" s="63" t="s">
        <v>4352</v>
      </c>
      <c r="L1256" s="63" t="s">
        <v>33</v>
      </c>
      <c r="M1256" s="63" t="s">
        <v>34</v>
      </c>
      <c r="N1256" s="63" t="s">
        <v>35</v>
      </c>
      <c r="O1256" s="63" t="s">
        <v>43</v>
      </c>
      <c r="P1256" s="63" t="s">
        <v>8755</v>
      </c>
      <c r="Q1256" s="84">
        <f t="shared" ca="1" si="57"/>
        <v>46120</v>
      </c>
      <c r="R1256" s="68">
        <v>0</v>
      </c>
      <c r="S1256" s="85" t="s">
        <v>8754</v>
      </c>
      <c r="T1256" s="85">
        <v>0</v>
      </c>
      <c r="U1256" s="85">
        <v>0</v>
      </c>
      <c r="V1256" s="86">
        <f t="shared" si="58"/>
        <v>2</v>
      </c>
      <c r="W1256" s="85">
        <v>0</v>
      </c>
      <c r="X1256" s="85">
        <v>0</v>
      </c>
      <c r="Y1256" s="85">
        <v>0</v>
      </c>
      <c r="Z1256" s="85">
        <v>0</v>
      </c>
      <c r="AA1256" s="85">
        <v>0</v>
      </c>
      <c r="AB1256" s="87">
        <f t="shared" si="59"/>
        <v>0</v>
      </c>
      <c r="AC1256" s="92" t="s">
        <v>8768</v>
      </c>
    </row>
    <row r="1257" spans="1:29" ht="16.2" hidden="1" customHeight="1" x14ac:dyDescent="0.35">
      <c r="A1257" s="66">
        <v>1256</v>
      </c>
      <c r="B1257" s="63">
        <v>20424628</v>
      </c>
      <c r="C1257" s="63" t="s">
        <v>462</v>
      </c>
      <c r="D1257" s="63" t="s">
        <v>8748</v>
      </c>
      <c r="E1257" s="63" t="s">
        <v>324</v>
      </c>
      <c r="F1257" s="63" t="s">
        <v>38</v>
      </c>
      <c r="G1257" s="63" t="s">
        <v>4353</v>
      </c>
      <c r="H1257" s="63" t="s">
        <v>31</v>
      </c>
      <c r="I1257" s="64" t="s">
        <v>1697</v>
      </c>
      <c r="J1257" s="65" t="s">
        <v>526</v>
      </c>
      <c r="K1257" s="63" t="s">
        <v>4354</v>
      </c>
      <c r="L1257" s="63" t="s">
        <v>39</v>
      </c>
      <c r="M1257" s="63" t="s">
        <v>40</v>
      </c>
      <c r="N1257" s="63" t="s">
        <v>52</v>
      </c>
      <c r="O1257" s="63" t="s">
        <v>30</v>
      </c>
      <c r="P1257" s="63" t="s">
        <v>52</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2" t="s">
        <v>8768</v>
      </c>
    </row>
    <row r="1258" spans="1:29" ht="16.2" hidden="1" customHeight="1" x14ac:dyDescent="0.35">
      <c r="A1258" s="61">
        <v>1257</v>
      </c>
      <c r="B1258" s="62">
        <v>20424630</v>
      </c>
      <c r="C1258" s="63" t="s">
        <v>462</v>
      </c>
      <c r="D1258" s="63" t="s">
        <v>8748</v>
      </c>
      <c r="E1258" s="63" t="s">
        <v>2318</v>
      </c>
      <c r="F1258" s="63" t="s">
        <v>38</v>
      </c>
      <c r="G1258" s="63" t="s">
        <v>4355</v>
      </c>
      <c r="H1258" s="63" t="s">
        <v>31</v>
      </c>
      <c r="I1258" s="64" t="s">
        <v>465</v>
      </c>
      <c r="J1258" s="65" t="s">
        <v>465</v>
      </c>
      <c r="K1258" s="63" t="s">
        <v>4356</v>
      </c>
      <c r="L1258" s="63" t="s">
        <v>39</v>
      </c>
      <c r="M1258" s="63" t="s">
        <v>40</v>
      </c>
      <c r="N1258" s="63" t="s">
        <v>35</v>
      </c>
      <c r="O1258" s="63" t="s">
        <v>36</v>
      </c>
      <c r="P1258" s="63" t="s">
        <v>8757</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2" t="s">
        <v>8768</v>
      </c>
    </row>
    <row r="1259" spans="1:29" ht="16.2" hidden="1" customHeight="1" x14ac:dyDescent="0.35">
      <c r="A1259" s="61">
        <v>1258</v>
      </c>
      <c r="B1259" s="63">
        <v>20424650</v>
      </c>
      <c r="C1259" s="63" t="s">
        <v>462</v>
      </c>
      <c r="D1259" s="63" t="s">
        <v>8748</v>
      </c>
      <c r="E1259" s="63" t="s">
        <v>4357</v>
      </c>
      <c r="F1259" s="63" t="s">
        <v>38</v>
      </c>
      <c r="G1259" s="63" t="s">
        <v>4358</v>
      </c>
      <c r="H1259" s="63" t="s">
        <v>42</v>
      </c>
      <c r="I1259" s="64" t="s">
        <v>465</v>
      </c>
      <c r="J1259" s="65" t="s">
        <v>465</v>
      </c>
      <c r="K1259" s="63" t="s">
        <v>4359</v>
      </c>
      <c r="L1259" s="63" t="s">
        <v>33</v>
      </c>
      <c r="M1259" s="63" t="s">
        <v>40</v>
      </c>
      <c r="N1259" s="63" t="s">
        <v>48</v>
      </c>
      <c r="O1259" s="63" t="s">
        <v>36</v>
      </c>
      <c r="P1259" s="89" t="s">
        <v>8758</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2" t="s">
        <v>8768</v>
      </c>
    </row>
    <row r="1260" spans="1:29" ht="16.2" hidden="1" customHeight="1" x14ac:dyDescent="0.35">
      <c r="A1260" s="66">
        <v>1259</v>
      </c>
      <c r="B1260" s="63">
        <v>20424654</v>
      </c>
      <c r="C1260" s="63" t="s">
        <v>462</v>
      </c>
      <c r="D1260" s="63" t="s">
        <v>8748</v>
      </c>
      <c r="E1260" s="63" t="s">
        <v>281</v>
      </c>
      <c r="F1260" s="63" t="s">
        <v>32</v>
      </c>
      <c r="G1260" s="63" t="s">
        <v>4360</v>
      </c>
      <c r="H1260" s="63" t="s">
        <v>31</v>
      </c>
      <c r="I1260" s="64" t="s">
        <v>465</v>
      </c>
      <c r="J1260" s="65" t="s">
        <v>465</v>
      </c>
      <c r="K1260" s="63" t="s">
        <v>4361</v>
      </c>
      <c r="L1260" s="63" t="s">
        <v>33</v>
      </c>
      <c r="M1260" s="63" t="s">
        <v>40</v>
      </c>
      <c r="N1260" s="63" t="s">
        <v>48</v>
      </c>
      <c r="O1260" s="63" t="s">
        <v>36</v>
      </c>
      <c r="P1260" s="89" t="s">
        <v>8758</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2" t="s">
        <v>8768</v>
      </c>
    </row>
    <row r="1261" spans="1:29" ht="16.2" hidden="1" customHeight="1" x14ac:dyDescent="0.35">
      <c r="A1261" s="66">
        <v>1260</v>
      </c>
      <c r="B1261" s="63">
        <v>20424661</v>
      </c>
      <c r="C1261" s="63" t="s">
        <v>462</v>
      </c>
      <c r="D1261" s="63" t="s">
        <v>8748</v>
      </c>
      <c r="E1261" s="63" t="s">
        <v>257</v>
      </c>
      <c r="F1261" s="63" t="s">
        <v>38</v>
      </c>
      <c r="G1261" s="63" t="s">
        <v>4362</v>
      </c>
      <c r="H1261" s="63" t="s">
        <v>42</v>
      </c>
      <c r="I1261" s="64" t="s">
        <v>4363</v>
      </c>
      <c r="J1261" s="65" t="s">
        <v>469</v>
      </c>
      <c r="K1261" s="63" t="s">
        <v>4364</v>
      </c>
      <c r="L1261" s="63" t="s">
        <v>39</v>
      </c>
      <c r="M1261" s="63" t="s">
        <v>40</v>
      </c>
      <c r="N1261" s="63" t="s">
        <v>52</v>
      </c>
      <c r="O1261" s="63" t="s">
        <v>30</v>
      </c>
      <c r="P1261" s="63" t="s">
        <v>52</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2" t="s">
        <v>8768</v>
      </c>
    </row>
    <row r="1262" spans="1:29" ht="16.2" hidden="1" customHeight="1" x14ac:dyDescent="0.35">
      <c r="A1262" s="61">
        <v>1261</v>
      </c>
      <c r="B1262" s="63">
        <v>20424672</v>
      </c>
      <c r="C1262" s="63" t="s">
        <v>462</v>
      </c>
      <c r="D1262" s="63" t="s">
        <v>8748</v>
      </c>
      <c r="E1262" s="63" t="s">
        <v>4365</v>
      </c>
      <c r="F1262" s="63" t="s">
        <v>38</v>
      </c>
      <c r="G1262" s="63" t="s">
        <v>4366</v>
      </c>
      <c r="H1262" s="63" t="s">
        <v>31</v>
      </c>
      <c r="I1262" s="64" t="s">
        <v>465</v>
      </c>
      <c r="J1262" s="65" t="s">
        <v>465</v>
      </c>
      <c r="K1262" s="63" t="s">
        <v>4367</v>
      </c>
      <c r="L1262" s="63" t="s">
        <v>39</v>
      </c>
      <c r="M1262" s="63" t="s">
        <v>34</v>
      </c>
      <c r="N1262" s="63" t="s">
        <v>35</v>
      </c>
      <c r="O1262" s="63" t="s">
        <v>36</v>
      </c>
      <c r="P1262" s="63" t="s">
        <v>8751</v>
      </c>
      <c r="Q1262" s="84">
        <f t="shared" ca="1" si="57"/>
        <v>46120</v>
      </c>
      <c r="R1262" s="68">
        <v>0</v>
      </c>
      <c r="S1262" s="85" t="s">
        <v>8754</v>
      </c>
      <c r="T1262" s="85">
        <v>0</v>
      </c>
      <c r="U1262" s="85">
        <v>0</v>
      </c>
      <c r="V1262" s="86">
        <f t="shared" si="58"/>
        <v>2</v>
      </c>
      <c r="W1262" s="85">
        <v>0</v>
      </c>
      <c r="X1262" s="85">
        <v>0</v>
      </c>
      <c r="Y1262" s="85">
        <v>0</v>
      </c>
      <c r="Z1262" s="85">
        <v>0</v>
      </c>
      <c r="AA1262" s="85">
        <v>0</v>
      </c>
      <c r="AB1262" s="87">
        <f t="shared" si="59"/>
        <v>0</v>
      </c>
      <c r="AC1262" s="92" t="s">
        <v>8768</v>
      </c>
    </row>
    <row r="1263" spans="1:29" ht="16.2" hidden="1" customHeight="1" x14ac:dyDescent="0.35">
      <c r="A1263" s="61">
        <v>1262</v>
      </c>
      <c r="B1263" s="63">
        <v>20424673</v>
      </c>
      <c r="C1263" s="63" t="s">
        <v>462</v>
      </c>
      <c r="D1263" s="63" t="s">
        <v>8748</v>
      </c>
      <c r="E1263" s="63" t="s">
        <v>4368</v>
      </c>
      <c r="F1263" s="63" t="s">
        <v>38</v>
      </c>
      <c r="G1263" s="63" t="s">
        <v>4369</v>
      </c>
      <c r="H1263" s="63" t="s">
        <v>42</v>
      </c>
      <c r="I1263" s="64" t="s">
        <v>465</v>
      </c>
      <c r="J1263" s="65" t="s">
        <v>544</v>
      </c>
      <c r="K1263" s="63" t="s">
        <v>4370</v>
      </c>
      <c r="L1263" s="63" t="s">
        <v>39</v>
      </c>
      <c r="M1263" s="63" t="s">
        <v>40</v>
      </c>
      <c r="N1263" s="63" t="s">
        <v>52</v>
      </c>
      <c r="O1263" s="63" t="s">
        <v>43</v>
      </c>
      <c r="P1263" s="63" t="s">
        <v>52</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2" t="s">
        <v>8768</v>
      </c>
    </row>
    <row r="1264" spans="1:29" ht="16.2" hidden="1" customHeight="1" x14ac:dyDescent="0.35">
      <c r="A1264" s="66">
        <v>1263</v>
      </c>
      <c r="B1264" s="63">
        <v>20424688</v>
      </c>
      <c r="C1264" s="63" t="s">
        <v>462</v>
      </c>
      <c r="D1264" s="63" t="s">
        <v>8748</v>
      </c>
      <c r="E1264" s="63" t="s">
        <v>4371</v>
      </c>
      <c r="F1264" s="63" t="s">
        <v>38</v>
      </c>
      <c r="G1264" s="63" t="s">
        <v>4372</v>
      </c>
      <c r="H1264" s="63" t="s">
        <v>31</v>
      </c>
      <c r="I1264" s="64" t="s">
        <v>465</v>
      </c>
      <c r="J1264" s="65" t="s">
        <v>465</v>
      </c>
      <c r="K1264" s="63" t="s">
        <v>4373</v>
      </c>
      <c r="L1264" s="63" t="s">
        <v>39</v>
      </c>
      <c r="M1264" s="63" t="s">
        <v>34</v>
      </c>
      <c r="N1264" s="63" t="s">
        <v>35</v>
      </c>
      <c r="O1264" s="63" t="s">
        <v>36</v>
      </c>
      <c r="P1264" s="63" t="s">
        <v>8753</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2" t="s">
        <v>8768</v>
      </c>
    </row>
    <row r="1265" spans="1:29" ht="16.2" hidden="1" customHeight="1" x14ac:dyDescent="0.35">
      <c r="A1265" s="66">
        <v>1264</v>
      </c>
      <c r="B1265" s="63">
        <v>20424698</v>
      </c>
      <c r="C1265" s="63" t="s">
        <v>462</v>
      </c>
      <c r="D1265" s="63" t="s">
        <v>8748</v>
      </c>
      <c r="E1265" s="63" t="s">
        <v>4374</v>
      </c>
      <c r="F1265" s="63" t="s">
        <v>32</v>
      </c>
      <c r="G1265" s="63" t="s">
        <v>4375</v>
      </c>
      <c r="H1265" s="63" t="s">
        <v>31</v>
      </c>
      <c r="I1265" s="64" t="s">
        <v>465</v>
      </c>
      <c r="J1265" s="65" t="s">
        <v>465</v>
      </c>
      <c r="K1265" s="63" t="s">
        <v>4376</v>
      </c>
      <c r="L1265" s="63" t="s">
        <v>39</v>
      </c>
      <c r="M1265" s="63" t="s">
        <v>34</v>
      </c>
      <c r="N1265" s="63" t="s">
        <v>35</v>
      </c>
      <c r="O1265" s="63" t="s">
        <v>36</v>
      </c>
      <c r="P1265" s="63" t="s">
        <v>8751</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2" t="s">
        <v>8768</v>
      </c>
    </row>
    <row r="1266" spans="1:29" ht="16.2" hidden="1" customHeight="1" x14ac:dyDescent="0.35">
      <c r="A1266" s="66">
        <v>1265</v>
      </c>
      <c r="B1266" s="63">
        <v>20424727</v>
      </c>
      <c r="C1266" s="63" t="s">
        <v>462</v>
      </c>
      <c r="D1266" s="63" t="s">
        <v>8748</v>
      </c>
      <c r="E1266" s="63" t="s">
        <v>4377</v>
      </c>
      <c r="F1266" s="63" t="s">
        <v>32</v>
      </c>
      <c r="G1266" s="63" t="s">
        <v>4378</v>
      </c>
      <c r="H1266" s="63" t="s">
        <v>31</v>
      </c>
      <c r="I1266" s="64" t="s">
        <v>465</v>
      </c>
      <c r="J1266" s="65" t="s">
        <v>465</v>
      </c>
      <c r="K1266" s="63" t="s">
        <v>4379</v>
      </c>
      <c r="L1266" s="63" t="s">
        <v>33</v>
      </c>
      <c r="M1266" s="63" t="s">
        <v>40</v>
      </c>
      <c r="N1266" s="63" t="s">
        <v>41</v>
      </c>
      <c r="O1266" s="63" t="s">
        <v>43</v>
      </c>
      <c r="P1266" s="63" t="s">
        <v>41</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2" t="s">
        <v>8768</v>
      </c>
    </row>
    <row r="1267" spans="1:29" ht="16.2" hidden="1" customHeight="1" x14ac:dyDescent="0.35">
      <c r="A1267" s="61">
        <v>1266</v>
      </c>
      <c r="B1267" s="63">
        <v>20424734</v>
      </c>
      <c r="C1267" s="63" t="s">
        <v>462</v>
      </c>
      <c r="D1267" s="63" t="s">
        <v>8748</v>
      </c>
      <c r="E1267" s="63" t="s">
        <v>4380</v>
      </c>
      <c r="F1267" s="63" t="s">
        <v>32</v>
      </c>
      <c r="G1267" s="63" t="s">
        <v>4381</v>
      </c>
      <c r="H1267" s="63" t="s">
        <v>31</v>
      </c>
      <c r="I1267" s="64" t="s">
        <v>465</v>
      </c>
      <c r="J1267" s="65" t="s">
        <v>465</v>
      </c>
      <c r="K1267" s="63" t="s">
        <v>4382</v>
      </c>
      <c r="L1267" s="63" t="s">
        <v>39</v>
      </c>
      <c r="M1267" s="63" t="s">
        <v>40</v>
      </c>
      <c r="N1267" s="63" t="s">
        <v>48</v>
      </c>
      <c r="O1267" s="63" t="s">
        <v>36</v>
      </c>
      <c r="P1267" s="89" t="s">
        <v>8756</v>
      </c>
      <c r="Q1267" s="84">
        <f t="shared" ca="1" si="57"/>
        <v>46120</v>
      </c>
      <c r="R1267" s="68">
        <v>0</v>
      </c>
      <c r="S1267" s="85" t="s">
        <v>8754</v>
      </c>
      <c r="T1267" s="85">
        <v>0</v>
      </c>
      <c r="U1267" s="85">
        <v>0</v>
      </c>
      <c r="V1267" s="86">
        <f t="shared" si="58"/>
        <v>2</v>
      </c>
      <c r="W1267" s="85">
        <v>0</v>
      </c>
      <c r="X1267" s="85">
        <v>0</v>
      </c>
      <c r="Y1267" s="85">
        <v>0</v>
      </c>
      <c r="Z1267" s="85">
        <v>0</v>
      </c>
      <c r="AA1267" s="85">
        <v>0</v>
      </c>
      <c r="AB1267" s="87">
        <f t="shared" si="59"/>
        <v>0</v>
      </c>
      <c r="AC1267" s="92" t="s">
        <v>8768</v>
      </c>
    </row>
    <row r="1268" spans="1:29" ht="16.2" hidden="1" customHeight="1" x14ac:dyDescent="0.35">
      <c r="A1268" s="66">
        <v>1267</v>
      </c>
      <c r="B1268" s="63">
        <v>20424755</v>
      </c>
      <c r="C1268" s="63" t="s">
        <v>462</v>
      </c>
      <c r="D1268" s="63" t="s">
        <v>8748</v>
      </c>
      <c r="E1268" s="63" t="s">
        <v>4383</v>
      </c>
      <c r="F1268" s="63" t="s">
        <v>38</v>
      </c>
      <c r="G1268" s="63" t="s">
        <v>4384</v>
      </c>
      <c r="H1268" s="63" t="s">
        <v>31</v>
      </c>
      <c r="I1268" s="64" t="s">
        <v>4385</v>
      </c>
      <c r="J1268" s="65" t="s">
        <v>544</v>
      </c>
      <c r="K1268" s="63" t="s">
        <v>4386</v>
      </c>
      <c r="L1268" s="63" t="s">
        <v>45</v>
      </c>
      <c r="M1268" s="63" t="s">
        <v>40</v>
      </c>
      <c r="N1268" s="63" t="s">
        <v>48</v>
      </c>
      <c r="O1268" s="63" t="s">
        <v>43</v>
      </c>
      <c r="P1268" s="89" t="s">
        <v>8758</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2" t="s">
        <v>8768</v>
      </c>
    </row>
    <row r="1269" spans="1:29" ht="16.2" hidden="1" customHeight="1" x14ac:dyDescent="0.35">
      <c r="A1269" s="66">
        <v>1268</v>
      </c>
      <c r="B1269" s="63">
        <v>20424767</v>
      </c>
      <c r="C1269" s="63" t="s">
        <v>462</v>
      </c>
      <c r="D1269" s="63" t="s">
        <v>8748</v>
      </c>
      <c r="E1269" s="63" t="s">
        <v>222</v>
      </c>
      <c r="F1269" s="63" t="s">
        <v>38</v>
      </c>
      <c r="G1269" s="63" t="s">
        <v>4387</v>
      </c>
      <c r="H1269" s="63" t="s">
        <v>42</v>
      </c>
      <c r="I1269" s="64" t="s">
        <v>4388</v>
      </c>
      <c r="J1269" s="65" t="s">
        <v>544</v>
      </c>
      <c r="K1269" s="63" t="s">
        <v>4389</v>
      </c>
      <c r="L1269" s="63" t="s">
        <v>33</v>
      </c>
      <c r="M1269" s="63" t="s">
        <v>34</v>
      </c>
      <c r="N1269" s="63" t="s">
        <v>35</v>
      </c>
      <c r="O1269" s="63" t="s">
        <v>43</v>
      </c>
      <c r="P1269" s="63" t="s">
        <v>8749</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2" t="s">
        <v>8768</v>
      </c>
    </row>
    <row r="1270" spans="1:29" ht="16.2" hidden="1" customHeight="1" x14ac:dyDescent="0.35">
      <c r="A1270" s="61">
        <v>1269</v>
      </c>
      <c r="B1270" s="63">
        <v>20424775</v>
      </c>
      <c r="C1270" s="63" t="s">
        <v>462</v>
      </c>
      <c r="D1270" s="63" t="s">
        <v>8748</v>
      </c>
      <c r="E1270" s="63" t="s">
        <v>4390</v>
      </c>
      <c r="F1270" s="63" t="s">
        <v>38</v>
      </c>
      <c r="G1270" s="63" t="s">
        <v>4391</v>
      </c>
      <c r="H1270" s="63" t="s">
        <v>31</v>
      </c>
      <c r="I1270" s="64" t="s">
        <v>465</v>
      </c>
      <c r="J1270" s="65" t="s">
        <v>465</v>
      </c>
      <c r="K1270" s="63" t="s">
        <v>4392</v>
      </c>
      <c r="L1270" s="63" t="s">
        <v>33</v>
      </c>
      <c r="M1270" s="63" t="s">
        <v>40</v>
      </c>
      <c r="N1270" s="63" t="s">
        <v>48</v>
      </c>
      <c r="O1270" s="63" t="s">
        <v>36</v>
      </c>
      <c r="P1270" s="89" t="s">
        <v>8756</v>
      </c>
      <c r="Q1270" s="84">
        <f t="shared" ca="1" si="57"/>
        <v>46120</v>
      </c>
      <c r="R1270" s="68">
        <v>0</v>
      </c>
      <c r="S1270" s="85" t="s">
        <v>8754</v>
      </c>
      <c r="T1270" s="85">
        <v>0</v>
      </c>
      <c r="U1270" s="85">
        <v>0</v>
      </c>
      <c r="V1270" s="86">
        <f t="shared" si="58"/>
        <v>2</v>
      </c>
      <c r="W1270" s="85">
        <v>0</v>
      </c>
      <c r="X1270" s="85">
        <v>0</v>
      </c>
      <c r="Y1270" s="85">
        <v>0</v>
      </c>
      <c r="Z1270" s="85">
        <v>0</v>
      </c>
      <c r="AA1270" s="85">
        <v>0</v>
      </c>
      <c r="AB1270" s="87">
        <f t="shared" si="59"/>
        <v>0</v>
      </c>
      <c r="AC1270" s="92" t="s">
        <v>8768</v>
      </c>
    </row>
    <row r="1271" spans="1:29" ht="16.2" hidden="1" customHeight="1" x14ac:dyDescent="0.35">
      <c r="A1271" s="61">
        <v>1270</v>
      </c>
      <c r="B1271" s="63">
        <v>20424776</v>
      </c>
      <c r="C1271" s="63" t="s">
        <v>462</v>
      </c>
      <c r="D1271" s="63" t="s">
        <v>8748</v>
      </c>
      <c r="E1271" s="63" t="s">
        <v>188</v>
      </c>
      <c r="F1271" s="63" t="s">
        <v>38</v>
      </c>
      <c r="G1271" s="63" t="s">
        <v>4393</v>
      </c>
      <c r="H1271" s="63" t="s">
        <v>31</v>
      </c>
      <c r="I1271" s="64" t="s">
        <v>465</v>
      </c>
      <c r="J1271" s="65" t="s">
        <v>465</v>
      </c>
      <c r="K1271" s="63" t="s">
        <v>4394</v>
      </c>
      <c r="L1271" s="63" t="s">
        <v>39</v>
      </c>
      <c r="M1271" s="63" t="s">
        <v>34</v>
      </c>
      <c r="N1271" s="63" t="s">
        <v>35</v>
      </c>
      <c r="O1271" s="63" t="s">
        <v>36</v>
      </c>
      <c r="P1271" s="63" t="s">
        <v>8753</v>
      </c>
      <c r="Q1271" s="84">
        <f t="shared" ca="1" si="57"/>
        <v>46120</v>
      </c>
      <c r="R1271" s="68">
        <v>0</v>
      </c>
      <c r="S1271" s="85" t="s">
        <v>8754</v>
      </c>
      <c r="T1271" s="85">
        <v>0</v>
      </c>
      <c r="U1271" s="85">
        <v>0</v>
      </c>
      <c r="V1271" s="86">
        <f t="shared" si="58"/>
        <v>2</v>
      </c>
      <c r="W1271" s="85">
        <v>0</v>
      </c>
      <c r="X1271" s="85">
        <v>0</v>
      </c>
      <c r="Y1271" s="85">
        <v>0</v>
      </c>
      <c r="Z1271" s="85">
        <v>0</v>
      </c>
      <c r="AA1271" s="85">
        <v>0</v>
      </c>
      <c r="AB1271" s="87">
        <f t="shared" si="59"/>
        <v>0</v>
      </c>
      <c r="AC1271" s="92" t="s">
        <v>8768</v>
      </c>
    </row>
    <row r="1272" spans="1:29" ht="16.2" hidden="1" customHeight="1" x14ac:dyDescent="0.35">
      <c r="A1272" s="66">
        <v>1271</v>
      </c>
      <c r="B1272" s="63">
        <v>20424782</v>
      </c>
      <c r="C1272" s="63" t="s">
        <v>462</v>
      </c>
      <c r="D1272" s="63" t="s">
        <v>8748</v>
      </c>
      <c r="E1272" s="63" t="s">
        <v>4395</v>
      </c>
      <c r="F1272" s="63" t="s">
        <v>32</v>
      </c>
      <c r="G1272" s="63" t="s">
        <v>4396</v>
      </c>
      <c r="H1272" s="63" t="s">
        <v>42</v>
      </c>
      <c r="I1272" s="64" t="s">
        <v>465</v>
      </c>
      <c r="J1272" s="65" t="s">
        <v>465</v>
      </c>
      <c r="K1272" s="63" t="s">
        <v>4397</v>
      </c>
      <c r="L1272" s="63" t="s">
        <v>33</v>
      </c>
      <c r="M1272" s="63" t="s">
        <v>40</v>
      </c>
      <c r="N1272" s="63" t="s">
        <v>35</v>
      </c>
      <c r="O1272" s="63" t="s">
        <v>36</v>
      </c>
      <c r="P1272" s="63" t="s">
        <v>8755</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2" t="s">
        <v>8768</v>
      </c>
    </row>
    <row r="1273" spans="1:29" ht="16.2" hidden="1" customHeight="1" x14ac:dyDescent="0.35">
      <c r="A1273" s="66">
        <v>1272</v>
      </c>
      <c r="B1273" s="63">
        <v>20424801</v>
      </c>
      <c r="C1273" s="63" t="s">
        <v>462</v>
      </c>
      <c r="D1273" s="63" t="s">
        <v>8748</v>
      </c>
      <c r="E1273" s="63" t="s">
        <v>4398</v>
      </c>
      <c r="F1273" s="63" t="s">
        <v>38</v>
      </c>
      <c r="G1273" s="63" t="s">
        <v>4399</v>
      </c>
      <c r="H1273" s="63" t="s">
        <v>42</v>
      </c>
      <c r="I1273" s="64" t="s">
        <v>4400</v>
      </c>
      <c r="J1273" s="65" t="s">
        <v>502</v>
      </c>
      <c r="K1273" s="63" t="s">
        <v>4401</v>
      </c>
      <c r="L1273" s="63" t="s">
        <v>39</v>
      </c>
      <c r="M1273" s="63" t="s">
        <v>40</v>
      </c>
      <c r="N1273" s="63" t="s">
        <v>52</v>
      </c>
      <c r="O1273" s="63" t="s">
        <v>43</v>
      </c>
      <c r="P1273" s="63" t="s">
        <v>52</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2" t="s">
        <v>8768</v>
      </c>
    </row>
    <row r="1274" spans="1:29" ht="16.2" hidden="1" customHeight="1" x14ac:dyDescent="0.35">
      <c r="A1274" s="61">
        <v>1273</v>
      </c>
      <c r="B1274" s="63">
        <v>20424812</v>
      </c>
      <c r="C1274" s="63" t="s">
        <v>462</v>
      </c>
      <c r="D1274" s="63" t="s">
        <v>8748</v>
      </c>
      <c r="E1274" s="63" t="s">
        <v>175</v>
      </c>
      <c r="F1274" s="63" t="s">
        <v>32</v>
      </c>
      <c r="G1274" s="63" t="s">
        <v>4402</v>
      </c>
      <c r="H1274" s="63" t="s">
        <v>42</v>
      </c>
      <c r="I1274" s="64" t="s">
        <v>582</v>
      </c>
      <c r="J1274" s="65" t="s">
        <v>526</v>
      </c>
      <c r="K1274" s="63" t="s">
        <v>4403</v>
      </c>
      <c r="L1274" s="63" t="s">
        <v>33</v>
      </c>
      <c r="M1274" s="63" t="s">
        <v>40</v>
      </c>
      <c r="N1274" s="63" t="s">
        <v>35</v>
      </c>
      <c r="O1274" s="63" t="s">
        <v>43</v>
      </c>
      <c r="P1274" s="63" t="s">
        <v>8752</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2" t="s">
        <v>8768</v>
      </c>
    </row>
    <row r="1275" spans="1:29" ht="16.2" hidden="1" customHeight="1" x14ac:dyDescent="0.35">
      <c r="A1275" s="66">
        <v>1274</v>
      </c>
      <c r="B1275" s="63">
        <v>20424815</v>
      </c>
      <c r="C1275" s="63" t="s">
        <v>462</v>
      </c>
      <c r="D1275" s="63" t="s">
        <v>8748</v>
      </c>
      <c r="E1275" s="63" t="s">
        <v>4404</v>
      </c>
      <c r="F1275" s="63" t="s">
        <v>38</v>
      </c>
      <c r="G1275" s="63" t="s">
        <v>1727</v>
      </c>
      <c r="H1275" s="63" t="s">
        <v>31</v>
      </c>
      <c r="I1275" s="64" t="s">
        <v>4405</v>
      </c>
      <c r="J1275" s="65" t="s">
        <v>465</v>
      </c>
      <c r="K1275" s="63" t="s">
        <v>4406</v>
      </c>
      <c r="L1275" s="63" t="s">
        <v>39</v>
      </c>
      <c r="M1275" s="63" t="s">
        <v>40</v>
      </c>
      <c r="N1275" s="63" t="s">
        <v>41</v>
      </c>
      <c r="O1275" s="63" t="s">
        <v>43</v>
      </c>
      <c r="P1275" s="63" t="s">
        <v>41</v>
      </c>
      <c r="Q1275" s="84">
        <f t="shared" ca="1" si="57"/>
        <v>46120</v>
      </c>
      <c r="R1275" s="68">
        <v>0</v>
      </c>
      <c r="S1275" s="85" t="s">
        <v>8754</v>
      </c>
      <c r="T1275" s="85">
        <v>0</v>
      </c>
      <c r="U1275" s="85">
        <v>0</v>
      </c>
      <c r="V1275" s="86">
        <f t="shared" si="58"/>
        <v>2</v>
      </c>
      <c r="W1275" s="85">
        <v>0</v>
      </c>
      <c r="X1275" s="85">
        <v>0</v>
      </c>
      <c r="Y1275" s="85">
        <v>0</v>
      </c>
      <c r="Z1275" s="85">
        <v>0</v>
      </c>
      <c r="AA1275" s="85">
        <v>0</v>
      </c>
      <c r="AB1275" s="87">
        <f t="shared" si="59"/>
        <v>0</v>
      </c>
      <c r="AC1275" s="92" t="s">
        <v>8768</v>
      </c>
    </row>
    <row r="1276" spans="1:29" ht="16.2" hidden="1" customHeight="1" x14ac:dyDescent="0.35">
      <c r="A1276" s="66">
        <v>1275</v>
      </c>
      <c r="B1276" s="63">
        <v>20424818</v>
      </c>
      <c r="C1276" s="63" t="s">
        <v>462</v>
      </c>
      <c r="D1276" s="63" t="s">
        <v>8748</v>
      </c>
      <c r="E1276" s="63" t="s">
        <v>4407</v>
      </c>
      <c r="F1276" s="63" t="s">
        <v>38</v>
      </c>
      <c r="G1276" s="63" t="s">
        <v>4408</v>
      </c>
      <c r="H1276" s="63" t="s">
        <v>42</v>
      </c>
      <c r="I1276" s="64" t="s">
        <v>465</v>
      </c>
      <c r="J1276" s="65" t="s">
        <v>465</v>
      </c>
      <c r="K1276" s="63" t="s">
        <v>4409</v>
      </c>
      <c r="L1276" s="63" t="s">
        <v>39</v>
      </c>
      <c r="M1276" s="63" t="s">
        <v>34</v>
      </c>
      <c r="N1276" s="63" t="s">
        <v>41</v>
      </c>
      <c r="O1276" s="63" t="s">
        <v>36</v>
      </c>
      <c r="P1276" s="63" t="s">
        <v>41</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2" t="s">
        <v>8768</v>
      </c>
    </row>
    <row r="1277" spans="1:29" ht="16.2" hidden="1" customHeight="1" x14ac:dyDescent="0.35">
      <c r="A1277" s="66">
        <v>1276</v>
      </c>
      <c r="B1277" s="67">
        <v>20424839</v>
      </c>
      <c r="C1277" s="63" t="s">
        <v>462</v>
      </c>
      <c r="D1277" s="63" t="s">
        <v>8748</v>
      </c>
      <c r="E1277" s="63" t="s">
        <v>4410</v>
      </c>
      <c r="F1277" s="63" t="s">
        <v>32</v>
      </c>
      <c r="G1277" s="63" t="s">
        <v>4411</v>
      </c>
      <c r="H1277" s="63" t="s">
        <v>31</v>
      </c>
      <c r="I1277" s="64" t="s">
        <v>4412</v>
      </c>
      <c r="J1277" s="65" t="s">
        <v>544</v>
      </c>
      <c r="K1277" s="63" t="s">
        <v>4413</v>
      </c>
      <c r="L1277" s="63" t="s">
        <v>33</v>
      </c>
      <c r="M1277" s="63" t="s">
        <v>40</v>
      </c>
      <c r="N1277" s="63" t="s">
        <v>46</v>
      </c>
      <c r="O1277" s="63" t="s">
        <v>43</v>
      </c>
      <c r="P1277" s="63" t="s">
        <v>46</v>
      </c>
      <c r="Q1277" s="84">
        <f t="shared" ca="1" si="57"/>
        <v>46120</v>
      </c>
      <c r="R1277" s="68">
        <v>0</v>
      </c>
      <c r="S1277" s="85">
        <v>0</v>
      </c>
      <c r="T1277" s="85">
        <v>0</v>
      </c>
      <c r="U1277" s="85">
        <v>0</v>
      </c>
      <c r="V1277" s="86">
        <f t="shared" si="58"/>
        <v>0</v>
      </c>
      <c r="W1277" s="85">
        <v>0</v>
      </c>
      <c r="X1277" s="85">
        <v>0</v>
      </c>
      <c r="Y1277" s="85">
        <v>0</v>
      </c>
      <c r="Z1277" s="85">
        <v>0</v>
      </c>
      <c r="AA1277" s="85" t="s">
        <v>8754</v>
      </c>
      <c r="AB1277" s="87" t="str">
        <f t="shared" si="59"/>
        <v>면제</v>
      </c>
      <c r="AC1277" s="92" t="s">
        <v>8768</v>
      </c>
    </row>
    <row r="1278" spans="1:29" ht="16.2" customHeight="1" x14ac:dyDescent="0.35">
      <c r="A1278" s="61">
        <v>1277</v>
      </c>
      <c r="B1278" s="63">
        <v>20424842</v>
      </c>
      <c r="C1278" s="63" t="s">
        <v>462</v>
      </c>
      <c r="D1278" s="63" t="s">
        <v>8748</v>
      </c>
      <c r="E1278" s="63" t="s">
        <v>4414</v>
      </c>
      <c r="F1278" s="63" t="s">
        <v>32</v>
      </c>
      <c r="G1278" s="63" t="s">
        <v>4415</v>
      </c>
      <c r="H1278" s="63" t="s">
        <v>42</v>
      </c>
      <c r="I1278" s="64" t="s">
        <v>465</v>
      </c>
      <c r="J1278" s="65" t="s">
        <v>465</v>
      </c>
      <c r="K1278" s="63" t="s">
        <v>4416</v>
      </c>
      <c r="L1278" s="63" t="s">
        <v>33</v>
      </c>
      <c r="M1278" s="63" t="s">
        <v>40</v>
      </c>
      <c r="N1278" s="63" t="s">
        <v>53</v>
      </c>
      <c r="O1278" s="63" t="s">
        <v>36</v>
      </c>
      <c r="P1278" s="63" t="s">
        <v>53</v>
      </c>
      <c r="Q1278" s="84">
        <f t="shared" ca="1" si="57"/>
        <v>46120</v>
      </c>
      <c r="R1278" s="68" t="s">
        <v>8747</v>
      </c>
      <c r="S1278" s="85">
        <v>0</v>
      </c>
      <c r="T1278" s="85">
        <v>0</v>
      </c>
      <c r="U1278" s="85">
        <v>0</v>
      </c>
      <c r="V1278" s="86">
        <f t="shared" si="58"/>
        <v>0</v>
      </c>
      <c r="W1278" s="85">
        <v>0</v>
      </c>
      <c r="X1278" s="85">
        <v>0</v>
      </c>
      <c r="Y1278" s="85">
        <v>0</v>
      </c>
      <c r="Z1278" s="85">
        <v>0</v>
      </c>
      <c r="AA1278" s="85">
        <v>0</v>
      </c>
      <c r="AB1278" s="87" t="str">
        <f t="shared" si="59"/>
        <v>요건탈락</v>
      </c>
      <c r="AC1278" s="92" t="s">
        <v>8768</v>
      </c>
    </row>
    <row r="1279" spans="1:29" ht="16.2" hidden="1" customHeight="1" x14ac:dyDescent="0.35">
      <c r="A1279" s="61">
        <v>1278</v>
      </c>
      <c r="B1279" s="67">
        <v>20424847</v>
      </c>
      <c r="C1279" s="63" t="s">
        <v>462</v>
      </c>
      <c r="D1279" s="63" t="s">
        <v>8748</v>
      </c>
      <c r="E1279" s="63" t="s">
        <v>4417</v>
      </c>
      <c r="F1279" s="63" t="s">
        <v>32</v>
      </c>
      <c r="G1279" s="63" t="s">
        <v>4418</v>
      </c>
      <c r="H1279" s="63" t="s">
        <v>42</v>
      </c>
      <c r="I1279" s="64" t="s">
        <v>2750</v>
      </c>
      <c r="J1279" s="65" t="s">
        <v>526</v>
      </c>
      <c r="K1279" s="63" t="s">
        <v>4419</v>
      </c>
      <c r="L1279" s="63" t="s">
        <v>39</v>
      </c>
      <c r="M1279" s="63" t="s">
        <v>40</v>
      </c>
      <c r="N1279" s="63" t="s">
        <v>46</v>
      </c>
      <c r="O1279" s="63" t="s">
        <v>43</v>
      </c>
      <c r="P1279" s="63" t="s">
        <v>46</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2" t="s">
        <v>8768</v>
      </c>
    </row>
    <row r="1280" spans="1:29" ht="16.2" hidden="1" customHeight="1" x14ac:dyDescent="0.35">
      <c r="A1280" s="66">
        <v>1279</v>
      </c>
      <c r="B1280" s="63">
        <v>20424849</v>
      </c>
      <c r="C1280" s="63" t="s">
        <v>462</v>
      </c>
      <c r="D1280" s="63" t="s">
        <v>8748</v>
      </c>
      <c r="E1280" s="63" t="s">
        <v>4420</v>
      </c>
      <c r="F1280" s="63" t="s">
        <v>32</v>
      </c>
      <c r="G1280" s="63" t="s">
        <v>4421</v>
      </c>
      <c r="H1280" s="63" t="s">
        <v>42</v>
      </c>
      <c r="I1280" s="64" t="s">
        <v>465</v>
      </c>
      <c r="J1280" s="65" t="s">
        <v>465</v>
      </c>
      <c r="K1280" s="63" t="s">
        <v>4422</v>
      </c>
      <c r="L1280" s="63" t="s">
        <v>39</v>
      </c>
      <c r="M1280" s="63" t="s">
        <v>34</v>
      </c>
      <c r="N1280" s="63" t="s">
        <v>35</v>
      </c>
      <c r="O1280" s="63" t="s">
        <v>36</v>
      </c>
      <c r="P1280" s="63" t="s">
        <v>8755</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2" t="s">
        <v>8768</v>
      </c>
    </row>
    <row r="1281" spans="1:29" ht="16.2" customHeight="1" x14ac:dyDescent="0.35">
      <c r="A1281" s="66">
        <v>1280</v>
      </c>
      <c r="B1281" s="63">
        <v>20424866</v>
      </c>
      <c r="C1281" s="63" t="s">
        <v>462</v>
      </c>
      <c r="D1281" s="63" t="s">
        <v>8748</v>
      </c>
      <c r="E1281" s="63" t="s">
        <v>315</v>
      </c>
      <c r="F1281" s="63" t="s">
        <v>38</v>
      </c>
      <c r="G1281" s="63" t="s">
        <v>4423</v>
      </c>
      <c r="H1281" s="63" t="s">
        <v>42</v>
      </c>
      <c r="I1281" s="64" t="s">
        <v>4424</v>
      </c>
      <c r="J1281" s="65" t="s">
        <v>544</v>
      </c>
      <c r="K1281" s="63" t="s">
        <v>4425</v>
      </c>
      <c r="L1281" s="63" t="s">
        <v>39</v>
      </c>
      <c r="M1281" s="63" t="s">
        <v>34</v>
      </c>
      <c r="N1281" s="63" t="s">
        <v>53</v>
      </c>
      <c r="O1281" s="63" t="s">
        <v>43</v>
      </c>
      <c r="P1281" s="63" t="s">
        <v>53</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2" t="s">
        <v>8768</v>
      </c>
    </row>
    <row r="1282" spans="1:29" ht="16.2" hidden="1" customHeight="1" x14ac:dyDescent="0.35">
      <c r="A1282" s="61">
        <v>1281</v>
      </c>
      <c r="B1282" s="67">
        <v>20424877</v>
      </c>
      <c r="C1282" s="63" t="s">
        <v>462</v>
      </c>
      <c r="D1282" s="63" t="s">
        <v>8748</v>
      </c>
      <c r="E1282" s="63" t="s">
        <v>4426</v>
      </c>
      <c r="F1282" s="63" t="s">
        <v>32</v>
      </c>
      <c r="G1282" s="63" t="s">
        <v>3460</v>
      </c>
      <c r="H1282" s="63" t="s">
        <v>31</v>
      </c>
      <c r="I1282" s="64" t="s">
        <v>4427</v>
      </c>
      <c r="J1282" s="65" t="s">
        <v>465</v>
      </c>
      <c r="K1282" s="63" t="s">
        <v>4428</v>
      </c>
      <c r="L1282" s="63" t="s">
        <v>39</v>
      </c>
      <c r="M1282" s="63" t="s">
        <v>40</v>
      </c>
      <c r="N1282" s="63" t="s">
        <v>46</v>
      </c>
      <c r="O1282" s="63" t="s">
        <v>43</v>
      </c>
      <c r="P1282" s="63" t="s">
        <v>46</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2" t="s">
        <v>8768</v>
      </c>
    </row>
    <row r="1283" spans="1:29" ht="16.2" hidden="1" customHeight="1" x14ac:dyDescent="0.35">
      <c r="A1283" s="61">
        <v>1282</v>
      </c>
      <c r="B1283" s="62">
        <v>20424897</v>
      </c>
      <c r="C1283" s="63" t="s">
        <v>462</v>
      </c>
      <c r="D1283" s="63" t="s">
        <v>8748</v>
      </c>
      <c r="E1283" s="63" t="s">
        <v>4429</v>
      </c>
      <c r="F1283" s="63" t="s">
        <v>38</v>
      </c>
      <c r="G1283" s="63" t="s">
        <v>554</v>
      </c>
      <c r="H1283" s="63" t="s">
        <v>31</v>
      </c>
      <c r="I1283" s="64" t="s">
        <v>465</v>
      </c>
      <c r="J1283" s="65" t="s">
        <v>465</v>
      </c>
      <c r="K1283" s="63" t="s">
        <v>4430</v>
      </c>
      <c r="L1283" s="63" t="s">
        <v>39</v>
      </c>
      <c r="M1283" s="63" t="s">
        <v>40</v>
      </c>
      <c r="N1283" s="63" t="s">
        <v>48</v>
      </c>
      <c r="O1283" s="63" t="s">
        <v>36</v>
      </c>
      <c r="P1283" s="89" t="s">
        <v>8756</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2" t="s">
        <v>8768</v>
      </c>
    </row>
    <row r="1284" spans="1:29" ht="16.2" hidden="1" customHeight="1" x14ac:dyDescent="0.35">
      <c r="A1284" s="66">
        <v>1283</v>
      </c>
      <c r="B1284" s="63">
        <v>20424904</v>
      </c>
      <c r="C1284" s="63" t="s">
        <v>462</v>
      </c>
      <c r="D1284" s="63" t="s">
        <v>8748</v>
      </c>
      <c r="E1284" s="63" t="s">
        <v>4431</v>
      </c>
      <c r="F1284" s="63" t="s">
        <v>32</v>
      </c>
      <c r="G1284" s="63" t="s">
        <v>4432</v>
      </c>
      <c r="H1284" s="63" t="s">
        <v>31</v>
      </c>
      <c r="I1284" s="64" t="s">
        <v>465</v>
      </c>
      <c r="J1284" s="65" t="s">
        <v>526</v>
      </c>
      <c r="K1284" s="63" t="s">
        <v>4433</v>
      </c>
      <c r="L1284" s="63" t="s">
        <v>39</v>
      </c>
      <c r="M1284" s="63" t="s">
        <v>40</v>
      </c>
      <c r="N1284" s="63" t="s">
        <v>41</v>
      </c>
      <c r="O1284" s="63" t="s">
        <v>43</v>
      </c>
      <c r="P1284" s="63" t="s">
        <v>41</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2" t="s">
        <v>8768</v>
      </c>
    </row>
    <row r="1285" spans="1:29" ht="16.2" hidden="1" customHeight="1" x14ac:dyDescent="0.35">
      <c r="A1285" s="66">
        <v>1284</v>
      </c>
      <c r="B1285" s="63">
        <v>20424905</v>
      </c>
      <c r="C1285" s="63" t="s">
        <v>462</v>
      </c>
      <c r="D1285" s="63" t="s">
        <v>8748</v>
      </c>
      <c r="E1285" s="63" t="s">
        <v>4434</v>
      </c>
      <c r="F1285" s="63" t="s">
        <v>38</v>
      </c>
      <c r="G1285" s="63" t="s">
        <v>4435</v>
      </c>
      <c r="H1285" s="63" t="s">
        <v>42</v>
      </c>
      <c r="I1285" s="64" t="s">
        <v>465</v>
      </c>
      <c r="J1285" s="65" t="s">
        <v>465</v>
      </c>
      <c r="K1285" s="63" t="s">
        <v>4436</v>
      </c>
      <c r="L1285" s="63" t="s">
        <v>39</v>
      </c>
      <c r="M1285" s="63" t="s">
        <v>40</v>
      </c>
      <c r="N1285" s="63" t="s">
        <v>48</v>
      </c>
      <c r="O1285" s="63" t="s">
        <v>36</v>
      </c>
      <c r="P1285" s="89" t="s">
        <v>8758</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2" t="s">
        <v>8768</v>
      </c>
    </row>
    <row r="1286" spans="1:29" ht="16.2" hidden="1" customHeight="1" x14ac:dyDescent="0.35">
      <c r="A1286" s="61">
        <v>1285</v>
      </c>
      <c r="B1286" s="63">
        <v>20424921</v>
      </c>
      <c r="C1286" s="63" t="s">
        <v>462</v>
      </c>
      <c r="D1286" s="63" t="s">
        <v>8748</v>
      </c>
      <c r="E1286" s="63" t="s">
        <v>4437</v>
      </c>
      <c r="F1286" s="63" t="s">
        <v>32</v>
      </c>
      <c r="G1286" s="63" t="s">
        <v>4438</v>
      </c>
      <c r="H1286" s="63" t="s">
        <v>31</v>
      </c>
      <c r="I1286" s="64" t="s">
        <v>465</v>
      </c>
      <c r="J1286" s="65" t="s">
        <v>526</v>
      </c>
      <c r="K1286" s="63" t="s">
        <v>4439</v>
      </c>
      <c r="L1286" s="63" t="s">
        <v>39</v>
      </c>
      <c r="M1286" s="63" t="s">
        <v>40</v>
      </c>
      <c r="N1286" s="63" t="s">
        <v>35</v>
      </c>
      <c r="O1286" s="63" t="s">
        <v>43</v>
      </c>
      <c r="P1286" s="63" t="s">
        <v>8753</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2" t="s">
        <v>8768</v>
      </c>
    </row>
    <row r="1287" spans="1:29" ht="16.2" hidden="1" customHeight="1" x14ac:dyDescent="0.35">
      <c r="A1287" s="61">
        <v>1286</v>
      </c>
      <c r="B1287" s="63">
        <v>20424938</v>
      </c>
      <c r="C1287" s="63" t="s">
        <v>462</v>
      </c>
      <c r="D1287" s="63" t="s">
        <v>8748</v>
      </c>
      <c r="E1287" s="63" t="s">
        <v>220</v>
      </c>
      <c r="F1287" s="63" t="s">
        <v>32</v>
      </c>
      <c r="G1287" s="63" t="s">
        <v>4440</v>
      </c>
      <c r="H1287" s="63" t="s">
        <v>42</v>
      </c>
      <c r="I1287" s="64" t="s">
        <v>465</v>
      </c>
      <c r="J1287" s="65" t="s">
        <v>465</v>
      </c>
      <c r="K1287" s="63" t="s">
        <v>4441</v>
      </c>
      <c r="L1287" s="63" t="s">
        <v>39</v>
      </c>
      <c r="M1287" s="63" t="s">
        <v>34</v>
      </c>
      <c r="N1287" s="63" t="s">
        <v>35</v>
      </c>
      <c r="O1287" s="63" t="s">
        <v>36</v>
      </c>
      <c r="P1287" s="63" t="s">
        <v>8752</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2" t="s">
        <v>8768</v>
      </c>
    </row>
    <row r="1288" spans="1:29" ht="16.2" hidden="1" customHeight="1" x14ac:dyDescent="0.35">
      <c r="A1288" s="66">
        <v>1287</v>
      </c>
      <c r="B1288" s="63">
        <v>20424942</v>
      </c>
      <c r="C1288" s="63" t="s">
        <v>462</v>
      </c>
      <c r="D1288" s="63" t="s">
        <v>8748</v>
      </c>
      <c r="E1288" s="63" t="s">
        <v>4442</v>
      </c>
      <c r="F1288" s="63" t="s">
        <v>38</v>
      </c>
      <c r="G1288" s="63" t="s">
        <v>4443</v>
      </c>
      <c r="H1288" s="63" t="s">
        <v>31</v>
      </c>
      <c r="I1288" s="64" t="s">
        <v>465</v>
      </c>
      <c r="J1288" s="65" t="s">
        <v>465</v>
      </c>
      <c r="K1288" s="63" t="s">
        <v>4444</v>
      </c>
      <c r="L1288" s="63" t="s">
        <v>39</v>
      </c>
      <c r="M1288" s="63" t="s">
        <v>40</v>
      </c>
      <c r="N1288" s="63" t="s">
        <v>48</v>
      </c>
      <c r="O1288" s="63" t="s">
        <v>36</v>
      </c>
      <c r="P1288" s="89" t="s">
        <v>8758</v>
      </c>
      <c r="Q1288" s="84">
        <f t="shared" ca="1" si="60"/>
        <v>46120</v>
      </c>
      <c r="R1288" s="68">
        <v>0</v>
      </c>
      <c r="S1288" s="85" t="s">
        <v>8754</v>
      </c>
      <c r="T1288" s="85">
        <v>0</v>
      </c>
      <c r="U1288" s="85">
        <v>0</v>
      </c>
      <c r="V1288" s="86">
        <f t="shared" si="61"/>
        <v>2</v>
      </c>
      <c r="W1288" s="85">
        <v>0</v>
      </c>
      <c r="X1288" s="85">
        <v>0</v>
      </c>
      <c r="Y1288" s="85">
        <v>0</v>
      </c>
      <c r="Z1288" s="85">
        <v>0</v>
      </c>
      <c r="AA1288" s="85">
        <v>0</v>
      </c>
      <c r="AB1288" s="87">
        <f t="shared" si="62"/>
        <v>0</v>
      </c>
      <c r="AC1288" s="92" t="s">
        <v>8768</v>
      </c>
    </row>
    <row r="1289" spans="1:29" ht="16.2" hidden="1" customHeight="1" x14ac:dyDescent="0.35">
      <c r="A1289" s="66">
        <v>1288</v>
      </c>
      <c r="B1289" s="63">
        <v>20424950</v>
      </c>
      <c r="C1289" s="63" t="s">
        <v>462</v>
      </c>
      <c r="D1289" s="63" t="s">
        <v>8748</v>
      </c>
      <c r="E1289" s="63" t="s">
        <v>4445</v>
      </c>
      <c r="F1289" s="63" t="s">
        <v>32</v>
      </c>
      <c r="G1289" s="63" t="s">
        <v>4446</v>
      </c>
      <c r="H1289" s="63" t="s">
        <v>31</v>
      </c>
      <c r="I1289" s="64" t="s">
        <v>465</v>
      </c>
      <c r="J1289" s="65" t="s">
        <v>465</v>
      </c>
      <c r="K1289" s="63" t="s">
        <v>4447</v>
      </c>
      <c r="L1289" s="63" t="s">
        <v>33</v>
      </c>
      <c r="M1289" s="63" t="s">
        <v>34</v>
      </c>
      <c r="N1289" s="63" t="s">
        <v>35</v>
      </c>
      <c r="O1289" s="63" t="s">
        <v>36</v>
      </c>
      <c r="P1289" s="63" t="s">
        <v>8752</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2" t="s">
        <v>8768</v>
      </c>
    </row>
    <row r="1290" spans="1:29" ht="16.2" hidden="1" customHeight="1" x14ac:dyDescent="0.35">
      <c r="A1290" s="61">
        <v>1289</v>
      </c>
      <c r="B1290" s="63">
        <v>20424956</v>
      </c>
      <c r="C1290" s="63" t="s">
        <v>462</v>
      </c>
      <c r="D1290" s="63" t="s">
        <v>8748</v>
      </c>
      <c r="E1290" s="63" t="s">
        <v>163</v>
      </c>
      <c r="F1290" s="63" t="s">
        <v>38</v>
      </c>
      <c r="G1290" s="63" t="s">
        <v>4448</v>
      </c>
      <c r="H1290" s="63" t="s">
        <v>42</v>
      </c>
      <c r="I1290" s="64" t="s">
        <v>465</v>
      </c>
      <c r="J1290" s="65" t="s">
        <v>465</v>
      </c>
      <c r="K1290" s="63" t="s">
        <v>4449</v>
      </c>
      <c r="L1290" s="63" t="s">
        <v>39</v>
      </c>
      <c r="M1290" s="63" t="s">
        <v>34</v>
      </c>
      <c r="N1290" s="63" t="s">
        <v>35</v>
      </c>
      <c r="O1290" s="63" t="s">
        <v>36</v>
      </c>
      <c r="P1290" s="63" t="s">
        <v>8752</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2" t="s">
        <v>8768</v>
      </c>
    </row>
    <row r="1291" spans="1:29" ht="16.2" hidden="1" customHeight="1" x14ac:dyDescent="0.35">
      <c r="A1291" s="61">
        <v>1290</v>
      </c>
      <c r="B1291" s="63">
        <v>20424957</v>
      </c>
      <c r="C1291" s="63" t="s">
        <v>462</v>
      </c>
      <c r="D1291" s="63" t="s">
        <v>8748</v>
      </c>
      <c r="E1291" s="63" t="s">
        <v>173</v>
      </c>
      <c r="F1291" s="63" t="s">
        <v>38</v>
      </c>
      <c r="G1291" s="63" t="s">
        <v>4450</v>
      </c>
      <c r="H1291" s="63" t="s">
        <v>42</v>
      </c>
      <c r="I1291" s="64" t="s">
        <v>465</v>
      </c>
      <c r="J1291" s="65" t="s">
        <v>465</v>
      </c>
      <c r="K1291" s="63" t="s">
        <v>4451</v>
      </c>
      <c r="L1291" s="63" t="s">
        <v>39</v>
      </c>
      <c r="M1291" s="63" t="s">
        <v>34</v>
      </c>
      <c r="N1291" s="63" t="s">
        <v>35</v>
      </c>
      <c r="O1291" s="63" t="s">
        <v>36</v>
      </c>
      <c r="P1291" s="63" t="s">
        <v>8751</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2" t="s">
        <v>8768</v>
      </c>
    </row>
    <row r="1292" spans="1:29" ht="16.2" hidden="1" customHeight="1" x14ac:dyDescent="0.35">
      <c r="A1292" s="66">
        <v>1291</v>
      </c>
      <c r="B1292" s="63">
        <v>20424964</v>
      </c>
      <c r="C1292" s="63" t="s">
        <v>462</v>
      </c>
      <c r="D1292" s="63" t="s">
        <v>8748</v>
      </c>
      <c r="E1292" s="63" t="s">
        <v>4452</v>
      </c>
      <c r="F1292" s="63" t="s">
        <v>38</v>
      </c>
      <c r="G1292" s="63" t="s">
        <v>4453</v>
      </c>
      <c r="H1292" s="63" t="s">
        <v>31</v>
      </c>
      <c r="I1292" s="64" t="s">
        <v>465</v>
      </c>
      <c r="J1292" s="65" t="s">
        <v>465</v>
      </c>
      <c r="K1292" s="63" t="s">
        <v>4454</v>
      </c>
      <c r="L1292" s="63" t="s">
        <v>33</v>
      </c>
      <c r="M1292" s="63" t="s">
        <v>34</v>
      </c>
      <c r="N1292" s="63" t="s">
        <v>35</v>
      </c>
      <c r="O1292" s="63" t="s">
        <v>36</v>
      </c>
      <c r="P1292" s="63" t="s">
        <v>8749</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2" t="s">
        <v>8768</v>
      </c>
    </row>
    <row r="1293" spans="1:29" ht="16.2" hidden="1" customHeight="1" x14ac:dyDescent="0.35">
      <c r="A1293" s="66">
        <v>1292</v>
      </c>
      <c r="B1293" s="63">
        <v>20424972</v>
      </c>
      <c r="C1293" s="63" t="s">
        <v>462</v>
      </c>
      <c r="D1293" s="63" t="s">
        <v>8748</v>
      </c>
      <c r="E1293" s="63" t="s">
        <v>4455</v>
      </c>
      <c r="F1293" s="63" t="s">
        <v>38</v>
      </c>
      <c r="G1293" s="63" t="s">
        <v>4456</v>
      </c>
      <c r="H1293" s="63" t="s">
        <v>31</v>
      </c>
      <c r="I1293" s="64" t="s">
        <v>1494</v>
      </c>
      <c r="J1293" s="65" t="s">
        <v>544</v>
      </c>
      <c r="K1293" s="63" t="s">
        <v>4457</v>
      </c>
      <c r="L1293" s="63" t="s">
        <v>33</v>
      </c>
      <c r="M1293" s="63" t="s">
        <v>34</v>
      </c>
      <c r="N1293" s="63" t="s">
        <v>35</v>
      </c>
      <c r="O1293" s="63" t="s">
        <v>43</v>
      </c>
      <c r="P1293" s="63" t="s">
        <v>8752</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2" t="s">
        <v>8768</v>
      </c>
    </row>
    <row r="1294" spans="1:29" ht="16.2" customHeight="1" x14ac:dyDescent="0.35">
      <c r="A1294" s="61">
        <v>1293</v>
      </c>
      <c r="B1294" s="63">
        <v>20424985</v>
      </c>
      <c r="C1294" s="63" t="s">
        <v>462</v>
      </c>
      <c r="D1294" s="63" t="s">
        <v>8748</v>
      </c>
      <c r="E1294" s="63" t="s">
        <v>4458</v>
      </c>
      <c r="F1294" s="63" t="s">
        <v>32</v>
      </c>
      <c r="G1294" s="63" t="s">
        <v>4459</v>
      </c>
      <c r="H1294" s="63" t="s">
        <v>31</v>
      </c>
      <c r="I1294" s="64" t="s">
        <v>4460</v>
      </c>
      <c r="J1294" s="65" t="s">
        <v>465</v>
      </c>
      <c r="K1294" s="63" t="s">
        <v>4461</v>
      </c>
      <c r="L1294" s="63" t="s">
        <v>33</v>
      </c>
      <c r="M1294" s="63" t="s">
        <v>40</v>
      </c>
      <c r="N1294" s="63" t="s">
        <v>53</v>
      </c>
      <c r="O1294" s="63" t="s">
        <v>43</v>
      </c>
      <c r="P1294" s="63" t="s">
        <v>53</v>
      </c>
      <c r="Q1294" s="84">
        <f t="shared" ca="1" si="60"/>
        <v>46120</v>
      </c>
      <c r="R1294" s="68">
        <v>0</v>
      </c>
      <c r="S1294" s="85" t="s">
        <v>8754</v>
      </c>
      <c r="T1294" s="85">
        <v>0</v>
      </c>
      <c r="U1294" s="85">
        <v>0</v>
      </c>
      <c r="V1294" s="86">
        <f t="shared" si="61"/>
        <v>2</v>
      </c>
      <c r="W1294" s="85">
        <v>0</v>
      </c>
      <c r="X1294" s="85">
        <v>0</v>
      </c>
      <c r="Y1294" s="85">
        <v>0</v>
      </c>
      <c r="Z1294" s="85">
        <v>0</v>
      </c>
      <c r="AA1294" s="85">
        <v>0</v>
      </c>
      <c r="AB1294" s="87">
        <f t="shared" si="62"/>
        <v>0</v>
      </c>
      <c r="AC1294" s="92" t="s">
        <v>8768</v>
      </c>
    </row>
    <row r="1295" spans="1:29" ht="16.2" customHeight="1" x14ac:dyDescent="0.35">
      <c r="A1295" s="61">
        <v>1294</v>
      </c>
      <c r="B1295" s="63">
        <v>20424988</v>
      </c>
      <c r="C1295" s="63" t="s">
        <v>462</v>
      </c>
      <c r="D1295" s="63" t="s">
        <v>8748</v>
      </c>
      <c r="E1295" s="63" t="s">
        <v>171</v>
      </c>
      <c r="F1295" s="63" t="s">
        <v>38</v>
      </c>
      <c r="G1295" s="63" t="s">
        <v>4462</v>
      </c>
      <c r="H1295" s="63" t="s">
        <v>31</v>
      </c>
      <c r="I1295" s="64" t="s">
        <v>465</v>
      </c>
      <c r="J1295" s="65" t="s">
        <v>465</v>
      </c>
      <c r="K1295" s="63" t="s">
        <v>4463</v>
      </c>
      <c r="L1295" s="63" t="s">
        <v>39</v>
      </c>
      <c r="M1295" s="63" t="s">
        <v>40</v>
      </c>
      <c r="N1295" s="63" t="s">
        <v>53</v>
      </c>
      <c r="O1295" s="63" t="s">
        <v>36</v>
      </c>
      <c r="P1295" s="63" t="s">
        <v>53</v>
      </c>
      <c r="Q1295" s="84">
        <f t="shared" ca="1" si="60"/>
        <v>46120</v>
      </c>
      <c r="R1295" s="68">
        <v>0</v>
      </c>
      <c r="S1295" s="85" t="s">
        <v>8754</v>
      </c>
      <c r="T1295" s="85">
        <v>0</v>
      </c>
      <c r="U1295" s="85">
        <v>0</v>
      </c>
      <c r="V1295" s="86">
        <f t="shared" si="61"/>
        <v>2</v>
      </c>
      <c r="W1295" s="85">
        <v>0</v>
      </c>
      <c r="X1295" s="85">
        <v>0</v>
      </c>
      <c r="Y1295" s="85">
        <v>0</v>
      </c>
      <c r="Z1295" s="85">
        <v>0</v>
      </c>
      <c r="AA1295" s="85">
        <v>0</v>
      </c>
      <c r="AB1295" s="87">
        <f t="shared" si="62"/>
        <v>0</v>
      </c>
      <c r="AC1295" s="92" t="s">
        <v>8768</v>
      </c>
    </row>
    <row r="1296" spans="1:29" ht="16.2" hidden="1" customHeight="1" x14ac:dyDescent="0.35">
      <c r="A1296" s="66">
        <v>1295</v>
      </c>
      <c r="B1296" s="63">
        <v>20425000</v>
      </c>
      <c r="C1296" s="63" t="s">
        <v>462</v>
      </c>
      <c r="D1296" s="63" t="s">
        <v>8748</v>
      </c>
      <c r="E1296" s="63" t="s">
        <v>4464</v>
      </c>
      <c r="F1296" s="63" t="s">
        <v>38</v>
      </c>
      <c r="G1296" s="63" t="s">
        <v>4465</v>
      </c>
      <c r="H1296" s="63" t="s">
        <v>31</v>
      </c>
      <c r="I1296" s="64" t="s">
        <v>465</v>
      </c>
      <c r="J1296" s="65" t="s">
        <v>465</v>
      </c>
      <c r="K1296" s="63" t="s">
        <v>4466</v>
      </c>
      <c r="L1296" s="63" t="s">
        <v>33</v>
      </c>
      <c r="M1296" s="63" t="s">
        <v>34</v>
      </c>
      <c r="N1296" s="63" t="s">
        <v>35</v>
      </c>
      <c r="O1296" s="63" t="s">
        <v>36</v>
      </c>
      <c r="P1296" s="63" t="s">
        <v>8757</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2" t="s">
        <v>8768</v>
      </c>
    </row>
    <row r="1297" spans="1:29" ht="16.2" hidden="1" customHeight="1" x14ac:dyDescent="0.35">
      <c r="A1297" s="66">
        <v>1296</v>
      </c>
      <c r="B1297" s="62">
        <v>20425010</v>
      </c>
      <c r="C1297" s="63" t="s">
        <v>462</v>
      </c>
      <c r="D1297" s="63" t="s">
        <v>8748</v>
      </c>
      <c r="E1297" s="63" t="s">
        <v>4467</v>
      </c>
      <c r="F1297" s="63" t="s">
        <v>38</v>
      </c>
      <c r="G1297" s="63" t="s">
        <v>4468</v>
      </c>
      <c r="H1297" s="63" t="s">
        <v>42</v>
      </c>
      <c r="I1297" s="64" t="s">
        <v>4469</v>
      </c>
      <c r="J1297" s="65" t="s">
        <v>469</v>
      </c>
      <c r="K1297" s="63" t="s">
        <v>4470</v>
      </c>
      <c r="L1297" s="63" t="s">
        <v>39</v>
      </c>
      <c r="M1297" s="63" t="s">
        <v>40</v>
      </c>
      <c r="N1297" s="63" t="s">
        <v>48</v>
      </c>
      <c r="O1297" s="63" t="s">
        <v>30</v>
      </c>
      <c r="P1297" s="89" t="s">
        <v>8758</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2" t="s">
        <v>8768</v>
      </c>
    </row>
    <row r="1298" spans="1:29" ht="16.2" customHeight="1" x14ac:dyDescent="0.35">
      <c r="A1298" s="61">
        <v>1297</v>
      </c>
      <c r="B1298" s="63">
        <v>20425031</v>
      </c>
      <c r="C1298" s="63" t="s">
        <v>462</v>
      </c>
      <c r="D1298" s="63" t="s">
        <v>8748</v>
      </c>
      <c r="E1298" s="63" t="s">
        <v>4471</v>
      </c>
      <c r="F1298" s="63" t="s">
        <v>38</v>
      </c>
      <c r="G1298" s="63" t="s">
        <v>4472</v>
      </c>
      <c r="H1298" s="63" t="s">
        <v>42</v>
      </c>
      <c r="I1298" s="64" t="s">
        <v>4473</v>
      </c>
      <c r="J1298" s="65" t="s">
        <v>502</v>
      </c>
      <c r="K1298" s="63" t="s">
        <v>4474</v>
      </c>
      <c r="L1298" s="63" t="s">
        <v>39</v>
      </c>
      <c r="M1298" s="63" t="s">
        <v>40</v>
      </c>
      <c r="N1298" s="63" t="s">
        <v>53</v>
      </c>
      <c r="O1298" s="63" t="s">
        <v>43</v>
      </c>
      <c r="P1298" s="63" t="s">
        <v>53</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2" t="s">
        <v>8768</v>
      </c>
    </row>
    <row r="1299" spans="1:29" ht="16.2" customHeight="1" x14ac:dyDescent="0.35">
      <c r="A1299" s="61">
        <v>1298</v>
      </c>
      <c r="B1299" s="63">
        <v>20425034</v>
      </c>
      <c r="C1299" s="63" t="s">
        <v>462</v>
      </c>
      <c r="D1299" s="63" t="s">
        <v>8748</v>
      </c>
      <c r="E1299" s="63" t="s">
        <v>4475</v>
      </c>
      <c r="F1299" s="63" t="s">
        <v>38</v>
      </c>
      <c r="G1299" s="63" t="s">
        <v>4476</v>
      </c>
      <c r="H1299" s="63" t="s">
        <v>31</v>
      </c>
      <c r="I1299" s="64" t="s">
        <v>465</v>
      </c>
      <c r="J1299" s="65" t="s">
        <v>465</v>
      </c>
      <c r="K1299" s="63" t="s">
        <v>4477</v>
      </c>
      <c r="L1299" s="63" t="s">
        <v>39</v>
      </c>
      <c r="M1299" s="63" t="s">
        <v>40</v>
      </c>
      <c r="N1299" s="63" t="s">
        <v>53</v>
      </c>
      <c r="O1299" s="63" t="s">
        <v>36</v>
      </c>
      <c r="P1299" s="63" t="s">
        <v>53</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2" t="s">
        <v>8768</v>
      </c>
    </row>
    <row r="1300" spans="1:29" ht="16.2" hidden="1" customHeight="1" x14ac:dyDescent="0.35">
      <c r="A1300" s="66">
        <v>1299</v>
      </c>
      <c r="B1300" s="63">
        <v>20425040</v>
      </c>
      <c r="C1300" s="63" t="s">
        <v>462</v>
      </c>
      <c r="D1300" s="63" t="s">
        <v>8748</v>
      </c>
      <c r="E1300" s="63" t="s">
        <v>4478</v>
      </c>
      <c r="F1300" s="63" t="s">
        <v>32</v>
      </c>
      <c r="G1300" s="63" t="s">
        <v>4479</v>
      </c>
      <c r="H1300" s="63" t="s">
        <v>31</v>
      </c>
      <c r="I1300" s="64" t="s">
        <v>465</v>
      </c>
      <c r="J1300" s="65" t="s">
        <v>465</v>
      </c>
      <c r="K1300" s="63" t="s">
        <v>4480</v>
      </c>
      <c r="L1300" s="63" t="s">
        <v>45</v>
      </c>
      <c r="M1300" s="63" t="s">
        <v>34</v>
      </c>
      <c r="N1300" s="63" t="s">
        <v>41</v>
      </c>
      <c r="O1300" s="63" t="s">
        <v>36</v>
      </c>
      <c r="P1300" s="63" t="s">
        <v>41</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2" t="s">
        <v>8768</v>
      </c>
    </row>
    <row r="1301" spans="1:29" ht="16.2" hidden="1" customHeight="1" x14ac:dyDescent="0.35">
      <c r="A1301" s="66">
        <v>1300</v>
      </c>
      <c r="B1301" s="63">
        <v>20425068</v>
      </c>
      <c r="C1301" s="63" t="s">
        <v>462</v>
      </c>
      <c r="D1301" s="63" t="s">
        <v>8748</v>
      </c>
      <c r="E1301" s="63" t="s">
        <v>4481</v>
      </c>
      <c r="F1301" s="63" t="s">
        <v>32</v>
      </c>
      <c r="G1301" s="63" t="s">
        <v>4482</v>
      </c>
      <c r="H1301" s="63" t="s">
        <v>31</v>
      </c>
      <c r="I1301" s="64" t="s">
        <v>465</v>
      </c>
      <c r="J1301" s="65" t="s">
        <v>465</v>
      </c>
      <c r="K1301" s="63" t="s">
        <v>4483</v>
      </c>
      <c r="L1301" s="63" t="s">
        <v>39</v>
      </c>
      <c r="M1301" s="63" t="s">
        <v>34</v>
      </c>
      <c r="N1301" s="63" t="s">
        <v>35</v>
      </c>
      <c r="O1301" s="63" t="s">
        <v>36</v>
      </c>
      <c r="P1301" s="63" t="s">
        <v>8751</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2" t="s">
        <v>8768</v>
      </c>
    </row>
    <row r="1302" spans="1:29" ht="16.2" hidden="1" customHeight="1" x14ac:dyDescent="0.35">
      <c r="A1302" s="61">
        <v>1301</v>
      </c>
      <c r="B1302" s="63">
        <v>20425071</v>
      </c>
      <c r="C1302" s="63" t="s">
        <v>462</v>
      </c>
      <c r="D1302" s="63" t="s">
        <v>8748</v>
      </c>
      <c r="E1302" s="63" t="s">
        <v>4484</v>
      </c>
      <c r="F1302" s="63" t="s">
        <v>32</v>
      </c>
      <c r="G1302" s="63" t="s">
        <v>4485</v>
      </c>
      <c r="H1302" s="63" t="s">
        <v>31</v>
      </c>
      <c r="I1302" s="64" t="s">
        <v>465</v>
      </c>
      <c r="J1302" s="65" t="s">
        <v>465</v>
      </c>
      <c r="K1302" s="63" t="s">
        <v>4486</v>
      </c>
      <c r="L1302" s="63" t="s">
        <v>39</v>
      </c>
      <c r="M1302" s="63" t="s">
        <v>34</v>
      </c>
      <c r="N1302" s="63" t="s">
        <v>35</v>
      </c>
      <c r="O1302" s="63" t="s">
        <v>36</v>
      </c>
      <c r="P1302" s="63" t="s">
        <v>8755</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2" t="s">
        <v>8768</v>
      </c>
    </row>
    <row r="1303" spans="1:29" ht="16.2" hidden="1" customHeight="1" x14ac:dyDescent="0.35">
      <c r="A1303" s="61">
        <v>1302</v>
      </c>
      <c r="B1303" s="63">
        <v>20425073</v>
      </c>
      <c r="C1303" s="63" t="s">
        <v>462</v>
      </c>
      <c r="D1303" s="63" t="s">
        <v>8748</v>
      </c>
      <c r="E1303" s="63" t="s">
        <v>4487</v>
      </c>
      <c r="F1303" s="63" t="s">
        <v>38</v>
      </c>
      <c r="G1303" s="63" t="s">
        <v>4488</v>
      </c>
      <c r="H1303" s="63" t="s">
        <v>42</v>
      </c>
      <c r="I1303" s="64" t="s">
        <v>4489</v>
      </c>
      <c r="J1303" s="65" t="s">
        <v>526</v>
      </c>
      <c r="K1303" s="63" t="s">
        <v>4490</v>
      </c>
      <c r="L1303" s="63" t="s">
        <v>39</v>
      </c>
      <c r="M1303" s="63" t="s">
        <v>34</v>
      </c>
      <c r="N1303" s="63" t="s">
        <v>35</v>
      </c>
      <c r="O1303" s="63" t="s">
        <v>30</v>
      </c>
      <c r="P1303" s="63" t="s">
        <v>8752</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2" t="s">
        <v>8768</v>
      </c>
    </row>
    <row r="1304" spans="1:29" ht="16.2" hidden="1" customHeight="1" x14ac:dyDescent="0.35">
      <c r="A1304" s="66">
        <v>1303</v>
      </c>
      <c r="B1304" s="63">
        <v>20425076</v>
      </c>
      <c r="C1304" s="63" t="s">
        <v>462</v>
      </c>
      <c r="D1304" s="63" t="s">
        <v>8748</v>
      </c>
      <c r="E1304" s="63" t="s">
        <v>4491</v>
      </c>
      <c r="F1304" s="63" t="s">
        <v>38</v>
      </c>
      <c r="G1304" s="63" t="s">
        <v>4492</v>
      </c>
      <c r="H1304" s="63" t="s">
        <v>31</v>
      </c>
      <c r="I1304" s="64" t="s">
        <v>465</v>
      </c>
      <c r="J1304" s="65" t="s">
        <v>465</v>
      </c>
      <c r="K1304" s="63" t="s">
        <v>4493</v>
      </c>
      <c r="L1304" s="63" t="s">
        <v>39</v>
      </c>
      <c r="M1304" s="63" t="s">
        <v>40</v>
      </c>
      <c r="N1304" s="63" t="s">
        <v>48</v>
      </c>
      <c r="O1304" s="63" t="s">
        <v>36</v>
      </c>
      <c r="P1304" s="89" t="s">
        <v>8758</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2" t="s">
        <v>8768</v>
      </c>
    </row>
    <row r="1305" spans="1:29" ht="16.2" hidden="1" customHeight="1" x14ac:dyDescent="0.35">
      <c r="A1305" s="66">
        <v>1304</v>
      </c>
      <c r="B1305" s="63">
        <v>20425084</v>
      </c>
      <c r="C1305" s="63" t="s">
        <v>462</v>
      </c>
      <c r="D1305" s="63" t="s">
        <v>8748</v>
      </c>
      <c r="E1305" s="63" t="s">
        <v>4494</v>
      </c>
      <c r="F1305" s="63" t="s">
        <v>38</v>
      </c>
      <c r="G1305" s="63" t="s">
        <v>4495</v>
      </c>
      <c r="H1305" s="63" t="s">
        <v>31</v>
      </c>
      <c r="I1305" s="64" t="s">
        <v>465</v>
      </c>
      <c r="J1305" s="65" t="s">
        <v>465</v>
      </c>
      <c r="K1305" s="63" t="s">
        <v>4496</v>
      </c>
      <c r="L1305" s="63" t="s">
        <v>39</v>
      </c>
      <c r="M1305" s="63" t="s">
        <v>34</v>
      </c>
      <c r="N1305" s="63" t="s">
        <v>35</v>
      </c>
      <c r="O1305" s="63" t="s">
        <v>36</v>
      </c>
      <c r="P1305" s="63" t="s">
        <v>8749</v>
      </c>
      <c r="Q1305" s="84">
        <f t="shared" ca="1" si="60"/>
        <v>46120</v>
      </c>
      <c r="R1305" s="68" t="s">
        <v>8747</v>
      </c>
      <c r="S1305" s="85">
        <v>0</v>
      </c>
      <c r="T1305" s="85">
        <v>0</v>
      </c>
      <c r="U1305" s="85">
        <v>0</v>
      </c>
      <c r="V1305" s="86">
        <f t="shared" si="61"/>
        <v>0</v>
      </c>
      <c r="W1305" s="85">
        <v>0</v>
      </c>
      <c r="X1305" s="85">
        <v>0</v>
      </c>
      <c r="Y1305" s="85">
        <v>0</v>
      </c>
      <c r="Z1305" s="85">
        <v>0</v>
      </c>
      <c r="AA1305" s="85">
        <v>0</v>
      </c>
      <c r="AB1305" s="87" t="str">
        <f t="shared" si="62"/>
        <v>요건탈락</v>
      </c>
      <c r="AC1305" s="92" t="s">
        <v>8768</v>
      </c>
    </row>
    <row r="1306" spans="1:29" ht="16.2" hidden="1" customHeight="1" x14ac:dyDescent="0.35">
      <c r="A1306" s="61">
        <v>1305</v>
      </c>
      <c r="B1306" s="63">
        <v>20425090</v>
      </c>
      <c r="C1306" s="63" t="s">
        <v>462</v>
      </c>
      <c r="D1306" s="63" t="s">
        <v>8748</v>
      </c>
      <c r="E1306" s="63" t="s">
        <v>4497</v>
      </c>
      <c r="F1306" s="63" t="s">
        <v>38</v>
      </c>
      <c r="G1306" s="63" t="s">
        <v>4498</v>
      </c>
      <c r="H1306" s="63" t="s">
        <v>31</v>
      </c>
      <c r="I1306" s="64" t="s">
        <v>465</v>
      </c>
      <c r="J1306" s="65" t="s">
        <v>465</v>
      </c>
      <c r="K1306" s="63" t="s">
        <v>4499</v>
      </c>
      <c r="L1306" s="63" t="s">
        <v>33</v>
      </c>
      <c r="M1306" s="63" t="s">
        <v>34</v>
      </c>
      <c r="N1306" s="63" t="s">
        <v>35</v>
      </c>
      <c r="O1306" s="63" t="s">
        <v>36</v>
      </c>
      <c r="P1306" s="63" t="s">
        <v>8752</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2" t="s">
        <v>8768</v>
      </c>
    </row>
    <row r="1307" spans="1:29" ht="16.2" hidden="1" customHeight="1" x14ac:dyDescent="0.35">
      <c r="A1307" s="61">
        <v>1306</v>
      </c>
      <c r="B1307" s="63">
        <v>20425093</v>
      </c>
      <c r="C1307" s="63" t="s">
        <v>462</v>
      </c>
      <c r="D1307" s="63" t="s">
        <v>8748</v>
      </c>
      <c r="E1307" s="63" t="s">
        <v>4500</v>
      </c>
      <c r="F1307" s="63" t="s">
        <v>32</v>
      </c>
      <c r="G1307" s="63" t="s">
        <v>4501</v>
      </c>
      <c r="H1307" s="63" t="s">
        <v>31</v>
      </c>
      <c r="I1307" s="64" t="s">
        <v>465</v>
      </c>
      <c r="J1307" s="65" t="s">
        <v>465</v>
      </c>
      <c r="K1307" s="63" t="s">
        <v>4502</v>
      </c>
      <c r="L1307" s="63" t="s">
        <v>39</v>
      </c>
      <c r="M1307" s="63" t="s">
        <v>40</v>
      </c>
      <c r="N1307" s="63" t="s">
        <v>35</v>
      </c>
      <c r="O1307" s="63" t="s">
        <v>36</v>
      </c>
      <c r="P1307" s="63" t="s">
        <v>8757</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2" t="s">
        <v>8768</v>
      </c>
    </row>
    <row r="1308" spans="1:29" ht="16.2" hidden="1" customHeight="1" x14ac:dyDescent="0.35">
      <c r="A1308" s="66">
        <v>1307</v>
      </c>
      <c r="B1308" s="63">
        <v>20425103</v>
      </c>
      <c r="C1308" s="63" t="s">
        <v>462</v>
      </c>
      <c r="D1308" s="63" t="s">
        <v>8748</v>
      </c>
      <c r="E1308" s="63" t="s">
        <v>4503</v>
      </c>
      <c r="F1308" s="63" t="s">
        <v>38</v>
      </c>
      <c r="G1308" s="63" t="s">
        <v>4504</v>
      </c>
      <c r="H1308" s="63" t="s">
        <v>42</v>
      </c>
      <c r="I1308" s="64" t="s">
        <v>1010</v>
      </c>
      <c r="J1308" s="65" t="s">
        <v>469</v>
      </c>
      <c r="K1308" s="63" t="s">
        <v>4505</v>
      </c>
      <c r="L1308" s="63" t="s">
        <v>33</v>
      </c>
      <c r="M1308" s="63" t="s">
        <v>34</v>
      </c>
      <c r="N1308" s="63" t="s">
        <v>35</v>
      </c>
      <c r="O1308" s="63" t="s">
        <v>30</v>
      </c>
      <c r="P1308" s="63" t="s">
        <v>8757</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2" t="s">
        <v>8768</v>
      </c>
    </row>
    <row r="1309" spans="1:29" ht="16.2" hidden="1" customHeight="1" x14ac:dyDescent="0.35">
      <c r="A1309" s="66">
        <v>1308</v>
      </c>
      <c r="B1309" s="63">
        <v>20425133</v>
      </c>
      <c r="C1309" s="63" t="s">
        <v>462</v>
      </c>
      <c r="D1309" s="63" t="s">
        <v>8748</v>
      </c>
      <c r="E1309" s="63" t="s">
        <v>4506</v>
      </c>
      <c r="F1309" s="63" t="s">
        <v>38</v>
      </c>
      <c r="G1309" s="63" t="s">
        <v>684</v>
      </c>
      <c r="H1309" s="63" t="s">
        <v>31</v>
      </c>
      <c r="I1309" s="64" t="s">
        <v>465</v>
      </c>
      <c r="J1309" s="65" t="s">
        <v>465</v>
      </c>
      <c r="K1309" s="63" t="s">
        <v>4507</v>
      </c>
      <c r="L1309" s="63" t="s">
        <v>39</v>
      </c>
      <c r="M1309" s="63" t="s">
        <v>40</v>
      </c>
      <c r="N1309" s="63" t="s">
        <v>41</v>
      </c>
      <c r="O1309" s="63" t="s">
        <v>36</v>
      </c>
      <c r="P1309" s="63" t="s">
        <v>41</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2" t="s">
        <v>8768</v>
      </c>
    </row>
    <row r="1310" spans="1:29" ht="16.2" hidden="1" customHeight="1" x14ac:dyDescent="0.35">
      <c r="A1310" s="61">
        <v>1309</v>
      </c>
      <c r="B1310" s="63">
        <v>20425160</v>
      </c>
      <c r="C1310" s="63" t="s">
        <v>462</v>
      </c>
      <c r="D1310" s="63" t="s">
        <v>8748</v>
      </c>
      <c r="E1310" s="63" t="s">
        <v>4508</v>
      </c>
      <c r="F1310" s="63" t="s">
        <v>32</v>
      </c>
      <c r="G1310" s="63" t="s">
        <v>4509</v>
      </c>
      <c r="H1310" s="63" t="s">
        <v>31</v>
      </c>
      <c r="I1310" s="64" t="s">
        <v>4510</v>
      </c>
      <c r="J1310" s="65" t="s">
        <v>526</v>
      </c>
      <c r="K1310" s="63" t="s">
        <v>4511</v>
      </c>
      <c r="L1310" s="63" t="s">
        <v>33</v>
      </c>
      <c r="M1310" s="63" t="s">
        <v>34</v>
      </c>
      <c r="N1310" s="63" t="s">
        <v>35</v>
      </c>
      <c r="O1310" s="63" t="s">
        <v>43</v>
      </c>
      <c r="P1310" s="63" t="s">
        <v>8752</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2" t="s">
        <v>8768</v>
      </c>
    </row>
    <row r="1311" spans="1:29" ht="16.2" hidden="1" customHeight="1" x14ac:dyDescent="0.35">
      <c r="A1311" s="61">
        <v>1310</v>
      </c>
      <c r="B1311" s="63">
        <v>20425176</v>
      </c>
      <c r="C1311" s="63" t="s">
        <v>462</v>
      </c>
      <c r="D1311" s="63" t="s">
        <v>8748</v>
      </c>
      <c r="E1311" s="63" t="s">
        <v>4512</v>
      </c>
      <c r="F1311" s="63" t="s">
        <v>38</v>
      </c>
      <c r="G1311" s="63" t="s">
        <v>4513</v>
      </c>
      <c r="H1311" s="63" t="s">
        <v>42</v>
      </c>
      <c r="I1311" s="64" t="s">
        <v>465</v>
      </c>
      <c r="J1311" s="65" t="s">
        <v>465</v>
      </c>
      <c r="K1311" s="63" t="s">
        <v>4514</v>
      </c>
      <c r="L1311" s="63" t="s">
        <v>39</v>
      </c>
      <c r="M1311" s="63" t="s">
        <v>34</v>
      </c>
      <c r="N1311" s="63" t="s">
        <v>35</v>
      </c>
      <c r="O1311" s="63" t="s">
        <v>36</v>
      </c>
      <c r="P1311" s="63" t="s">
        <v>8752</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2" t="s">
        <v>8768</v>
      </c>
    </row>
    <row r="1312" spans="1:29" ht="16.2" hidden="1" customHeight="1" x14ac:dyDescent="0.35">
      <c r="A1312" s="66">
        <v>1311</v>
      </c>
      <c r="B1312" s="63">
        <v>20425184</v>
      </c>
      <c r="C1312" s="63" t="s">
        <v>462</v>
      </c>
      <c r="D1312" s="63" t="s">
        <v>8748</v>
      </c>
      <c r="E1312" s="63" t="s">
        <v>246</v>
      </c>
      <c r="F1312" s="63" t="s">
        <v>32</v>
      </c>
      <c r="G1312" s="63" t="s">
        <v>4515</v>
      </c>
      <c r="H1312" s="63" t="s">
        <v>42</v>
      </c>
      <c r="I1312" s="64" t="s">
        <v>4516</v>
      </c>
      <c r="J1312" s="65" t="s">
        <v>526</v>
      </c>
      <c r="K1312" s="63" t="s">
        <v>4517</v>
      </c>
      <c r="L1312" s="63" t="s">
        <v>45</v>
      </c>
      <c r="M1312" s="63" t="s">
        <v>40</v>
      </c>
      <c r="N1312" s="63" t="s">
        <v>35</v>
      </c>
      <c r="O1312" s="63" t="s">
        <v>43</v>
      </c>
      <c r="P1312" s="63" t="s">
        <v>8750</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2" t="s">
        <v>8768</v>
      </c>
    </row>
    <row r="1313" spans="1:29" ht="16.2" hidden="1" customHeight="1" x14ac:dyDescent="0.35">
      <c r="A1313" s="66">
        <v>1312</v>
      </c>
      <c r="B1313" s="63">
        <v>20425198</v>
      </c>
      <c r="C1313" s="63" t="s">
        <v>462</v>
      </c>
      <c r="D1313" s="63" t="s">
        <v>8748</v>
      </c>
      <c r="E1313" s="63" t="s">
        <v>4518</v>
      </c>
      <c r="F1313" s="63" t="s">
        <v>38</v>
      </c>
      <c r="G1313" s="63" t="s">
        <v>4519</v>
      </c>
      <c r="H1313" s="63" t="s">
        <v>31</v>
      </c>
      <c r="I1313" s="64" t="s">
        <v>465</v>
      </c>
      <c r="J1313" s="65" t="s">
        <v>465</v>
      </c>
      <c r="K1313" s="63" t="s">
        <v>4520</v>
      </c>
      <c r="L1313" s="63" t="s">
        <v>39</v>
      </c>
      <c r="M1313" s="63" t="s">
        <v>34</v>
      </c>
      <c r="N1313" s="63" t="s">
        <v>35</v>
      </c>
      <c r="O1313" s="63" t="s">
        <v>36</v>
      </c>
      <c r="P1313" s="63" t="s">
        <v>8751</v>
      </c>
      <c r="Q1313" s="84">
        <f t="shared" ca="1" si="60"/>
        <v>46120</v>
      </c>
      <c r="R1313" s="68">
        <v>0</v>
      </c>
      <c r="S1313" s="85" t="s">
        <v>8754</v>
      </c>
      <c r="T1313" s="85">
        <v>0</v>
      </c>
      <c r="U1313" s="85">
        <v>0</v>
      </c>
      <c r="V1313" s="86">
        <f t="shared" si="61"/>
        <v>2</v>
      </c>
      <c r="W1313" s="85">
        <v>0</v>
      </c>
      <c r="X1313" s="85">
        <v>0</v>
      </c>
      <c r="Y1313" s="85">
        <v>0</v>
      </c>
      <c r="Z1313" s="85">
        <v>0</v>
      </c>
      <c r="AA1313" s="85">
        <v>0</v>
      </c>
      <c r="AB1313" s="87">
        <f t="shared" si="62"/>
        <v>0</v>
      </c>
      <c r="AC1313" s="92" t="s">
        <v>8768</v>
      </c>
    </row>
    <row r="1314" spans="1:29" ht="16.2" hidden="1" customHeight="1" x14ac:dyDescent="0.35">
      <c r="A1314" s="61">
        <v>1313</v>
      </c>
      <c r="B1314" s="63">
        <v>20425223</v>
      </c>
      <c r="C1314" s="63" t="s">
        <v>462</v>
      </c>
      <c r="D1314" s="63" t="s">
        <v>8748</v>
      </c>
      <c r="E1314" s="63" t="s">
        <v>4521</v>
      </c>
      <c r="F1314" s="63" t="s">
        <v>38</v>
      </c>
      <c r="G1314" s="63" t="s">
        <v>4522</v>
      </c>
      <c r="H1314" s="63" t="s">
        <v>42</v>
      </c>
      <c r="I1314" s="64" t="s">
        <v>465</v>
      </c>
      <c r="J1314" s="65" t="s">
        <v>465</v>
      </c>
      <c r="K1314" s="63" t="s">
        <v>4523</v>
      </c>
      <c r="L1314" s="63" t="s">
        <v>33</v>
      </c>
      <c r="M1314" s="63" t="s">
        <v>34</v>
      </c>
      <c r="N1314" s="63" t="s">
        <v>35</v>
      </c>
      <c r="O1314" s="63" t="s">
        <v>36</v>
      </c>
      <c r="P1314" s="63" t="s">
        <v>8752</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2" t="s">
        <v>8768</v>
      </c>
    </row>
    <row r="1315" spans="1:29" ht="16.2" hidden="1" customHeight="1" x14ac:dyDescent="0.35">
      <c r="A1315" s="61">
        <v>1314</v>
      </c>
      <c r="B1315" s="63">
        <v>20425225</v>
      </c>
      <c r="C1315" s="63" t="s">
        <v>462</v>
      </c>
      <c r="D1315" s="63" t="s">
        <v>8748</v>
      </c>
      <c r="E1315" s="63" t="s">
        <v>64</v>
      </c>
      <c r="F1315" s="63" t="s">
        <v>38</v>
      </c>
      <c r="G1315" s="63" t="s">
        <v>4524</v>
      </c>
      <c r="H1315" s="63" t="s">
        <v>42</v>
      </c>
      <c r="I1315" s="64" t="s">
        <v>465</v>
      </c>
      <c r="J1315" s="65" t="s">
        <v>465</v>
      </c>
      <c r="K1315" s="63" t="s">
        <v>4525</v>
      </c>
      <c r="L1315" s="63" t="s">
        <v>39</v>
      </c>
      <c r="M1315" s="63" t="s">
        <v>40</v>
      </c>
      <c r="N1315" s="63" t="s">
        <v>35</v>
      </c>
      <c r="O1315" s="63" t="s">
        <v>43</v>
      </c>
      <c r="P1315" s="63" t="s">
        <v>8750</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2" t="s">
        <v>8768</v>
      </c>
    </row>
    <row r="1316" spans="1:29" ht="16.2" hidden="1" customHeight="1" x14ac:dyDescent="0.35">
      <c r="A1316" s="66">
        <v>1315</v>
      </c>
      <c r="B1316" s="63">
        <v>20425247</v>
      </c>
      <c r="C1316" s="63" t="s">
        <v>462</v>
      </c>
      <c r="D1316" s="63" t="s">
        <v>8748</v>
      </c>
      <c r="E1316" s="63" t="s">
        <v>4526</v>
      </c>
      <c r="F1316" s="63" t="s">
        <v>38</v>
      </c>
      <c r="G1316" s="63" t="s">
        <v>4527</v>
      </c>
      <c r="H1316" s="63" t="s">
        <v>31</v>
      </c>
      <c r="I1316" s="64" t="s">
        <v>465</v>
      </c>
      <c r="J1316" s="65" t="s">
        <v>465</v>
      </c>
      <c r="K1316" s="63" t="s">
        <v>4528</v>
      </c>
      <c r="L1316" s="63" t="s">
        <v>33</v>
      </c>
      <c r="M1316" s="63" t="s">
        <v>34</v>
      </c>
      <c r="N1316" s="63" t="s">
        <v>48</v>
      </c>
      <c r="O1316" s="63" t="s">
        <v>36</v>
      </c>
      <c r="P1316" s="89" t="s">
        <v>8756</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2" t="s">
        <v>8768</v>
      </c>
    </row>
    <row r="1317" spans="1:29" ht="16.2" hidden="1" customHeight="1" x14ac:dyDescent="0.35">
      <c r="A1317" s="66">
        <v>1316</v>
      </c>
      <c r="B1317" s="63">
        <v>20425256</v>
      </c>
      <c r="C1317" s="63" t="s">
        <v>462</v>
      </c>
      <c r="D1317" s="63" t="s">
        <v>8748</v>
      </c>
      <c r="E1317" s="63" t="s">
        <v>170</v>
      </c>
      <c r="F1317" s="63" t="s">
        <v>38</v>
      </c>
      <c r="G1317" s="63" t="s">
        <v>4529</v>
      </c>
      <c r="H1317" s="63" t="s">
        <v>31</v>
      </c>
      <c r="I1317" s="64" t="s">
        <v>465</v>
      </c>
      <c r="J1317" s="65" t="s">
        <v>526</v>
      </c>
      <c r="K1317" s="63" t="s">
        <v>4530</v>
      </c>
      <c r="L1317" s="63" t="s">
        <v>39</v>
      </c>
      <c r="M1317" s="63" t="s">
        <v>34</v>
      </c>
      <c r="N1317" s="63" t="s">
        <v>35</v>
      </c>
      <c r="O1317" s="63" t="s">
        <v>43</v>
      </c>
      <c r="P1317" s="63" t="s">
        <v>8757</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2" t="s">
        <v>8768</v>
      </c>
    </row>
    <row r="1318" spans="1:29" ht="16.2" hidden="1" customHeight="1" x14ac:dyDescent="0.35">
      <c r="A1318" s="61">
        <v>1317</v>
      </c>
      <c r="B1318" s="63">
        <v>20425270</v>
      </c>
      <c r="C1318" s="63" t="s">
        <v>462</v>
      </c>
      <c r="D1318" s="63" t="s">
        <v>8748</v>
      </c>
      <c r="E1318" s="63" t="s">
        <v>4531</v>
      </c>
      <c r="F1318" s="63" t="s">
        <v>38</v>
      </c>
      <c r="G1318" s="63" t="s">
        <v>1062</v>
      </c>
      <c r="H1318" s="63" t="s">
        <v>31</v>
      </c>
      <c r="I1318" s="64" t="s">
        <v>465</v>
      </c>
      <c r="J1318" s="65" t="s">
        <v>465</v>
      </c>
      <c r="K1318" s="63" t="s">
        <v>4532</v>
      </c>
      <c r="L1318" s="63" t="s">
        <v>45</v>
      </c>
      <c r="M1318" s="63" t="s">
        <v>40</v>
      </c>
      <c r="N1318" s="63" t="s">
        <v>52</v>
      </c>
      <c r="O1318" s="63" t="s">
        <v>36</v>
      </c>
      <c r="P1318" s="63" t="s">
        <v>52</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2" t="s">
        <v>8768</v>
      </c>
    </row>
    <row r="1319" spans="1:29" ht="16.2" hidden="1" customHeight="1" x14ac:dyDescent="0.35">
      <c r="A1319" s="66">
        <v>1318</v>
      </c>
      <c r="B1319" s="63">
        <v>20425271</v>
      </c>
      <c r="C1319" s="63" t="s">
        <v>462</v>
      </c>
      <c r="D1319" s="63" t="s">
        <v>8748</v>
      </c>
      <c r="E1319" s="63" t="s">
        <v>4533</v>
      </c>
      <c r="F1319" s="63" t="s">
        <v>38</v>
      </c>
      <c r="G1319" s="63" t="s">
        <v>3858</v>
      </c>
      <c r="H1319" s="63" t="s">
        <v>31</v>
      </c>
      <c r="I1319" s="64" t="s">
        <v>526</v>
      </c>
      <c r="J1319" s="65" t="s">
        <v>465</v>
      </c>
      <c r="K1319" s="63" t="s">
        <v>4534</v>
      </c>
      <c r="L1319" s="63" t="s">
        <v>39</v>
      </c>
      <c r="M1319" s="63" t="s">
        <v>40</v>
      </c>
      <c r="N1319" s="63" t="s">
        <v>41</v>
      </c>
      <c r="O1319" s="63" t="s">
        <v>43</v>
      </c>
      <c r="P1319" s="63" t="s">
        <v>41</v>
      </c>
      <c r="Q1319" s="84">
        <f t="shared" ca="1" si="60"/>
        <v>46120</v>
      </c>
      <c r="R1319" s="68">
        <v>0</v>
      </c>
      <c r="S1319" s="85" t="s">
        <v>8754</v>
      </c>
      <c r="T1319" s="85">
        <v>0</v>
      </c>
      <c r="U1319" s="85">
        <v>0</v>
      </c>
      <c r="V1319" s="86">
        <f t="shared" si="61"/>
        <v>2</v>
      </c>
      <c r="W1319" s="85">
        <v>0</v>
      </c>
      <c r="X1319" s="85">
        <v>0</v>
      </c>
      <c r="Y1319" s="85">
        <v>0</v>
      </c>
      <c r="Z1319" s="85">
        <v>0</v>
      </c>
      <c r="AA1319" s="85">
        <v>0</v>
      </c>
      <c r="AB1319" s="87">
        <f t="shared" si="62"/>
        <v>0</v>
      </c>
      <c r="AC1319" s="92" t="s">
        <v>8768</v>
      </c>
    </row>
    <row r="1320" spans="1:29" ht="16.2" hidden="1" customHeight="1" x14ac:dyDescent="0.35">
      <c r="A1320" s="66">
        <v>1319</v>
      </c>
      <c r="B1320" s="63">
        <v>20425273</v>
      </c>
      <c r="C1320" s="63" t="s">
        <v>462</v>
      </c>
      <c r="D1320" s="63" t="s">
        <v>8748</v>
      </c>
      <c r="E1320" s="63" t="s">
        <v>256</v>
      </c>
      <c r="F1320" s="63" t="s">
        <v>38</v>
      </c>
      <c r="G1320" s="63" t="s">
        <v>1166</v>
      </c>
      <c r="H1320" s="63" t="s">
        <v>31</v>
      </c>
      <c r="I1320" s="64" t="s">
        <v>465</v>
      </c>
      <c r="J1320" s="65" t="s">
        <v>465</v>
      </c>
      <c r="K1320" s="63" t="s">
        <v>4535</v>
      </c>
      <c r="L1320" s="63" t="s">
        <v>39</v>
      </c>
      <c r="M1320" s="63" t="s">
        <v>40</v>
      </c>
      <c r="N1320" s="63" t="s">
        <v>48</v>
      </c>
      <c r="O1320" s="63" t="s">
        <v>36</v>
      </c>
      <c r="P1320" s="89" t="s">
        <v>8758</v>
      </c>
      <c r="Q1320" s="84">
        <f t="shared" ca="1" si="60"/>
        <v>46120</v>
      </c>
      <c r="R1320" s="68">
        <v>0</v>
      </c>
      <c r="S1320" s="85" t="s">
        <v>8754</v>
      </c>
      <c r="T1320" s="85">
        <v>0</v>
      </c>
      <c r="U1320" s="85">
        <v>0</v>
      </c>
      <c r="V1320" s="86">
        <f t="shared" si="61"/>
        <v>2</v>
      </c>
      <c r="W1320" s="85">
        <v>0</v>
      </c>
      <c r="X1320" s="85">
        <v>0</v>
      </c>
      <c r="Y1320" s="85">
        <v>0</v>
      </c>
      <c r="Z1320" s="85">
        <v>0</v>
      </c>
      <c r="AA1320" s="85">
        <v>0</v>
      </c>
      <c r="AB1320" s="87">
        <f t="shared" si="62"/>
        <v>0</v>
      </c>
      <c r="AC1320" s="92" t="s">
        <v>8768</v>
      </c>
    </row>
    <row r="1321" spans="1:29" ht="16.2" customHeight="1" x14ac:dyDescent="0.35">
      <c r="A1321" s="66">
        <v>1320</v>
      </c>
      <c r="B1321" s="63">
        <v>20425280</v>
      </c>
      <c r="C1321" s="63" t="s">
        <v>462</v>
      </c>
      <c r="D1321" s="63" t="s">
        <v>8748</v>
      </c>
      <c r="E1321" s="63" t="s">
        <v>4536</v>
      </c>
      <c r="F1321" s="63" t="s">
        <v>38</v>
      </c>
      <c r="G1321" s="63" t="s">
        <v>2994</v>
      </c>
      <c r="H1321" s="63" t="s">
        <v>42</v>
      </c>
      <c r="I1321" s="64" t="s">
        <v>1063</v>
      </c>
      <c r="J1321" s="65" t="s">
        <v>502</v>
      </c>
      <c r="K1321" s="63" t="s">
        <v>4537</v>
      </c>
      <c r="L1321" s="63" t="s">
        <v>45</v>
      </c>
      <c r="M1321" s="63" t="s">
        <v>40</v>
      </c>
      <c r="N1321" s="63" t="s">
        <v>53</v>
      </c>
      <c r="O1321" s="63" t="s">
        <v>43</v>
      </c>
      <c r="P1321" s="63" t="s">
        <v>53</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2" t="s">
        <v>8768</v>
      </c>
    </row>
    <row r="1322" spans="1:29" ht="16.2" hidden="1" customHeight="1" x14ac:dyDescent="0.35">
      <c r="A1322" s="61">
        <v>1321</v>
      </c>
      <c r="B1322" s="63">
        <v>20425290</v>
      </c>
      <c r="C1322" s="63" t="s">
        <v>462</v>
      </c>
      <c r="D1322" s="63" t="s">
        <v>8748</v>
      </c>
      <c r="E1322" s="63" t="s">
        <v>434</v>
      </c>
      <c r="F1322" s="63" t="s">
        <v>38</v>
      </c>
      <c r="G1322" s="63" t="s">
        <v>4538</v>
      </c>
      <c r="H1322" s="63" t="s">
        <v>31</v>
      </c>
      <c r="I1322" s="64" t="s">
        <v>4539</v>
      </c>
      <c r="J1322" s="65" t="s">
        <v>465</v>
      </c>
      <c r="K1322" s="63" t="s">
        <v>4540</v>
      </c>
      <c r="L1322" s="63" t="s">
        <v>33</v>
      </c>
      <c r="M1322" s="63" t="s">
        <v>34</v>
      </c>
      <c r="N1322" s="63" t="s">
        <v>35</v>
      </c>
      <c r="O1322" s="63" t="s">
        <v>30</v>
      </c>
      <c r="P1322" s="63" t="s">
        <v>8749</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2" t="s">
        <v>8768</v>
      </c>
    </row>
    <row r="1323" spans="1:29" ht="16.2" hidden="1" customHeight="1" x14ac:dyDescent="0.35">
      <c r="A1323" s="61">
        <v>1322</v>
      </c>
      <c r="B1323" s="63">
        <v>20425291</v>
      </c>
      <c r="C1323" s="63" t="s">
        <v>462</v>
      </c>
      <c r="D1323" s="63" t="s">
        <v>8748</v>
      </c>
      <c r="E1323" s="63" t="s">
        <v>4541</v>
      </c>
      <c r="F1323" s="63" t="s">
        <v>32</v>
      </c>
      <c r="G1323" s="63" t="s">
        <v>4542</v>
      </c>
      <c r="H1323" s="63" t="s">
        <v>31</v>
      </c>
      <c r="I1323" s="64" t="s">
        <v>465</v>
      </c>
      <c r="J1323" s="65" t="s">
        <v>465</v>
      </c>
      <c r="K1323" s="63" t="s">
        <v>4543</v>
      </c>
      <c r="L1323" s="63" t="s">
        <v>39</v>
      </c>
      <c r="M1323" s="63" t="s">
        <v>34</v>
      </c>
      <c r="N1323" s="63" t="s">
        <v>35</v>
      </c>
      <c r="O1323" s="63" t="s">
        <v>36</v>
      </c>
      <c r="P1323" s="63" t="s">
        <v>8749</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2" t="s">
        <v>8768</v>
      </c>
    </row>
    <row r="1324" spans="1:29" ht="16.2" hidden="1" customHeight="1" x14ac:dyDescent="0.35">
      <c r="A1324" s="66">
        <v>1323</v>
      </c>
      <c r="B1324" s="63">
        <v>20425300</v>
      </c>
      <c r="C1324" s="63" t="s">
        <v>462</v>
      </c>
      <c r="D1324" s="63" t="s">
        <v>8748</v>
      </c>
      <c r="E1324" s="63" t="s">
        <v>4544</v>
      </c>
      <c r="F1324" s="63" t="s">
        <v>32</v>
      </c>
      <c r="G1324" s="63" t="s">
        <v>3321</v>
      </c>
      <c r="H1324" s="63" t="s">
        <v>42</v>
      </c>
      <c r="I1324" s="64" t="s">
        <v>3512</v>
      </c>
      <c r="J1324" s="65" t="s">
        <v>465</v>
      </c>
      <c r="K1324" s="63" t="s">
        <v>4545</v>
      </c>
      <c r="L1324" s="63" t="s">
        <v>39</v>
      </c>
      <c r="M1324" s="63" t="s">
        <v>34</v>
      </c>
      <c r="N1324" s="63" t="s">
        <v>35</v>
      </c>
      <c r="O1324" s="63" t="s">
        <v>30</v>
      </c>
      <c r="P1324" s="63" t="s">
        <v>8751</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2" t="s">
        <v>8768</v>
      </c>
    </row>
    <row r="1325" spans="1:29" ht="16.2" hidden="1" customHeight="1" x14ac:dyDescent="0.35">
      <c r="A1325" s="66">
        <v>1324</v>
      </c>
      <c r="B1325" s="63">
        <v>20425321</v>
      </c>
      <c r="C1325" s="63" t="s">
        <v>462</v>
      </c>
      <c r="D1325" s="63" t="s">
        <v>8748</v>
      </c>
      <c r="E1325" s="63" t="s">
        <v>4546</v>
      </c>
      <c r="F1325" s="63" t="s">
        <v>38</v>
      </c>
      <c r="G1325" s="63" t="s">
        <v>4547</v>
      </c>
      <c r="H1325" s="63" t="s">
        <v>31</v>
      </c>
      <c r="I1325" s="64" t="s">
        <v>465</v>
      </c>
      <c r="J1325" s="65" t="s">
        <v>465</v>
      </c>
      <c r="K1325" s="63" t="s">
        <v>4548</v>
      </c>
      <c r="L1325" s="63" t="s">
        <v>33</v>
      </c>
      <c r="M1325" s="63" t="s">
        <v>34</v>
      </c>
      <c r="N1325" s="63" t="s">
        <v>35</v>
      </c>
      <c r="O1325" s="63" t="s">
        <v>36</v>
      </c>
      <c r="P1325" s="63" t="s">
        <v>8750</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2" t="s">
        <v>8768</v>
      </c>
    </row>
    <row r="1326" spans="1:29" ht="16.2" hidden="1" customHeight="1" x14ac:dyDescent="0.35">
      <c r="A1326" s="61">
        <v>1325</v>
      </c>
      <c r="B1326" s="63">
        <v>20425327</v>
      </c>
      <c r="C1326" s="63" t="s">
        <v>462</v>
      </c>
      <c r="D1326" s="63" t="s">
        <v>8748</v>
      </c>
      <c r="E1326" s="63" t="s">
        <v>4549</v>
      </c>
      <c r="F1326" s="63" t="s">
        <v>38</v>
      </c>
      <c r="G1326" s="63" t="s">
        <v>4550</v>
      </c>
      <c r="H1326" s="63" t="s">
        <v>31</v>
      </c>
      <c r="I1326" s="64" t="s">
        <v>465</v>
      </c>
      <c r="J1326" s="65" t="s">
        <v>465</v>
      </c>
      <c r="K1326" s="63" t="s">
        <v>4551</v>
      </c>
      <c r="L1326" s="63" t="s">
        <v>33</v>
      </c>
      <c r="M1326" s="63" t="s">
        <v>34</v>
      </c>
      <c r="N1326" s="63" t="s">
        <v>35</v>
      </c>
      <c r="O1326" s="63" t="s">
        <v>36</v>
      </c>
      <c r="P1326" s="63" t="s">
        <v>8751</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2" t="s">
        <v>8768</v>
      </c>
    </row>
    <row r="1327" spans="1:29" ht="16.2" hidden="1" customHeight="1" x14ac:dyDescent="0.35">
      <c r="A1327" s="61">
        <v>1326</v>
      </c>
      <c r="B1327" s="63">
        <v>20425338</v>
      </c>
      <c r="C1327" s="63" t="s">
        <v>462</v>
      </c>
      <c r="D1327" s="63" t="s">
        <v>8748</v>
      </c>
      <c r="E1327" s="63" t="s">
        <v>4552</v>
      </c>
      <c r="F1327" s="63" t="s">
        <v>38</v>
      </c>
      <c r="G1327" s="63" t="s">
        <v>4553</v>
      </c>
      <c r="H1327" s="63" t="s">
        <v>31</v>
      </c>
      <c r="I1327" s="64" t="s">
        <v>465</v>
      </c>
      <c r="J1327" s="65" t="s">
        <v>465</v>
      </c>
      <c r="K1327" s="63" t="s">
        <v>4554</v>
      </c>
      <c r="L1327" s="63" t="s">
        <v>33</v>
      </c>
      <c r="M1327" s="63" t="s">
        <v>34</v>
      </c>
      <c r="N1327" s="63" t="s">
        <v>57</v>
      </c>
      <c r="O1327" s="63" t="s">
        <v>36</v>
      </c>
      <c r="P1327" s="63" t="s">
        <v>57</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2" t="s">
        <v>8768</v>
      </c>
    </row>
    <row r="1328" spans="1:29" ht="16.2" hidden="1" customHeight="1" x14ac:dyDescent="0.35">
      <c r="A1328" s="66">
        <v>1327</v>
      </c>
      <c r="B1328" s="63">
        <v>20425350</v>
      </c>
      <c r="C1328" s="63" t="s">
        <v>462</v>
      </c>
      <c r="D1328" s="63" t="s">
        <v>8748</v>
      </c>
      <c r="E1328" s="63" t="s">
        <v>186</v>
      </c>
      <c r="F1328" s="63" t="s">
        <v>38</v>
      </c>
      <c r="G1328" s="63" t="s">
        <v>4555</v>
      </c>
      <c r="H1328" s="63" t="s">
        <v>42</v>
      </c>
      <c r="I1328" s="64" t="s">
        <v>4556</v>
      </c>
      <c r="J1328" s="65" t="s">
        <v>822</v>
      </c>
      <c r="K1328" s="63" t="s">
        <v>4557</v>
      </c>
      <c r="L1328" s="63" t="s">
        <v>39</v>
      </c>
      <c r="M1328" s="63" t="s">
        <v>40</v>
      </c>
      <c r="N1328" s="63" t="s">
        <v>57</v>
      </c>
      <c r="O1328" s="63" t="s">
        <v>30</v>
      </c>
      <c r="P1328" s="63" t="s">
        <v>57</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2" t="s">
        <v>8770</v>
      </c>
    </row>
    <row r="1329" spans="1:29" ht="16.2" hidden="1" customHeight="1" x14ac:dyDescent="0.35">
      <c r="A1329" s="66">
        <v>1328</v>
      </c>
      <c r="B1329" s="63">
        <v>20425356</v>
      </c>
      <c r="C1329" s="63" t="s">
        <v>462</v>
      </c>
      <c r="D1329" s="63" t="s">
        <v>8748</v>
      </c>
      <c r="E1329" s="63" t="s">
        <v>4558</v>
      </c>
      <c r="F1329" s="63" t="s">
        <v>38</v>
      </c>
      <c r="G1329" s="63" t="s">
        <v>4559</v>
      </c>
      <c r="H1329" s="63" t="s">
        <v>31</v>
      </c>
      <c r="I1329" s="64" t="s">
        <v>465</v>
      </c>
      <c r="J1329" s="65" t="s">
        <v>465</v>
      </c>
      <c r="K1329" s="63" t="s">
        <v>4560</v>
      </c>
      <c r="L1329" s="63" t="s">
        <v>39</v>
      </c>
      <c r="M1329" s="63" t="s">
        <v>40</v>
      </c>
      <c r="N1329" s="63" t="s">
        <v>35</v>
      </c>
      <c r="O1329" s="63" t="s">
        <v>36</v>
      </c>
      <c r="P1329" s="63" t="s">
        <v>8750</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2" t="s">
        <v>8768</v>
      </c>
    </row>
    <row r="1330" spans="1:29" ht="16.2" hidden="1" customHeight="1" x14ac:dyDescent="0.35">
      <c r="A1330" s="66">
        <v>1329</v>
      </c>
      <c r="B1330" s="63">
        <v>20425374</v>
      </c>
      <c r="C1330" s="63" t="s">
        <v>462</v>
      </c>
      <c r="D1330" s="63" t="s">
        <v>8748</v>
      </c>
      <c r="E1330" s="63" t="s">
        <v>4561</v>
      </c>
      <c r="F1330" s="63" t="s">
        <v>38</v>
      </c>
      <c r="G1330" s="63" t="s">
        <v>4562</v>
      </c>
      <c r="H1330" s="63" t="s">
        <v>31</v>
      </c>
      <c r="I1330" s="64" t="s">
        <v>808</v>
      </c>
      <c r="J1330" s="65" t="s">
        <v>526</v>
      </c>
      <c r="K1330" s="63" t="s">
        <v>4563</v>
      </c>
      <c r="L1330" s="63" t="s">
        <v>39</v>
      </c>
      <c r="M1330" s="63" t="s">
        <v>40</v>
      </c>
      <c r="N1330" s="63" t="s">
        <v>41</v>
      </c>
      <c r="O1330" s="63" t="s">
        <v>43</v>
      </c>
      <c r="P1330" s="63" t="s">
        <v>41</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2" t="s">
        <v>8768</v>
      </c>
    </row>
    <row r="1331" spans="1:29" ht="16.2" hidden="1" customHeight="1" x14ac:dyDescent="0.35">
      <c r="A1331" s="61">
        <v>1330</v>
      </c>
      <c r="B1331" s="63">
        <v>20425378</v>
      </c>
      <c r="C1331" s="63" t="s">
        <v>462</v>
      </c>
      <c r="D1331" s="63" t="s">
        <v>8748</v>
      </c>
      <c r="E1331" s="63" t="s">
        <v>4564</v>
      </c>
      <c r="F1331" s="63" t="s">
        <v>32</v>
      </c>
      <c r="G1331" s="63" t="s">
        <v>4565</v>
      </c>
      <c r="H1331" s="63" t="s">
        <v>31</v>
      </c>
      <c r="I1331" s="64" t="s">
        <v>465</v>
      </c>
      <c r="J1331" s="65" t="s">
        <v>465</v>
      </c>
      <c r="K1331" s="63" t="s">
        <v>4566</v>
      </c>
      <c r="L1331" s="63" t="s">
        <v>33</v>
      </c>
      <c r="M1331" s="63" t="s">
        <v>34</v>
      </c>
      <c r="N1331" s="63" t="s">
        <v>35</v>
      </c>
      <c r="O1331" s="63" t="s">
        <v>36</v>
      </c>
      <c r="P1331" s="63" t="s">
        <v>8750</v>
      </c>
      <c r="Q1331" s="84">
        <f t="shared" ca="1" si="60"/>
        <v>46120</v>
      </c>
      <c r="R1331" s="68">
        <v>0</v>
      </c>
      <c r="S1331" s="85" t="s">
        <v>8754</v>
      </c>
      <c r="T1331" s="85">
        <v>0</v>
      </c>
      <c r="U1331" s="85">
        <v>0</v>
      </c>
      <c r="V1331" s="86">
        <f t="shared" si="61"/>
        <v>2</v>
      </c>
      <c r="W1331" s="85">
        <v>0</v>
      </c>
      <c r="X1331" s="85">
        <v>0</v>
      </c>
      <c r="Y1331" s="85">
        <v>0</v>
      </c>
      <c r="Z1331" s="85">
        <v>0</v>
      </c>
      <c r="AA1331" s="85">
        <v>0</v>
      </c>
      <c r="AB1331" s="87">
        <f t="shared" si="62"/>
        <v>0</v>
      </c>
      <c r="AC1331" s="92" t="s">
        <v>8768</v>
      </c>
    </row>
    <row r="1332" spans="1:29" ht="16.2" hidden="1" customHeight="1" x14ac:dyDescent="0.35">
      <c r="A1332" s="66">
        <v>1331</v>
      </c>
      <c r="B1332" s="63">
        <v>20425389</v>
      </c>
      <c r="C1332" s="63" t="s">
        <v>462</v>
      </c>
      <c r="D1332" s="63" t="s">
        <v>8748</v>
      </c>
      <c r="E1332" s="63" t="s">
        <v>4567</v>
      </c>
      <c r="F1332" s="63" t="s">
        <v>32</v>
      </c>
      <c r="G1332" s="63" t="s">
        <v>4568</v>
      </c>
      <c r="H1332" s="63" t="s">
        <v>31</v>
      </c>
      <c r="I1332" s="64" t="s">
        <v>4569</v>
      </c>
      <c r="J1332" s="65" t="s">
        <v>502</v>
      </c>
      <c r="K1332" s="63" t="s">
        <v>4570</v>
      </c>
      <c r="L1332" s="63" t="s">
        <v>39</v>
      </c>
      <c r="M1332" s="63" t="s">
        <v>40</v>
      </c>
      <c r="N1332" s="63" t="s">
        <v>48</v>
      </c>
      <c r="O1332" s="63" t="s">
        <v>43</v>
      </c>
      <c r="P1332" s="89" t="s">
        <v>8756</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2" t="s">
        <v>8768</v>
      </c>
    </row>
    <row r="1333" spans="1:29" ht="16.2" hidden="1" customHeight="1" x14ac:dyDescent="0.35">
      <c r="A1333" s="66">
        <v>1332</v>
      </c>
      <c r="B1333" s="63">
        <v>20425399</v>
      </c>
      <c r="C1333" s="63" t="s">
        <v>462</v>
      </c>
      <c r="D1333" s="63" t="s">
        <v>8748</v>
      </c>
      <c r="E1333" s="63" t="s">
        <v>4571</v>
      </c>
      <c r="F1333" s="63" t="s">
        <v>38</v>
      </c>
      <c r="G1333" s="63" t="s">
        <v>4572</v>
      </c>
      <c r="H1333" s="63" t="s">
        <v>31</v>
      </c>
      <c r="I1333" s="64" t="s">
        <v>465</v>
      </c>
      <c r="J1333" s="65" t="s">
        <v>465</v>
      </c>
      <c r="K1333" s="63" t="s">
        <v>4573</v>
      </c>
      <c r="L1333" s="63" t="s">
        <v>39</v>
      </c>
      <c r="M1333" s="63" t="s">
        <v>34</v>
      </c>
      <c r="N1333" s="63" t="s">
        <v>35</v>
      </c>
      <c r="O1333" s="63" t="s">
        <v>36</v>
      </c>
      <c r="P1333" s="63" t="s">
        <v>8753</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2" t="s">
        <v>8768</v>
      </c>
    </row>
    <row r="1334" spans="1:29" ht="16.2" hidden="1" customHeight="1" x14ac:dyDescent="0.35">
      <c r="A1334" s="61">
        <v>1333</v>
      </c>
      <c r="B1334" s="63">
        <v>20425430</v>
      </c>
      <c r="C1334" s="63" t="s">
        <v>462</v>
      </c>
      <c r="D1334" s="63" t="s">
        <v>8748</v>
      </c>
      <c r="E1334" s="63" t="s">
        <v>294</v>
      </c>
      <c r="F1334" s="63" t="s">
        <v>32</v>
      </c>
      <c r="G1334" s="63" t="s">
        <v>4574</v>
      </c>
      <c r="H1334" s="63" t="s">
        <v>31</v>
      </c>
      <c r="I1334" s="64" t="s">
        <v>4575</v>
      </c>
      <c r="J1334" s="65" t="s">
        <v>544</v>
      </c>
      <c r="K1334" s="63" t="s">
        <v>4576</v>
      </c>
      <c r="L1334" s="63" t="s">
        <v>39</v>
      </c>
      <c r="M1334" s="63" t="s">
        <v>34</v>
      </c>
      <c r="N1334" s="63" t="s">
        <v>35</v>
      </c>
      <c r="O1334" s="63" t="s">
        <v>43</v>
      </c>
      <c r="P1334" s="63" t="s">
        <v>8757</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2" t="s">
        <v>8768</v>
      </c>
    </row>
    <row r="1335" spans="1:29" ht="16.2" hidden="1" customHeight="1" x14ac:dyDescent="0.35">
      <c r="A1335" s="61">
        <v>1334</v>
      </c>
      <c r="B1335" s="63">
        <v>20425463</v>
      </c>
      <c r="C1335" s="63" t="s">
        <v>462</v>
      </c>
      <c r="D1335" s="63" t="s">
        <v>8748</v>
      </c>
      <c r="E1335" s="63" t="s">
        <v>4577</v>
      </c>
      <c r="F1335" s="63" t="s">
        <v>38</v>
      </c>
      <c r="G1335" s="63" t="s">
        <v>4578</v>
      </c>
      <c r="H1335" s="63" t="s">
        <v>31</v>
      </c>
      <c r="I1335" s="64" t="s">
        <v>465</v>
      </c>
      <c r="J1335" s="65" t="s">
        <v>465</v>
      </c>
      <c r="K1335" s="63" t="s">
        <v>4579</v>
      </c>
      <c r="L1335" s="63" t="s">
        <v>39</v>
      </c>
      <c r="M1335" s="63" t="s">
        <v>34</v>
      </c>
      <c r="N1335" s="63" t="s">
        <v>35</v>
      </c>
      <c r="O1335" s="63" t="s">
        <v>43</v>
      </c>
      <c r="P1335" s="63" t="s">
        <v>8752</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2" t="s">
        <v>8768</v>
      </c>
    </row>
    <row r="1336" spans="1:29" ht="16.2" hidden="1" customHeight="1" x14ac:dyDescent="0.35">
      <c r="A1336" s="66">
        <v>1335</v>
      </c>
      <c r="B1336" s="63">
        <v>20425473</v>
      </c>
      <c r="C1336" s="63" t="s">
        <v>462</v>
      </c>
      <c r="D1336" s="63" t="s">
        <v>8748</v>
      </c>
      <c r="E1336" s="63" t="s">
        <v>4580</v>
      </c>
      <c r="F1336" s="63" t="s">
        <v>38</v>
      </c>
      <c r="G1336" s="63" t="s">
        <v>4581</v>
      </c>
      <c r="H1336" s="63" t="s">
        <v>31</v>
      </c>
      <c r="I1336" s="64" t="s">
        <v>4582</v>
      </c>
      <c r="J1336" s="65" t="s">
        <v>465</v>
      </c>
      <c r="K1336" s="63" t="s">
        <v>4583</v>
      </c>
      <c r="L1336" s="63" t="s">
        <v>39</v>
      </c>
      <c r="M1336" s="63" t="s">
        <v>40</v>
      </c>
      <c r="N1336" s="63" t="s">
        <v>48</v>
      </c>
      <c r="O1336" s="63" t="s">
        <v>43</v>
      </c>
      <c r="P1336" s="89" t="s">
        <v>8758</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2" t="s">
        <v>8768</v>
      </c>
    </row>
    <row r="1337" spans="1:29" ht="16.2" hidden="1" customHeight="1" x14ac:dyDescent="0.35">
      <c r="A1337" s="66">
        <v>1336</v>
      </c>
      <c r="B1337" s="63">
        <v>20425475</v>
      </c>
      <c r="C1337" s="63" t="s">
        <v>462</v>
      </c>
      <c r="D1337" s="63" t="s">
        <v>8748</v>
      </c>
      <c r="E1337" s="63" t="s">
        <v>4584</v>
      </c>
      <c r="F1337" s="63" t="s">
        <v>38</v>
      </c>
      <c r="G1337" s="63" t="s">
        <v>4585</v>
      </c>
      <c r="H1337" s="63" t="s">
        <v>42</v>
      </c>
      <c r="I1337" s="64" t="s">
        <v>465</v>
      </c>
      <c r="J1337" s="65" t="s">
        <v>465</v>
      </c>
      <c r="K1337" s="63" t="s">
        <v>4586</v>
      </c>
      <c r="L1337" s="63" t="s">
        <v>39</v>
      </c>
      <c r="M1337" s="63" t="s">
        <v>40</v>
      </c>
      <c r="N1337" s="63" t="s">
        <v>48</v>
      </c>
      <c r="O1337" s="63" t="s">
        <v>36</v>
      </c>
      <c r="P1337" s="89" t="s">
        <v>8758</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2" t="s">
        <v>8768</v>
      </c>
    </row>
    <row r="1338" spans="1:29" ht="16.2" hidden="1" customHeight="1" x14ac:dyDescent="0.35">
      <c r="A1338" s="61">
        <v>1337</v>
      </c>
      <c r="B1338" s="62">
        <v>20425485</v>
      </c>
      <c r="C1338" s="63" t="s">
        <v>462</v>
      </c>
      <c r="D1338" s="63" t="s">
        <v>8748</v>
      </c>
      <c r="E1338" s="63" t="s">
        <v>4587</v>
      </c>
      <c r="F1338" s="63" t="s">
        <v>38</v>
      </c>
      <c r="G1338" s="63" t="s">
        <v>4588</v>
      </c>
      <c r="H1338" s="63" t="s">
        <v>31</v>
      </c>
      <c r="I1338" s="64" t="s">
        <v>1080</v>
      </c>
      <c r="J1338" s="65" t="s">
        <v>1463</v>
      </c>
      <c r="K1338" s="63" t="s">
        <v>4589</v>
      </c>
      <c r="L1338" s="63" t="s">
        <v>33</v>
      </c>
      <c r="M1338" s="63" t="s">
        <v>40</v>
      </c>
      <c r="N1338" s="63" t="s">
        <v>35</v>
      </c>
      <c r="O1338" s="63" t="s">
        <v>43</v>
      </c>
      <c r="P1338" s="63" t="s">
        <v>8753</v>
      </c>
      <c r="Q1338" s="84">
        <f t="shared" ca="1" si="60"/>
        <v>46120</v>
      </c>
      <c r="R1338" s="68">
        <v>0</v>
      </c>
      <c r="S1338" s="85" t="s">
        <v>8754</v>
      </c>
      <c r="T1338" s="85">
        <v>0</v>
      </c>
      <c r="U1338" s="85">
        <v>0</v>
      </c>
      <c r="V1338" s="86">
        <f t="shared" si="61"/>
        <v>2</v>
      </c>
      <c r="W1338" s="85">
        <v>0</v>
      </c>
      <c r="X1338" s="85">
        <v>0</v>
      </c>
      <c r="Y1338" s="85">
        <v>0</v>
      </c>
      <c r="Z1338" s="85">
        <v>0</v>
      </c>
      <c r="AA1338" s="85">
        <v>0</v>
      </c>
      <c r="AB1338" s="87">
        <f t="shared" si="62"/>
        <v>0</v>
      </c>
      <c r="AC1338" s="92" t="s">
        <v>8768</v>
      </c>
    </row>
    <row r="1339" spans="1:29" ht="16.2" hidden="1" customHeight="1" x14ac:dyDescent="0.35">
      <c r="A1339" s="61">
        <v>1338</v>
      </c>
      <c r="B1339" s="63">
        <v>20425492</v>
      </c>
      <c r="C1339" s="63" t="s">
        <v>462</v>
      </c>
      <c r="D1339" s="63" t="s">
        <v>8748</v>
      </c>
      <c r="E1339" s="63" t="s">
        <v>4590</v>
      </c>
      <c r="F1339" s="63" t="s">
        <v>38</v>
      </c>
      <c r="G1339" s="63" t="s">
        <v>4591</v>
      </c>
      <c r="H1339" s="63" t="s">
        <v>42</v>
      </c>
      <c r="I1339" s="64" t="s">
        <v>4592</v>
      </c>
      <c r="J1339" s="65" t="s">
        <v>544</v>
      </c>
      <c r="K1339" s="63" t="s">
        <v>4593</v>
      </c>
      <c r="L1339" s="63" t="s">
        <v>33</v>
      </c>
      <c r="M1339" s="63" t="s">
        <v>34</v>
      </c>
      <c r="N1339" s="63" t="s">
        <v>35</v>
      </c>
      <c r="O1339" s="63" t="s">
        <v>43</v>
      </c>
      <c r="P1339" s="63" t="s">
        <v>8750</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2" t="s">
        <v>8768</v>
      </c>
    </row>
    <row r="1340" spans="1:29" ht="16.2" hidden="1" customHeight="1" x14ac:dyDescent="0.35">
      <c r="A1340" s="66">
        <v>1339</v>
      </c>
      <c r="B1340" s="63">
        <v>20425504</v>
      </c>
      <c r="C1340" s="63" t="s">
        <v>462</v>
      </c>
      <c r="D1340" s="63" t="s">
        <v>8748</v>
      </c>
      <c r="E1340" s="63" t="s">
        <v>94</v>
      </c>
      <c r="F1340" s="63" t="s">
        <v>38</v>
      </c>
      <c r="G1340" s="63" t="s">
        <v>709</v>
      </c>
      <c r="H1340" s="63" t="s">
        <v>31</v>
      </c>
      <c r="I1340" s="64" t="s">
        <v>465</v>
      </c>
      <c r="J1340" s="65" t="s">
        <v>465</v>
      </c>
      <c r="K1340" s="63" t="s">
        <v>4594</v>
      </c>
      <c r="L1340" s="63" t="s">
        <v>33</v>
      </c>
      <c r="M1340" s="63" t="s">
        <v>40</v>
      </c>
      <c r="N1340" s="63" t="s">
        <v>48</v>
      </c>
      <c r="O1340" s="63" t="s">
        <v>36</v>
      </c>
      <c r="P1340" s="89" t="s">
        <v>8758</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2" t="s">
        <v>8768</v>
      </c>
    </row>
    <row r="1341" spans="1:29" ht="16.2" hidden="1" customHeight="1" x14ac:dyDescent="0.35">
      <c r="A1341" s="66">
        <v>1340</v>
      </c>
      <c r="B1341" s="63">
        <v>20425507</v>
      </c>
      <c r="C1341" s="63" t="s">
        <v>462</v>
      </c>
      <c r="D1341" s="63" t="s">
        <v>8748</v>
      </c>
      <c r="E1341" s="63" t="s">
        <v>4595</v>
      </c>
      <c r="F1341" s="63" t="s">
        <v>38</v>
      </c>
      <c r="G1341" s="63" t="s">
        <v>4596</v>
      </c>
      <c r="H1341" s="63" t="s">
        <v>31</v>
      </c>
      <c r="I1341" s="64" t="s">
        <v>465</v>
      </c>
      <c r="J1341" s="65" t="s">
        <v>465</v>
      </c>
      <c r="K1341" s="63" t="s">
        <v>4597</v>
      </c>
      <c r="L1341" s="63" t="s">
        <v>33</v>
      </c>
      <c r="M1341" s="63" t="s">
        <v>34</v>
      </c>
      <c r="N1341" s="63" t="s">
        <v>35</v>
      </c>
      <c r="O1341" s="63" t="s">
        <v>36</v>
      </c>
      <c r="P1341" s="63" t="s">
        <v>8749</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2" t="s">
        <v>8768</v>
      </c>
    </row>
    <row r="1342" spans="1:29" ht="16.2" hidden="1" customHeight="1" x14ac:dyDescent="0.35">
      <c r="A1342" s="61">
        <v>1341</v>
      </c>
      <c r="B1342" s="63">
        <v>20425508</v>
      </c>
      <c r="C1342" s="63" t="s">
        <v>462</v>
      </c>
      <c r="D1342" s="63" t="s">
        <v>8748</v>
      </c>
      <c r="E1342" s="63" t="s">
        <v>4598</v>
      </c>
      <c r="F1342" s="63" t="s">
        <v>38</v>
      </c>
      <c r="G1342" s="63" t="s">
        <v>4599</v>
      </c>
      <c r="H1342" s="63" t="s">
        <v>31</v>
      </c>
      <c r="I1342" s="64" t="s">
        <v>465</v>
      </c>
      <c r="J1342" s="65" t="s">
        <v>465</v>
      </c>
      <c r="K1342" s="63" t="s">
        <v>4600</v>
      </c>
      <c r="L1342" s="63" t="s">
        <v>39</v>
      </c>
      <c r="M1342" s="63" t="s">
        <v>34</v>
      </c>
      <c r="N1342" s="63" t="s">
        <v>35</v>
      </c>
      <c r="O1342" s="63" t="s">
        <v>36</v>
      </c>
      <c r="P1342" s="63" t="s">
        <v>8753</v>
      </c>
      <c r="Q1342" s="84">
        <f t="shared" ca="1" si="60"/>
        <v>46120</v>
      </c>
      <c r="R1342" s="68">
        <v>0</v>
      </c>
      <c r="S1342" s="85" t="s">
        <v>8754</v>
      </c>
      <c r="T1342" s="85">
        <v>0</v>
      </c>
      <c r="U1342" s="85">
        <v>0</v>
      </c>
      <c r="V1342" s="86">
        <f t="shared" si="61"/>
        <v>2</v>
      </c>
      <c r="W1342" s="85">
        <v>0</v>
      </c>
      <c r="X1342" s="85">
        <v>0</v>
      </c>
      <c r="Y1342" s="85">
        <v>0</v>
      </c>
      <c r="Z1342" s="85">
        <v>0</v>
      </c>
      <c r="AA1342" s="85">
        <v>0</v>
      </c>
      <c r="AB1342" s="87">
        <f t="shared" si="62"/>
        <v>0</v>
      </c>
      <c r="AC1342" s="92" t="s">
        <v>8768</v>
      </c>
    </row>
    <row r="1343" spans="1:29" ht="16.2" hidden="1" customHeight="1" x14ac:dyDescent="0.35">
      <c r="A1343" s="61">
        <v>1342</v>
      </c>
      <c r="B1343" s="63">
        <v>20425517</v>
      </c>
      <c r="C1343" s="63" t="s">
        <v>462</v>
      </c>
      <c r="D1343" s="63" t="s">
        <v>8748</v>
      </c>
      <c r="E1343" s="63" t="s">
        <v>442</v>
      </c>
      <c r="F1343" s="63" t="s">
        <v>32</v>
      </c>
      <c r="G1343" s="63" t="s">
        <v>4601</v>
      </c>
      <c r="H1343" s="63" t="s">
        <v>31</v>
      </c>
      <c r="I1343" s="64" t="s">
        <v>465</v>
      </c>
      <c r="J1343" s="65" t="s">
        <v>465</v>
      </c>
      <c r="K1343" s="63" t="s">
        <v>4602</v>
      </c>
      <c r="L1343" s="63" t="s">
        <v>33</v>
      </c>
      <c r="M1343" s="63" t="s">
        <v>34</v>
      </c>
      <c r="N1343" s="63" t="s">
        <v>35</v>
      </c>
      <c r="O1343" s="63" t="s">
        <v>36</v>
      </c>
      <c r="P1343" s="63" t="s">
        <v>8749</v>
      </c>
      <c r="Q1343" s="84">
        <f t="shared" ca="1" si="60"/>
        <v>46120</v>
      </c>
      <c r="R1343" s="68">
        <v>0</v>
      </c>
      <c r="S1343" s="85" t="s">
        <v>8754</v>
      </c>
      <c r="T1343" s="85">
        <v>0</v>
      </c>
      <c r="U1343" s="85">
        <v>0</v>
      </c>
      <c r="V1343" s="86">
        <f t="shared" si="61"/>
        <v>2</v>
      </c>
      <c r="W1343" s="85">
        <v>0</v>
      </c>
      <c r="X1343" s="85">
        <v>0</v>
      </c>
      <c r="Y1343" s="85">
        <v>0</v>
      </c>
      <c r="Z1343" s="85">
        <v>0</v>
      </c>
      <c r="AA1343" s="85">
        <v>0</v>
      </c>
      <c r="AB1343" s="87">
        <f t="shared" si="62"/>
        <v>0</v>
      </c>
      <c r="AC1343" s="92" t="s">
        <v>8768</v>
      </c>
    </row>
    <row r="1344" spans="1:29" ht="16.2" hidden="1" customHeight="1" x14ac:dyDescent="0.35">
      <c r="A1344" s="66">
        <v>1343</v>
      </c>
      <c r="B1344" s="63">
        <v>20425521</v>
      </c>
      <c r="C1344" s="63" t="s">
        <v>462</v>
      </c>
      <c r="D1344" s="63" t="s">
        <v>8748</v>
      </c>
      <c r="E1344" s="63" t="s">
        <v>4603</v>
      </c>
      <c r="F1344" s="63" t="s">
        <v>32</v>
      </c>
      <c r="G1344" s="63" t="s">
        <v>4604</v>
      </c>
      <c r="H1344" s="63" t="s">
        <v>31</v>
      </c>
      <c r="I1344" s="64" t="s">
        <v>4605</v>
      </c>
      <c r="J1344" s="65" t="s">
        <v>544</v>
      </c>
      <c r="K1344" s="63" t="s">
        <v>4606</v>
      </c>
      <c r="L1344" s="63" t="s">
        <v>39</v>
      </c>
      <c r="M1344" s="63" t="s">
        <v>34</v>
      </c>
      <c r="N1344" s="63" t="s">
        <v>35</v>
      </c>
      <c r="O1344" s="63" t="s">
        <v>43</v>
      </c>
      <c r="P1344" s="63" t="s">
        <v>8753</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2" t="s">
        <v>8768</v>
      </c>
    </row>
    <row r="1345" spans="1:29" ht="16.2" hidden="1" customHeight="1" x14ac:dyDescent="0.35">
      <c r="A1345" s="66">
        <v>1344</v>
      </c>
      <c r="B1345" s="63">
        <v>20425527</v>
      </c>
      <c r="C1345" s="63" t="s">
        <v>462</v>
      </c>
      <c r="D1345" s="63" t="s">
        <v>8748</v>
      </c>
      <c r="E1345" s="63" t="s">
        <v>4607</v>
      </c>
      <c r="F1345" s="63" t="s">
        <v>32</v>
      </c>
      <c r="G1345" s="63" t="s">
        <v>4608</v>
      </c>
      <c r="H1345" s="63" t="s">
        <v>31</v>
      </c>
      <c r="I1345" s="64" t="s">
        <v>582</v>
      </c>
      <c r="J1345" s="65" t="s">
        <v>465</v>
      </c>
      <c r="K1345" s="63" t="s">
        <v>4609</v>
      </c>
      <c r="L1345" s="63" t="s">
        <v>33</v>
      </c>
      <c r="M1345" s="63" t="s">
        <v>40</v>
      </c>
      <c r="N1345" s="63" t="s">
        <v>41</v>
      </c>
      <c r="O1345" s="63" t="s">
        <v>30</v>
      </c>
      <c r="P1345" s="63" t="s">
        <v>41</v>
      </c>
      <c r="Q1345" s="84">
        <f t="shared" ca="1" si="60"/>
        <v>46120</v>
      </c>
      <c r="R1345" s="68">
        <v>0</v>
      </c>
      <c r="S1345" s="85">
        <v>0</v>
      </c>
      <c r="T1345" s="85">
        <v>0</v>
      </c>
      <c r="U1345" s="85">
        <v>0</v>
      </c>
      <c r="V1345" s="86">
        <f t="shared" si="61"/>
        <v>0</v>
      </c>
      <c r="W1345" s="85">
        <v>0</v>
      </c>
      <c r="X1345" s="85">
        <v>0</v>
      </c>
      <c r="Y1345" s="85">
        <v>0</v>
      </c>
      <c r="Z1345" s="85">
        <v>0</v>
      </c>
      <c r="AA1345" s="85" t="s">
        <v>8754</v>
      </c>
      <c r="AB1345" s="87" t="str">
        <f t="shared" si="62"/>
        <v>면제</v>
      </c>
      <c r="AC1345" s="92" t="s">
        <v>8768</v>
      </c>
    </row>
    <row r="1346" spans="1:29" ht="16.2" hidden="1" customHeight="1" x14ac:dyDescent="0.35">
      <c r="A1346" s="61">
        <v>1345</v>
      </c>
      <c r="B1346" s="63">
        <v>20425532</v>
      </c>
      <c r="C1346" s="63" t="s">
        <v>462</v>
      </c>
      <c r="D1346" s="63" t="s">
        <v>8748</v>
      </c>
      <c r="E1346" s="63" t="s">
        <v>4610</v>
      </c>
      <c r="F1346" s="63" t="s">
        <v>38</v>
      </c>
      <c r="G1346" s="63" t="s">
        <v>4611</v>
      </c>
      <c r="H1346" s="63" t="s">
        <v>31</v>
      </c>
      <c r="I1346" s="64" t="s">
        <v>465</v>
      </c>
      <c r="J1346" s="65" t="s">
        <v>465</v>
      </c>
      <c r="K1346" s="63" t="s">
        <v>4612</v>
      </c>
      <c r="L1346" s="63" t="s">
        <v>33</v>
      </c>
      <c r="M1346" s="63" t="s">
        <v>34</v>
      </c>
      <c r="N1346" s="63" t="s">
        <v>35</v>
      </c>
      <c r="O1346" s="63" t="s">
        <v>36</v>
      </c>
      <c r="P1346" s="63" t="s">
        <v>8751</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2" t="s">
        <v>8768</v>
      </c>
    </row>
    <row r="1347" spans="1:29" ht="16.2" hidden="1" customHeight="1" x14ac:dyDescent="0.35">
      <c r="A1347" s="61">
        <v>1346</v>
      </c>
      <c r="B1347" s="63">
        <v>20425535</v>
      </c>
      <c r="C1347" s="63" t="s">
        <v>462</v>
      </c>
      <c r="D1347" s="63" t="s">
        <v>8748</v>
      </c>
      <c r="E1347" s="63" t="s">
        <v>4613</v>
      </c>
      <c r="F1347" s="63" t="s">
        <v>32</v>
      </c>
      <c r="G1347" s="63" t="s">
        <v>4614</v>
      </c>
      <c r="H1347" s="63" t="s">
        <v>31</v>
      </c>
      <c r="I1347" s="64" t="s">
        <v>465</v>
      </c>
      <c r="J1347" s="65" t="s">
        <v>465</v>
      </c>
      <c r="K1347" s="63" t="s">
        <v>4615</v>
      </c>
      <c r="L1347" s="63" t="s">
        <v>45</v>
      </c>
      <c r="M1347" s="63" t="s">
        <v>34</v>
      </c>
      <c r="N1347" s="63" t="s">
        <v>35</v>
      </c>
      <c r="O1347" s="63" t="s">
        <v>36</v>
      </c>
      <c r="P1347" s="63" t="s">
        <v>8751</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2" t="s">
        <v>8768</v>
      </c>
    </row>
    <row r="1348" spans="1:29" ht="16.2" hidden="1" customHeight="1" x14ac:dyDescent="0.35">
      <c r="A1348" s="66">
        <v>1347</v>
      </c>
      <c r="B1348" s="63">
        <v>20425539</v>
      </c>
      <c r="C1348" s="63" t="s">
        <v>462</v>
      </c>
      <c r="D1348" s="63" t="s">
        <v>8748</v>
      </c>
      <c r="E1348" s="63" t="s">
        <v>4616</v>
      </c>
      <c r="F1348" s="63" t="s">
        <v>32</v>
      </c>
      <c r="G1348" s="63" t="s">
        <v>4617</v>
      </c>
      <c r="H1348" s="63" t="s">
        <v>31</v>
      </c>
      <c r="I1348" s="64" t="s">
        <v>465</v>
      </c>
      <c r="J1348" s="65" t="s">
        <v>465</v>
      </c>
      <c r="K1348" s="63" t="s">
        <v>4618</v>
      </c>
      <c r="L1348" s="63" t="s">
        <v>39</v>
      </c>
      <c r="M1348" s="63" t="s">
        <v>34</v>
      </c>
      <c r="N1348" s="63" t="s">
        <v>35</v>
      </c>
      <c r="O1348" s="63" t="s">
        <v>36</v>
      </c>
      <c r="P1348" s="63" t="s">
        <v>8750</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2" t="s">
        <v>8768</v>
      </c>
    </row>
    <row r="1349" spans="1:29" ht="16.2" hidden="1" customHeight="1" x14ac:dyDescent="0.35">
      <c r="A1349" s="66">
        <v>1348</v>
      </c>
      <c r="B1349" s="67">
        <v>20425558</v>
      </c>
      <c r="C1349" s="63" t="s">
        <v>462</v>
      </c>
      <c r="D1349" s="63" t="s">
        <v>8748</v>
      </c>
      <c r="E1349" s="63" t="s">
        <v>4619</v>
      </c>
      <c r="F1349" s="63" t="s">
        <v>38</v>
      </c>
      <c r="G1349" s="63" t="s">
        <v>4620</v>
      </c>
      <c r="H1349" s="63" t="s">
        <v>42</v>
      </c>
      <c r="I1349" s="64" t="s">
        <v>4621</v>
      </c>
      <c r="J1349" s="65" t="s">
        <v>526</v>
      </c>
      <c r="K1349" s="63" t="s">
        <v>4622</v>
      </c>
      <c r="L1349" s="63" t="s">
        <v>39</v>
      </c>
      <c r="M1349" s="63" t="s">
        <v>40</v>
      </c>
      <c r="N1349" s="63" t="s">
        <v>46</v>
      </c>
      <c r="O1349" s="63" t="s">
        <v>30</v>
      </c>
      <c r="P1349" s="63" t="s">
        <v>46</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2" t="s">
        <v>8768</v>
      </c>
    </row>
    <row r="1350" spans="1:29" ht="16.2" hidden="1" customHeight="1" x14ac:dyDescent="0.35">
      <c r="A1350" s="61">
        <v>1349</v>
      </c>
      <c r="B1350" s="63">
        <v>20425562</v>
      </c>
      <c r="C1350" s="63" t="s">
        <v>462</v>
      </c>
      <c r="D1350" s="63" t="s">
        <v>8748</v>
      </c>
      <c r="E1350" s="63" t="s">
        <v>4623</v>
      </c>
      <c r="F1350" s="63" t="s">
        <v>38</v>
      </c>
      <c r="G1350" s="63" t="s">
        <v>4624</v>
      </c>
      <c r="H1350" s="63" t="s">
        <v>42</v>
      </c>
      <c r="I1350" s="64" t="s">
        <v>465</v>
      </c>
      <c r="J1350" s="65" t="s">
        <v>465</v>
      </c>
      <c r="K1350" s="63" t="s">
        <v>4625</v>
      </c>
      <c r="L1350" s="63" t="s">
        <v>33</v>
      </c>
      <c r="M1350" s="63" t="s">
        <v>34</v>
      </c>
      <c r="N1350" s="63" t="s">
        <v>35</v>
      </c>
      <c r="O1350" s="63" t="s">
        <v>36</v>
      </c>
      <c r="P1350" s="63" t="s">
        <v>8755</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2" t="s">
        <v>8768</v>
      </c>
    </row>
    <row r="1351" spans="1:29" ht="16.2" customHeight="1" x14ac:dyDescent="0.35">
      <c r="A1351" s="61">
        <v>1350</v>
      </c>
      <c r="B1351" s="63">
        <v>20425564</v>
      </c>
      <c r="C1351" s="63" t="s">
        <v>462</v>
      </c>
      <c r="D1351" s="63" t="s">
        <v>8748</v>
      </c>
      <c r="E1351" s="63" t="s">
        <v>4626</v>
      </c>
      <c r="F1351" s="63" t="s">
        <v>38</v>
      </c>
      <c r="G1351" s="63" t="s">
        <v>4627</v>
      </c>
      <c r="H1351" s="63" t="s">
        <v>42</v>
      </c>
      <c r="I1351" s="64" t="s">
        <v>1235</v>
      </c>
      <c r="J1351" s="65" t="s">
        <v>465</v>
      </c>
      <c r="K1351" s="63" t="s">
        <v>4628</v>
      </c>
      <c r="L1351" s="63" t="s">
        <v>39</v>
      </c>
      <c r="M1351" s="63" t="s">
        <v>40</v>
      </c>
      <c r="N1351" s="63" t="s">
        <v>53</v>
      </c>
      <c r="O1351" s="63" t="s">
        <v>43</v>
      </c>
      <c r="P1351" s="63" t="s">
        <v>53</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2" t="s">
        <v>8770</v>
      </c>
    </row>
    <row r="1352" spans="1:29" ht="16.2" hidden="1" customHeight="1" x14ac:dyDescent="0.35">
      <c r="A1352" s="66">
        <v>1351</v>
      </c>
      <c r="B1352" s="63">
        <v>20425577</v>
      </c>
      <c r="C1352" s="63" t="s">
        <v>462</v>
      </c>
      <c r="D1352" s="63" t="s">
        <v>8748</v>
      </c>
      <c r="E1352" s="63" t="s">
        <v>4629</v>
      </c>
      <c r="F1352" s="63" t="s">
        <v>32</v>
      </c>
      <c r="G1352" s="63" t="s">
        <v>4630</v>
      </c>
      <c r="H1352" s="63" t="s">
        <v>31</v>
      </c>
      <c r="I1352" s="64" t="s">
        <v>465</v>
      </c>
      <c r="J1352" s="65" t="s">
        <v>465</v>
      </c>
      <c r="K1352" s="63" t="s">
        <v>4631</v>
      </c>
      <c r="L1352" s="63" t="s">
        <v>39</v>
      </c>
      <c r="M1352" s="63" t="s">
        <v>40</v>
      </c>
      <c r="N1352" s="63" t="s">
        <v>35</v>
      </c>
      <c r="O1352" s="63" t="s">
        <v>36</v>
      </c>
      <c r="P1352" s="63" t="s">
        <v>8757</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2" t="s">
        <v>8768</v>
      </c>
    </row>
    <row r="1353" spans="1:29" ht="16.2" hidden="1" customHeight="1" x14ac:dyDescent="0.35">
      <c r="A1353" s="66">
        <v>1352</v>
      </c>
      <c r="B1353" s="62">
        <v>20425578</v>
      </c>
      <c r="C1353" s="63" t="s">
        <v>462</v>
      </c>
      <c r="D1353" s="63" t="s">
        <v>8748</v>
      </c>
      <c r="E1353" s="63" t="s">
        <v>4632</v>
      </c>
      <c r="F1353" s="63" t="s">
        <v>32</v>
      </c>
      <c r="G1353" s="63" t="s">
        <v>4633</v>
      </c>
      <c r="H1353" s="63" t="s">
        <v>42</v>
      </c>
      <c r="I1353" s="64" t="s">
        <v>465</v>
      </c>
      <c r="J1353" s="65" t="s">
        <v>502</v>
      </c>
      <c r="K1353" s="63" t="s">
        <v>4634</v>
      </c>
      <c r="L1353" s="63" t="s">
        <v>39</v>
      </c>
      <c r="M1353" s="63" t="s">
        <v>34</v>
      </c>
      <c r="N1353" s="63" t="s">
        <v>35</v>
      </c>
      <c r="O1353" s="63" t="s">
        <v>43</v>
      </c>
      <c r="P1353" s="63" t="s">
        <v>8752</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2" t="s">
        <v>8768</v>
      </c>
    </row>
    <row r="1354" spans="1:29" ht="16.2" customHeight="1" x14ac:dyDescent="0.35">
      <c r="A1354" s="61">
        <v>1353</v>
      </c>
      <c r="B1354" s="62">
        <v>20425592</v>
      </c>
      <c r="C1354" s="63" t="s">
        <v>462</v>
      </c>
      <c r="D1354" s="63" t="s">
        <v>8748</v>
      </c>
      <c r="E1354" s="63" t="s">
        <v>2868</v>
      </c>
      <c r="F1354" s="63" t="s">
        <v>32</v>
      </c>
      <c r="G1354" s="63" t="s">
        <v>4635</v>
      </c>
      <c r="H1354" s="63" t="s">
        <v>42</v>
      </c>
      <c r="I1354" s="64" t="s">
        <v>4636</v>
      </c>
      <c r="J1354" s="65" t="s">
        <v>465</v>
      </c>
      <c r="K1354" s="63" t="s">
        <v>4637</v>
      </c>
      <c r="L1354" s="63" t="s">
        <v>45</v>
      </c>
      <c r="M1354" s="63" t="s">
        <v>40</v>
      </c>
      <c r="N1354" s="63" t="s">
        <v>53</v>
      </c>
      <c r="O1354" s="63" t="s">
        <v>43</v>
      </c>
      <c r="P1354" s="63" t="s">
        <v>53</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2" t="s">
        <v>8768</v>
      </c>
    </row>
    <row r="1355" spans="1:29" ht="16.2" hidden="1" customHeight="1" x14ac:dyDescent="0.35">
      <c r="A1355" s="66">
        <v>1354</v>
      </c>
      <c r="B1355" s="63">
        <v>20425594</v>
      </c>
      <c r="C1355" s="63" t="s">
        <v>462</v>
      </c>
      <c r="D1355" s="63" t="s">
        <v>8748</v>
      </c>
      <c r="E1355" s="63" t="s">
        <v>441</v>
      </c>
      <c r="F1355" s="63" t="s">
        <v>38</v>
      </c>
      <c r="G1355" s="63" t="s">
        <v>4638</v>
      </c>
      <c r="H1355" s="63" t="s">
        <v>31</v>
      </c>
      <c r="I1355" s="64" t="s">
        <v>4639</v>
      </c>
      <c r="J1355" s="65" t="s">
        <v>544</v>
      </c>
      <c r="K1355" s="63" t="s">
        <v>4640</v>
      </c>
      <c r="L1355" s="63" t="s">
        <v>39</v>
      </c>
      <c r="M1355" s="63" t="s">
        <v>40</v>
      </c>
      <c r="N1355" s="63" t="s">
        <v>41</v>
      </c>
      <c r="O1355" s="63" t="s">
        <v>43</v>
      </c>
      <c r="P1355" s="63" t="s">
        <v>41</v>
      </c>
      <c r="Q1355" s="84">
        <f t="shared" ca="1" si="63"/>
        <v>46120</v>
      </c>
      <c r="R1355" s="68">
        <v>0</v>
      </c>
      <c r="S1355" s="85" t="s">
        <v>8754</v>
      </c>
      <c r="T1355" s="85">
        <v>0</v>
      </c>
      <c r="U1355" s="85">
        <v>0</v>
      </c>
      <c r="V1355" s="86">
        <f t="shared" si="64"/>
        <v>2</v>
      </c>
      <c r="W1355" s="85">
        <v>0</v>
      </c>
      <c r="X1355" s="85">
        <v>0</v>
      </c>
      <c r="Y1355" s="85">
        <v>0</v>
      </c>
      <c r="Z1355" s="85">
        <v>0</v>
      </c>
      <c r="AA1355" s="85">
        <v>0</v>
      </c>
      <c r="AB1355" s="87">
        <f t="shared" si="65"/>
        <v>0</v>
      </c>
      <c r="AC1355" s="92" t="s">
        <v>8768</v>
      </c>
    </row>
    <row r="1356" spans="1:29" ht="16.2" hidden="1" customHeight="1" x14ac:dyDescent="0.35">
      <c r="A1356" s="66">
        <v>1355</v>
      </c>
      <c r="B1356" s="62">
        <v>20425604</v>
      </c>
      <c r="C1356" s="63" t="s">
        <v>462</v>
      </c>
      <c r="D1356" s="63" t="s">
        <v>8748</v>
      </c>
      <c r="E1356" s="63" t="s">
        <v>4641</v>
      </c>
      <c r="F1356" s="63" t="s">
        <v>38</v>
      </c>
      <c r="G1356" s="63" t="s">
        <v>4642</v>
      </c>
      <c r="H1356" s="63" t="s">
        <v>42</v>
      </c>
      <c r="I1356" s="64" t="s">
        <v>1886</v>
      </c>
      <c r="J1356" s="65" t="s">
        <v>465</v>
      </c>
      <c r="K1356" s="63" t="s">
        <v>4643</v>
      </c>
      <c r="L1356" s="63" t="s">
        <v>33</v>
      </c>
      <c r="M1356" s="63" t="s">
        <v>34</v>
      </c>
      <c r="N1356" s="63" t="s">
        <v>35</v>
      </c>
      <c r="O1356" s="63" t="s">
        <v>43</v>
      </c>
      <c r="P1356" s="63" t="s">
        <v>8753</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2" t="s">
        <v>8768</v>
      </c>
    </row>
    <row r="1357" spans="1:29" ht="16.2" hidden="1" customHeight="1" x14ac:dyDescent="0.35">
      <c r="A1357" s="66">
        <v>1356</v>
      </c>
      <c r="B1357" s="63">
        <v>20425605</v>
      </c>
      <c r="C1357" s="63" t="s">
        <v>462</v>
      </c>
      <c r="D1357" s="63" t="s">
        <v>8748</v>
      </c>
      <c r="E1357" s="63" t="s">
        <v>4644</v>
      </c>
      <c r="F1357" s="63" t="s">
        <v>38</v>
      </c>
      <c r="G1357" s="63" t="s">
        <v>4645</v>
      </c>
      <c r="H1357" s="63" t="s">
        <v>42</v>
      </c>
      <c r="I1357" s="64" t="s">
        <v>465</v>
      </c>
      <c r="J1357" s="65" t="s">
        <v>465</v>
      </c>
      <c r="K1357" s="63" t="s">
        <v>4646</v>
      </c>
      <c r="L1357" s="63" t="s">
        <v>39</v>
      </c>
      <c r="M1357" s="63" t="s">
        <v>34</v>
      </c>
      <c r="N1357" s="63" t="s">
        <v>35</v>
      </c>
      <c r="O1357" s="63" t="s">
        <v>43</v>
      </c>
      <c r="P1357" s="63" t="s">
        <v>8752</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2" t="s">
        <v>8768</v>
      </c>
    </row>
    <row r="1358" spans="1:29" ht="16.2" hidden="1" customHeight="1" x14ac:dyDescent="0.35">
      <c r="A1358" s="61">
        <v>1357</v>
      </c>
      <c r="B1358" s="63">
        <v>20425617</v>
      </c>
      <c r="C1358" s="63" t="s">
        <v>462</v>
      </c>
      <c r="D1358" s="63" t="s">
        <v>8748</v>
      </c>
      <c r="E1358" s="63" t="s">
        <v>4647</v>
      </c>
      <c r="F1358" s="63" t="s">
        <v>38</v>
      </c>
      <c r="G1358" s="63" t="s">
        <v>4648</v>
      </c>
      <c r="H1358" s="63" t="s">
        <v>31</v>
      </c>
      <c r="I1358" s="64" t="s">
        <v>797</v>
      </c>
      <c r="J1358" s="65" t="s">
        <v>526</v>
      </c>
      <c r="K1358" s="63" t="s">
        <v>4649</v>
      </c>
      <c r="L1358" s="63" t="s">
        <v>33</v>
      </c>
      <c r="M1358" s="63" t="s">
        <v>34</v>
      </c>
      <c r="N1358" s="63" t="s">
        <v>35</v>
      </c>
      <c r="O1358" s="63" t="s">
        <v>43</v>
      </c>
      <c r="P1358" s="63" t="s">
        <v>8755</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2" t="s">
        <v>8768</v>
      </c>
    </row>
    <row r="1359" spans="1:29" ht="16.2" hidden="1" customHeight="1" x14ac:dyDescent="0.35">
      <c r="A1359" s="66">
        <v>1358</v>
      </c>
      <c r="B1359" s="63">
        <v>20425631</v>
      </c>
      <c r="C1359" s="63" t="s">
        <v>462</v>
      </c>
      <c r="D1359" s="63" t="s">
        <v>8748</v>
      </c>
      <c r="E1359" s="63" t="s">
        <v>4650</v>
      </c>
      <c r="F1359" s="63" t="s">
        <v>32</v>
      </c>
      <c r="G1359" s="63" t="s">
        <v>4651</v>
      </c>
      <c r="H1359" s="63" t="s">
        <v>31</v>
      </c>
      <c r="I1359" s="64" t="s">
        <v>465</v>
      </c>
      <c r="J1359" s="65" t="s">
        <v>465</v>
      </c>
      <c r="K1359" s="63" t="s">
        <v>4652</v>
      </c>
      <c r="L1359" s="63" t="s">
        <v>39</v>
      </c>
      <c r="M1359" s="63" t="s">
        <v>34</v>
      </c>
      <c r="N1359" s="63" t="s">
        <v>41</v>
      </c>
      <c r="O1359" s="63" t="s">
        <v>36</v>
      </c>
      <c r="P1359" s="63" t="s">
        <v>41</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2" t="s">
        <v>8768</v>
      </c>
    </row>
    <row r="1360" spans="1:29" ht="16.2" hidden="1" customHeight="1" x14ac:dyDescent="0.35">
      <c r="A1360" s="66">
        <v>1359</v>
      </c>
      <c r="B1360" s="63">
        <v>20425637</v>
      </c>
      <c r="C1360" s="63" t="s">
        <v>462</v>
      </c>
      <c r="D1360" s="63" t="s">
        <v>8748</v>
      </c>
      <c r="E1360" s="63" t="s">
        <v>4653</v>
      </c>
      <c r="F1360" s="63" t="s">
        <v>38</v>
      </c>
      <c r="G1360" s="63" t="s">
        <v>4654</v>
      </c>
      <c r="H1360" s="63" t="s">
        <v>31</v>
      </c>
      <c r="I1360" s="64" t="s">
        <v>465</v>
      </c>
      <c r="J1360" s="65" t="s">
        <v>465</v>
      </c>
      <c r="K1360" s="63" t="s">
        <v>4655</v>
      </c>
      <c r="L1360" s="63" t="s">
        <v>39</v>
      </c>
      <c r="M1360" s="63" t="s">
        <v>34</v>
      </c>
      <c r="N1360" s="63" t="s">
        <v>52</v>
      </c>
      <c r="O1360" s="63" t="s">
        <v>43</v>
      </c>
      <c r="P1360" s="63" t="s">
        <v>52</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2" t="s">
        <v>8768</v>
      </c>
    </row>
    <row r="1361" spans="1:29" ht="16.2" hidden="1" customHeight="1" x14ac:dyDescent="0.35">
      <c r="A1361" s="66">
        <v>1360</v>
      </c>
      <c r="B1361" s="63">
        <v>20425665</v>
      </c>
      <c r="C1361" s="63" t="s">
        <v>462</v>
      </c>
      <c r="D1361" s="63" t="s">
        <v>8748</v>
      </c>
      <c r="E1361" s="63" t="s">
        <v>4656</v>
      </c>
      <c r="F1361" s="63" t="s">
        <v>38</v>
      </c>
      <c r="G1361" s="63" t="s">
        <v>4657</v>
      </c>
      <c r="H1361" s="63" t="s">
        <v>31</v>
      </c>
      <c r="I1361" s="64" t="s">
        <v>1466</v>
      </c>
      <c r="J1361" s="65" t="s">
        <v>465</v>
      </c>
      <c r="K1361" s="63" t="s">
        <v>4658</v>
      </c>
      <c r="L1361" s="63" t="s">
        <v>33</v>
      </c>
      <c r="M1361" s="63" t="s">
        <v>34</v>
      </c>
      <c r="N1361" s="63" t="s">
        <v>35</v>
      </c>
      <c r="O1361" s="63" t="s">
        <v>43</v>
      </c>
      <c r="P1361" s="63" t="s">
        <v>8753</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2" t="s">
        <v>8768</v>
      </c>
    </row>
    <row r="1362" spans="1:29" ht="16.2" hidden="1" customHeight="1" x14ac:dyDescent="0.35">
      <c r="A1362" s="61">
        <v>1361</v>
      </c>
      <c r="B1362" s="63">
        <v>20425670</v>
      </c>
      <c r="C1362" s="63" t="s">
        <v>462</v>
      </c>
      <c r="D1362" s="63" t="s">
        <v>8748</v>
      </c>
      <c r="E1362" s="63" t="s">
        <v>4659</v>
      </c>
      <c r="F1362" s="63" t="s">
        <v>32</v>
      </c>
      <c r="G1362" s="63" t="s">
        <v>4660</v>
      </c>
      <c r="H1362" s="63" t="s">
        <v>31</v>
      </c>
      <c r="I1362" s="64" t="s">
        <v>465</v>
      </c>
      <c r="J1362" s="65" t="s">
        <v>465</v>
      </c>
      <c r="K1362" s="63" t="s">
        <v>4661</v>
      </c>
      <c r="L1362" s="63" t="s">
        <v>39</v>
      </c>
      <c r="M1362" s="63" t="s">
        <v>34</v>
      </c>
      <c r="N1362" s="63" t="s">
        <v>35</v>
      </c>
      <c r="O1362" s="63" t="s">
        <v>36</v>
      </c>
      <c r="P1362" s="63" t="s">
        <v>8750</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2" t="s">
        <v>8768</v>
      </c>
    </row>
    <row r="1363" spans="1:29" ht="16.2" hidden="1" customHeight="1" x14ac:dyDescent="0.35">
      <c r="A1363" s="61">
        <v>1362</v>
      </c>
      <c r="B1363" s="63">
        <v>20425680</v>
      </c>
      <c r="C1363" s="63" t="s">
        <v>462</v>
      </c>
      <c r="D1363" s="63" t="s">
        <v>8748</v>
      </c>
      <c r="E1363" s="63" t="s">
        <v>2358</v>
      </c>
      <c r="F1363" s="63" t="s">
        <v>32</v>
      </c>
      <c r="G1363" s="63" t="s">
        <v>3466</v>
      </c>
      <c r="H1363" s="63" t="s">
        <v>31</v>
      </c>
      <c r="I1363" s="64" t="s">
        <v>465</v>
      </c>
      <c r="J1363" s="65" t="s">
        <v>465</v>
      </c>
      <c r="K1363" s="63" t="s">
        <v>4662</v>
      </c>
      <c r="L1363" s="63" t="s">
        <v>33</v>
      </c>
      <c r="M1363" s="63" t="s">
        <v>34</v>
      </c>
      <c r="N1363" s="63" t="s">
        <v>35</v>
      </c>
      <c r="O1363" s="63" t="s">
        <v>36</v>
      </c>
      <c r="P1363" s="63" t="s">
        <v>8750</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2" t="s">
        <v>8768</v>
      </c>
    </row>
    <row r="1364" spans="1:29" ht="16.2" hidden="1" customHeight="1" x14ac:dyDescent="0.35">
      <c r="A1364" s="66">
        <v>1363</v>
      </c>
      <c r="B1364" s="63">
        <v>20425684</v>
      </c>
      <c r="C1364" s="63" t="s">
        <v>462</v>
      </c>
      <c r="D1364" s="63" t="s">
        <v>8748</v>
      </c>
      <c r="E1364" s="63" t="s">
        <v>108</v>
      </c>
      <c r="F1364" s="63" t="s">
        <v>38</v>
      </c>
      <c r="G1364" s="63" t="s">
        <v>4663</v>
      </c>
      <c r="H1364" s="63" t="s">
        <v>31</v>
      </c>
      <c r="I1364" s="64" t="s">
        <v>4664</v>
      </c>
      <c r="J1364" s="65" t="s">
        <v>689</v>
      </c>
      <c r="K1364" s="63" t="s">
        <v>4665</v>
      </c>
      <c r="L1364" s="63" t="s">
        <v>33</v>
      </c>
      <c r="M1364" s="63" t="s">
        <v>40</v>
      </c>
      <c r="N1364" s="63" t="s">
        <v>35</v>
      </c>
      <c r="O1364" s="63" t="s">
        <v>30</v>
      </c>
      <c r="P1364" s="63" t="s">
        <v>8751</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2" t="s">
        <v>8768</v>
      </c>
    </row>
    <row r="1365" spans="1:29" ht="16.2" hidden="1" customHeight="1" x14ac:dyDescent="0.35">
      <c r="A1365" s="66">
        <v>1364</v>
      </c>
      <c r="B1365" s="63">
        <v>20425685</v>
      </c>
      <c r="C1365" s="63" t="s">
        <v>462</v>
      </c>
      <c r="D1365" s="63" t="s">
        <v>8748</v>
      </c>
      <c r="E1365" s="63" t="s">
        <v>4666</v>
      </c>
      <c r="F1365" s="63" t="s">
        <v>32</v>
      </c>
      <c r="G1365" s="63" t="s">
        <v>4667</v>
      </c>
      <c r="H1365" s="63" t="s">
        <v>42</v>
      </c>
      <c r="I1365" s="64" t="s">
        <v>4668</v>
      </c>
      <c r="J1365" s="65" t="s">
        <v>526</v>
      </c>
      <c r="K1365" s="63" t="s">
        <v>4669</v>
      </c>
      <c r="L1365" s="63" t="s">
        <v>39</v>
      </c>
      <c r="M1365" s="63" t="s">
        <v>34</v>
      </c>
      <c r="N1365" s="63" t="s">
        <v>41</v>
      </c>
      <c r="O1365" s="63" t="s">
        <v>43</v>
      </c>
      <c r="P1365" s="63" t="s">
        <v>41</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2" t="s">
        <v>8768</v>
      </c>
    </row>
    <row r="1366" spans="1:29" ht="16.2" hidden="1" customHeight="1" x14ac:dyDescent="0.35">
      <c r="A1366" s="61">
        <v>1365</v>
      </c>
      <c r="B1366" s="63">
        <v>20425694</v>
      </c>
      <c r="C1366" s="63" t="s">
        <v>462</v>
      </c>
      <c r="D1366" s="63" t="s">
        <v>8748</v>
      </c>
      <c r="E1366" s="63" t="s">
        <v>4670</v>
      </c>
      <c r="F1366" s="63" t="s">
        <v>32</v>
      </c>
      <c r="G1366" s="63" t="s">
        <v>4671</v>
      </c>
      <c r="H1366" s="63" t="s">
        <v>31</v>
      </c>
      <c r="I1366" s="64" t="s">
        <v>465</v>
      </c>
      <c r="J1366" s="65" t="s">
        <v>465</v>
      </c>
      <c r="K1366" s="63" t="s">
        <v>4672</v>
      </c>
      <c r="L1366" s="63" t="s">
        <v>39</v>
      </c>
      <c r="M1366" s="63" t="s">
        <v>34</v>
      </c>
      <c r="N1366" s="63" t="s">
        <v>35</v>
      </c>
      <c r="O1366" s="63" t="s">
        <v>43</v>
      </c>
      <c r="P1366" s="63" t="s">
        <v>8750</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2" t="s">
        <v>8768</v>
      </c>
    </row>
    <row r="1367" spans="1:29" ht="16.2" hidden="1" customHeight="1" x14ac:dyDescent="0.35">
      <c r="A1367" s="61">
        <v>1366</v>
      </c>
      <c r="B1367" s="62">
        <v>20425702</v>
      </c>
      <c r="C1367" s="63" t="s">
        <v>462</v>
      </c>
      <c r="D1367" s="63" t="s">
        <v>8748</v>
      </c>
      <c r="E1367" s="63" t="s">
        <v>4673</v>
      </c>
      <c r="F1367" s="63" t="s">
        <v>38</v>
      </c>
      <c r="G1367" s="63" t="s">
        <v>4674</v>
      </c>
      <c r="H1367" s="63" t="s">
        <v>42</v>
      </c>
      <c r="I1367" s="64" t="s">
        <v>1073</v>
      </c>
      <c r="J1367" s="65" t="s">
        <v>465</v>
      </c>
      <c r="K1367" s="63" t="s">
        <v>4675</v>
      </c>
      <c r="L1367" s="63" t="s">
        <v>39</v>
      </c>
      <c r="M1367" s="63" t="s">
        <v>40</v>
      </c>
      <c r="N1367" s="63" t="s">
        <v>52</v>
      </c>
      <c r="O1367" s="63" t="s">
        <v>43</v>
      </c>
      <c r="P1367" s="63" t="s">
        <v>52</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2" t="s">
        <v>8768</v>
      </c>
    </row>
    <row r="1368" spans="1:29" ht="16.2" hidden="1" customHeight="1" x14ac:dyDescent="0.35">
      <c r="A1368" s="66">
        <v>1367</v>
      </c>
      <c r="B1368" s="63">
        <v>20425711</v>
      </c>
      <c r="C1368" s="63" t="s">
        <v>462</v>
      </c>
      <c r="D1368" s="63" t="s">
        <v>8748</v>
      </c>
      <c r="E1368" s="63" t="s">
        <v>4676</v>
      </c>
      <c r="F1368" s="63" t="s">
        <v>32</v>
      </c>
      <c r="G1368" s="63" t="s">
        <v>4677</v>
      </c>
      <c r="H1368" s="63" t="s">
        <v>31</v>
      </c>
      <c r="I1368" s="64" t="s">
        <v>465</v>
      </c>
      <c r="J1368" s="65" t="s">
        <v>465</v>
      </c>
      <c r="K1368" s="63" t="s">
        <v>4678</v>
      </c>
      <c r="L1368" s="63" t="s">
        <v>39</v>
      </c>
      <c r="M1368" s="63" t="s">
        <v>34</v>
      </c>
      <c r="N1368" s="63" t="s">
        <v>35</v>
      </c>
      <c r="O1368" s="63" t="s">
        <v>36</v>
      </c>
      <c r="P1368" s="63" t="s">
        <v>8753</v>
      </c>
      <c r="Q1368" s="84">
        <f t="shared" ca="1" si="63"/>
        <v>46120</v>
      </c>
      <c r="R1368" s="68">
        <v>0</v>
      </c>
      <c r="S1368" s="85" t="s">
        <v>8754</v>
      </c>
      <c r="T1368" s="85">
        <v>0</v>
      </c>
      <c r="U1368" s="85">
        <v>0</v>
      </c>
      <c r="V1368" s="86">
        <f t="shared" si="64"/>
        <v>2</v>
      </c>
      <c r="W1368" s="85">
        <v>0</v>
      </c>
      <c r="X1368" s="85">
        <v>0</v>
      </c>
      <c r="Y1368" s="85">
        <v>0</v>
      </c>
      <c r="Z1368" s="85">
        <v>0</v>
      </c>
      <c r="AA1368" s="85">
        <v>0</v>
      </c>
      <c r="AB1368" s="87">
        <f t="shared" si="65"/>
        <v>0</v>
      </c>
      <c r="AC1368" s="92" t="s">
        <v>8768</v>
      </c>
    </row>
    <row r="1369" spans="1:29" ht="16.2" hidden="1" customHeight="1" x14ac:dyDescent="0.35">
      <c r="A1369" s="66">
        <v>1368</v>
      </c>
      <c r="B1369" s="63">
        <v>20425713</v>
      </c>
      <c r="C1369" s="63" t="s">
        <v>462</v>
      </c>
      <c r="D1369" s="63" t="s">
        <v>8748</v>
      </c>
      <c r="E1369" s="63" t="s">
        <v>4679</v>
      </c>
      <c r="F1369" s="63" t="s">
        <v>32</v>
      </c>
      <c r="G1369" s="63" t="s">
        <v>4680</v>
      </c>
      <c r="H1369" s="63" t="s">
        <v>42</v>
      </c>
      <c r="I1369" s="64" t="s">
        <v>4681</v>
      </c>
      <c r="J1369" s="65" t="s">
        <v>469</v>
      </c>
      <c r="K1369" s="63" t="s">
        <v>4682</v>
      </c>
      <c r="L1369" s="63" t="s">
        <v>33</v>
      </c>
      <c r="M1369" s="63" t="s">
        <v>34</v>
      </c>
      <c r="N1369" s="63" t="s">
        <v>35</v>
      </c>
      <c r="O1369" s="63" t="s">
        <v>43</v>
      </c>
      <c r="P1369" s="63" t="s">
        <v>8750</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2" t="s">
        <v>8768</v>
      </c>
    </row>
    <row r="1370" spans="1:29" ht="16.2" hidden="1" customHeight="1" x14ac:dyDescent="0.35">
      <c r="A1370" s="61">
        <v>1369</v>
      </c>
      <c r="B1370" s="63">
        <v>20425736</v>
      </c>
      <c r="C1370" s="63" t="s">
        <v>462</v>
      </c>
      <c r="D1370" s="63" t="s">
        <v>8748</v>
      </c>
      <c r="E1370" s="63" t="s">
        <v>4683</v>
      </c>
      <c r="F1370" s="63" t="s">
        <v>38</v>
      </c>
      <c r="G1370" s="63" t="s">
        <v>2810</v>
      </c>
      <c r="H1370" s="63" t="s">
        <v>31</v>
      </c>
      <c r="I1370" s="64" t="s">
        <v>465</v>
      </c>
      <c r="J1370" s="65" t="s">
        <v>465</v>
      </c>
      <c r="K1370" s="63" t="s">
        <v>4684</v>
      </c>
      <c r="L1370" s="63" t="s">
        <v>39</v>
      </c>
      <c r="M1370" s="63" t="s">
        <v>34</v>
      </c>
      <c r="N1370" s="63" t="s">
        <v>35</v>
      </c>
      <c r="O1370" s="63" t="s">
        <v>36</v>
      </c>
      <c r="P1370" s="63" t="s">
        <v>8753</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2" t="s">
        <v>8768</v>
      </c>
    </row>
    <row r="1371" spans="1:29" ht="16.2" hidden="1" customHeight="1" x14ac:dyDescent="0.35">
      <c r="A1371" s="61">
        <v>1370</v>
      </c>
      <c r="B1371" s="63">
        <v>20425747</v>
      </c>
      <c r="C1371" s="63" t="s">
        <v>462</v>
      </c>
      <c r="D1371" s="63" t="s">
        <v>8748</v>
      </c>
      <c r="E1371" s="63" t="s">
        <v>4685</v>
      </c>
      <c r="F1371" s="63" t="s">
        <v>32</v>
      </c>
      <c r="G1371" s="63" t="s">
        <v>4686</v>
      </c>
      <c r="H1371" s="63" t="s">
        <v>31</v>
      </c>
      <c r="I1371" s="64" t="s">
        <v>1494</v>
      </c>
      <c r="J1371" s="65" t="s">
        <v>526</v>
      </c>
      <c r="K1371" s="63" t="s">
        <v>4687</v>
      </c>
      <c r="L1371" s="63" t="s">
        <v>33</v>
      </c>
      <c r="M1371" s="63" t="s">
        <v>34</v>
      </c>
      <c r="N1371" s="63" t="s">
        <v>35</v>
      </c>
      <c r="O1371" s="63" t="s">
        <v>43</v>
      </c>
      <c r="P1371" s="63" t="s">
        <v>8755</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2" t="s">
        <v>8768</v>
      </c>
    </row>
    <row r="1372" spans="1:29" ht="16.2" hidden="1" customHeight="1" x14ac:dyDescent="0.35">
      <c r="A1372" s="66">
        <v>1371</v>
      </c>
      <c r="B1372" s="67">
        <v>20425750</v>
      </c>
      <c r="C1372" s="63" t="s">
        <v>462</v>
      </c>
      <c r="D1372" s="63" t="s">
        <v>8748</v>
      </c>
      <c r="E1372" s="63" t="s">
        <v>4688</v>
      </c>
      <c r="F1372" s="63" t="s">
        <v>38</v>
      </c>
      <c r="G1372" s="63" t="s">
        <v>4689</v>
      </c>
      <c r="H1372" s="63" t="s">
        <v>42</v>
      </c>
      <c r="I1372" s="64" t="s">
        <v>465</v>
      </c>
      <c r="J1372" s="65" t="s">
        <v>465</v>
      </c>
      <c r="K1372" s="63" t="s">
        <v>4690</v>
      </c>
      <c r="L1372" s="63" t="s">
        <v>39</v>
      </c>
      <c r="M1372" s="63" t="s">
        <v>34</v>
      </c>
      <c r="N1372" s="63" t="s">
        <v>35</v>
      </c>
      <c r="O1372" s="63" t="s">
        <v>36</v>
      </c>
      <c r="P1372" s="63" t="s">
        <v>8753</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2" t="s">
        <v>8768</v>
      </c>
    </row>
    <row r="1373" spans="1:29" ht="16.2" hidden="1" customHeight="1" x14ac:dyDescent="0.35">
      <c r="A1373" s="66">
        <v>1372</v>
      </c>
      <c r="B1373" s="67">
        <v>20425764</v>
      </c>
      <c r="C1373" s="63" t="s">
        <v>462</v>
      </c>
      <c r="D1373" s="63" t="s">
        <v>8748</v>
      </c>
      <c r="E1373" s="63" t="s">
        <v>4691</v>
      </c>
      <c r="F1373" s="63" t="s">
        <v>38</v>
      </c>
      <c r="G1373" s="63" t="s">
        <v>4692</v>
      </c>
      <c r="H1373" s="63" t="s">
        <v>31</v>
      </c>
      <c r="I1373" s="64" t="s">
        <v>706</v>
      </c>
      <c r="J1373" s="65" t="s">
        <v>465</v>
      </c>
      <c r="K1373" s="63" t="s">
        <v>4693</v>
      </c>
      <c r="L1373" s="63" t="s">
        <v>45</v>
      </c>
      <c r="M1373" s="63" t="s">
        <v>34</v>
      </c>
      <c r="N1373" s="63" t="s">
        <v>35</v>
      </c>
      <c r="O1373" s="63" t="s">
        <v>43</v>
      </c>
      <c r="P1373" s="63" t="s">
        <v>8749</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2" t="s">
        <v>8768</v>
      </c>
    </row>
    <row r="1374" spans="1:29" ht="16.2" hidden="1" customHeight="1" x14ac:dyDescent="0.35">
      <c r="A1374" s="61">
        <v>1373</v>
      </c>
      <c r="B1374" s="67">
        <v>20425767</v>
      </c>
      <c r="C1374" s="63" t="s">
        <v>462</v>
      </c>
      <c r="D1374" s="63" t="s">
        <v>8748</v>
      </c>
      <c r="E1374" s="63" t="s">
        <v>4694</v>
      </c>
      <c r="F1374" s="63" t="s">
        <v>32</v>
      </c>
      <c r="G1374" s="63" t="s">
        <v>4695</v>
      </c>
      <c r="H1374" s="63" t="s">
        <v>42</v>
      </c>
      <c r="I1374" s="64" t="s">
        <v>465</v>
      </c>
      <c r="J1374" s="65" t="s">
        <v>465</v>
      </c>
      <c r="K1374" s="63" t="s">
        <v>4696</v>
      </c>
      <c r="L1374" s="63" t="s">
        <v>39</v>
      </c>
      <c r="M1374" s="63" t="s">
        <v>40</v>
      </c>
      <c r="N1374" s="63" t="s">
        <v>35</v>
      </c>
      <c r="O1374" s="63" t="s">
        <v>36</v>
      </c>
      <c r="P1374" s="63" t="s">
        <v>8750</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2" t="s">
        <v>8768</v>
      </c>
    </row>
    <row r="1375" spans="1:29" ht="16.2" hidden="1" customHeight="1" x14ac:dyDescent="0.35">
      <c r="A1375" s="61">
        <v>1374</v>
      </c>
      <c r="B1375" s="63">
        <v>20425774</v>
      </c>
      <c r="C1375" s="63" t="s">
        <v>462</v>
      </c>
      <c r="D1375" s="63" t="s">
        <v>8748</v>
      </c>
      <c r="E1375" s="63" t="s">
        <v>4697</v>
      </c>
      <c r="F1375" s="63" t="s">
        <v>38</v>
      </c>
      <c r="G1375" s="63" t="s">
        <v>4698</v>
      </c>
      <c r="H1375" s="63" t="s">
        <v>42</v>
      </c>
      <c r="I1375" s="64" t="s">
        <v>4699</v>
      </c>
      <c r="J1375" s="65" t="s">
        <v>465</v>
      </c>
      <c r="K1375" s="63" t="s">
        <v>4700</v>
      </c>
      <c r="L1375" s="63" t="s">
        <v>33</v>
      </c>
      <c r="M1375" s="63" t="s">
        <v>40</v>
      </c>
      <c r="N1375" s="63" t="s">
        <v>48</v>
      </c>
      <c r="O1375" s="63" t="s">
        <v>43</v>
      </c>
      <c r="P1375" s="89" t="s">
        <v>8758</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2" t="s">
        <v>8768</v>
      </c>
    </row>
    <row r="1376" spans="1:29" ht="16.2" hidden="1" customHeight="1" x14ac:dyDescent="0.35">
      <c r="A1376" s="66">
        <v>1375</v>
      </c>
      <c r="B1376" s="67">
        <v>20425783</v>
      </c>
      <c r="C1376" s="63" t="s">
        <v>462</v>
      </c>
      <c r="D1376" s="63" t="s">
        <v>8748</v>
      </c>
      <c r="E1376" s="63" t="s">
        <v>4701</v>
      </c>
      <c r="F1376" s="63" t="s">
        <v>32</v>
      </c>
      <c r="G1376" s="63" t="s">
        <v>4581</v>
      </c>
      <c r="H1376" s="63" t="s">
        <v>31</v>
      </c>
      <c r="I1376" s="64" t="s">
        <v>4702</v>
      </c>
      <c r="J1376" s="65" t="s">
        <v>526</v>
      </c>
      <c r="K1376" s="63" t="s">
        <v>4703</v>
      </c>
      <c r="L1376" s="63" t="s">
        <v>33</v>
      </c>
      <c r="M1376" s="63" t="s">
        <v>34</v>
      </c>
      <c r="N1376" s="63" t="s">
        <v>35</v>
      </c>
      <c r="O1376" s="63" t="s">
        <v>43</v>
      </c>
      <c r="P1376" s="63" t="s">
        <v>8752</v>
      </c>
      <c r="Q1376" s="84">
        <f t="shared" ca="1" si="63"/>
        <v>46120</v>
      </c>
      <c r="R1376" s="68">
        <v>0</v>
      </c>
      <c r="S1376" s="85" t="s">
        <v>8754</v>
      </c>
      <c r="T1376" s="85">
        <v>0</v>
      </c>
      <c r="U1376" s="85">
        <v>0</v>
      </c>
      <c r="V1376" s="86">
        <f t="shared" si="64"/>
        <v>2</v>
      </c>
      <c r="W1376" s="85">
        <v>0</v>
      </c>
      <c r="X1376" s="85">
        <v>0</v>
      </c>
      <c r="Y1376" s="85">
        <v>0</v>
      </c>
      <c r="Z1376" s="85">
        <v>0</v>
      </c>
      <c r="AA1376" s="85">
        <v>0</v>
      </c>
      <c r="AB1376" s="87">
        <f t="shared" si="65"/>
        <v>0</v>
      </c>
      <c r="AC1376" s="92" t="s">
        <v>8768</v>
      </c>
    </row>
    <row r="1377" spans="1:29" ht="16.2" hidden="1" customHeight="1" x14ac:dyDescent="0.35">
      <c r="A1377" s="66">
        <v>1376</v>
      </c>
      <c r="B1377" s="63">
        <v>20425788</v>
      </c>
      <c r="C1377" s="63" t="s">
        <v>462</v>
      </c>
      <c r="D1377" s="63" t="s">
        <v>8748</v>
      </c>
      <c r="E1377" s="63" t="s">
        <v>4704</v>
      </c>
      <c r="F1377" s="63" t="s">
        <v>32</v>
      </c>
      <c r="G1377" s="63" t="s">
        <v>4705</v>
      </c>
      <c r="H1377" s="63" t="s">
        <v>42</v>
      </c>
      <c r="I1377" s="64" t="s">
        <v>465</v>
      </c>
      <c r="J1377" s="65" t="s">
        <v>465</v>
      </c>
      <c r="K1377" s="63" t="s">
        <v>4706</v>
      </c>
      <c r="L1377" s="63" t="s">
        <v>33</v>
      </c>
      <c r="M1377" s="63" t="s">
        <v>34</v>
      </c>
      <c r="N1377" s="63" t="s">
        <v>41</v>
      </c>
      <c r="O1377" s="63" t="s">
        <v>36</v>
      </c>
      <c r="P1377" s="63" t="s">
        <v>41</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2" t="s">
        <v>8768</v>
      </c>
    </row>
    <row r="1378" spans="1:29" ht="16.2" hidden="1" customHeight="1" x14ac:dyDescent="0.35">
      <c r="A1378" s="61">
        <v>1377</v>
      </c>
      <c r="B1378" s="67">
        <v>20425805</v>
      </c>
      <c r="C1378" s="63" t="s">
        <v>462</v>
      </c>
      <c r="D1378" s="63" t="s">
        <v>8748</v>
      </c>
      <c r="E1378" s="63" t="s">
        <v>270</v>
      </c>
      <c r="F1378" s="63" t="s">
        <v>38</v>
      </c>
      <c r="G1378" s="63" t="s">
        <v>4707</v>
      </c>
      <c r="H1378" s="63" t="s">
        <v>42</v>
      </c>
      <c r="I1378" s="64" t="s">
        <v>465</v>
      </c>
      <c r="J1378" s="65" t="s">
        <v>465</v>
      </c>
      <c r="K1378" s="63" t="s">
        <v>4708</v>
      </c>
      <c r="L1378" s="63" t="s">
        <v>33</v>
      </c>
      <c r="M1378" s="63" t="s">
        <v>40</v>
      </c>
      <c r="N1378" s="63" t="s">
        <v>35</v>
      </c>
      <c r="O1378" s="63" t="s">
        <v>36</v>
      </c>
      <c r="P1378" s="63" t="s">
        <v>8753</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2" t="s">
        <v>8768</v>
      </c>
    </row>
    <row r="1379" spans="1:29" ht="16.2" hidden="1" customHeight="1" x14ac:dyDescent="0.35">
      <c r="A1379" s="61">
        <v>1378</v>
      </c>
      <c r="B1379" s="67">
        <v>20425810</v>
      </c>
      <c r="C1379" s="63" t="s">
        <v>462</v>
      </c>
      <c r="D1379" s="63" t="s">
        <v>8748</v>
      </c>
      <c r="E1379" s="63" t="s">
        <v>4709</v>
      </c>
      <c r="F1379" s="63" t="s">
        <v>38</v>
      </c>
      <c r="G1379" s="63" t="s">
        <v>4710</v>
      </c>
      <c r="H1379" s="63" t="s">
        <v>42</v>
      </c>
      <c r="I1379" s="64" t="s">
        <v>465</v>
      </c>
      <c r="J1379" s="65" t="s">
        <v>465</v>
      </c>
      <c r="K1379" s="63" t="s">
        <v>4711</v>
      </c>
      <c r="L1379" s="63" t="s">
        <v>39</v>
      </c>
      <c r="M1379" s="63" t="s">
        <v>34</v>
      </c>
      <c r="N1379" s="63" t="s">
        <v>35</v>
      </c>
      <c r="O1379" s="63" t="s">
        <v>36</v>
      </c>
      <c r="P1379" s="63" t="s">
        <v>8751</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2" t="s">
        <v>8768</v>
      </c>
    </row>
    <row r="1380" spans="1:29" ht="16.2" hidden="1" customHeight="1" x14ac:dyDescent="0.35">
      <c r="A1380" s="66">
        <v>1379</v>
      </c>
      <c r="B1380" s="67">
        <v>20425812</v>
      </c>
      <c r="C1380" s="63" t="s">
        <v>462</v>
      </c>
      <c r="D1380" s="63" t="s">
        <v>8748</v>
      </c>
      <c r="E1380" s="63" t="s">
        <v>4712</v>
      </c>
      <c r="F1380" s="63" t="s">
        <v>38</v>
      </c>
      <c r="G1380" s="63" t="s">
        <v>4713</v>
      </c>
      <c r="H1380" s="63" t="s">
        <v>31</v>
      </c>
      <c r="I1380" s="64" t="s">
        <v>4714</v>
      </c>
      <c r="J1380" s="65" t="s">
        <v>502</v>
      </c>
      <c r="K1380" s="63" t="s">
        <v>4715</v>
      </c>
      <c r="L1380" s="63" t="s">
        <v>33</v>
      </c>
      <c r="M1380" s="63" t="s">
        <v>34</v>
      </c>
      <c r="N1380" s="63" t="s">
        <v>35</v>
      </c>
      <c r="O1380" s="63" t="s">
        <v>43</v>
      </c>
      <c r="P1380" s="63" t="s">
        <v>8751</v>
      </c>
      <c r="Q1380" s="84">
        <f t="shared" ca="1" si="63"/>
        <v>46120</v>
      </c>
      <c r="R1380" s="68">
        <v>0</v>
      </c>
      <c r="S1380" s="85" t="s">
        <v>8754</v>
      </c>
      <c r="T1380" s="85">
        <v>0</v>
      </c>
      <c r="U1380" s="85">
        <v>0</v>
      </c>
      <c r="V1380" s="86">
        <f t="shared" si="64"/>
        <v>2</v>
      </c>
      <c r="W1380" s="85">
        <v>0</v>
      </c>
      <c r="X1380" s="85">
        <v>0</v>
      </c>
      <c r="Y1380" s="85">
        <v>0</v>
      </c>
      <c r="Z1380" s="85">
        <v>0</v>
      </c>
      <c r="AA1380" s="85">
        <v>0</v>
      </c>
      <c r="AB1380" s="87">
        <f t="shared" si="65"/>
        <v>0</v>
      </c>
      <c r="AC1380" s="92" t="s">
        <v>8768</v>
      </c>
    </row>
    <row r="1381" spans="1:29" ht="16.2" hidden="1" customHeight="1" x14ac:dyDescent="0.35">
      <c r="A1381" s="66">
        <v>1380</v>
      </c>
      <c r="B1381" s="67">
        <v>20425814</v>
      </c>
      <c r="C1381" s="63" t="s">
        <v>462</v>
      </c>
      <c r="D1381" s="63" t="s">
        <v>8748</v>
      </c>
      <c r="E1381" s="63" t="s">
        <v>4716</v>
      </c>
      <c r="F1381" s="63" t="s">
        <v>32</v>
      </c>
      <c r="G1381" s="63" t="s">
        <v>4717</v>
      </c>
      <c r="H1381" s="63" t="s">
        <v>31</v>
      </c>
      <c r="I1381" s="64" t="s">
        <v>3512</v>
      </c>
      <c r="J1381" s="65" t="s">
        <v>526</v>
      </c>
      <c r="K1381" s="63" t="s">
        <v>4718</v>
      </c>
      <c r="L1381" s="63" t="s">
        <v>39</v>
      </c>
      <c r="M1381" s="63" t="s">
        <v>34</v>
      </c>
      <c r="N1381" s="63" t="s">
        <v>35</v>
      </c>
      <c r="O1381" s="63" t="s">
        <v>43</v>
      </c>
      <c r="P1381" s="63" t="s">
        <v>8749</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2" t="s">
        <v>8768</v>
      </c>
    </row>
    <row r="1382" spans="1:29" ht="16.2" hidden="1" customHeight="1" x14ac:dyDescent="0.35">
      <c r="A1382" s="61">
        <v>1381</v>
      </c>
      <c r="B1382" s="63">
        <v>20425817</v>
      </c>
      <c r="C1382" s="63" t="s">
        <v>462</v>
      </c>
      <c r="D1382" s="63" t="s">
        <v>8748</v>
      </c>
      <c r="E1382" s="63" t="s">
        <v>4719</v>
      </c>
      <c r="F1382" s="63" t="s">
        <v>38</v>
      </c>
      <c r="G1382" s="63" t="s">
        <v>4720</v>
      </c>
      <c r="H1382" s="63" t="s">
        <v>42</v>
      </c>
      <c r="I1382" s="64" t="s">
        <v>607</v>
      </c>
      <c r="J1382" s="65" t="s">
        <v>689</v>
      </c>
      <c r="K1382" s="63" t="s">
        <v>4721</v>
      </c>
      <c r="L1382" s="63" t="s">
        <v>33</v>
      </c>
      <c r="M1382" s="63" t="s">
        <v>34</v>
      </c>
      <c r="N1382" s="63" t="s">
        <v>52</v>
      </c>
      <c r="O1382" s="63" t="s">
        <v>43</v>
      </c>
      <c r="P1382" s="63" t="s">
        <v>52</v>
      </c>
      <c r="Q1382" s="84">
        <f t="shared" ca="1" si="63"/>
        <v>46120</v>
      </c>
      <c r="R1382" s="68">
        <v>0</v>
      </c>
      <c r="S1382" s="85">
        <v>0</v>
      </c>
      <c r="T1382" s="85">
        <v>0</v>
      </c>
      <c r="U1382" s="85">
        <v>0</v>
      </c>
      <c r="V1382" s="86">
        <f t="shared" si="64"/>
        <v>0</v>
      </c>
      <c r="W1382" s="85">
        <v>0</v>
      </c>
      <c r="X1382" s="85">
        <v>0</v>
      </c>
      <c r="Y1382" s="85">
        <v>0</v>
      </c>
      <c r="Z1382" s="85" t="s">
        <v>8754</v>
      </c>
      <c r="AA1382" s="85">
        <v>0</v>
      </c>
      <c r="AB1382" s="87" t="str">
        <f t="shared" si="65"/>
        <v>면제</v>
      </c>
      <c r="AC1382" s="92" t="s">
        <v>8768</v>
      </c>
    </row>
    <row r="1383" spans="1:29" ht="16.2" hidden="1" customHeight="1" x14ac:dyDescent="0.35">
      <c r="A1383" s="61">
        <v>1382</v>
      </c>
      <c r="B1383" s="67">
        <v>20425824</v>
      </c>
      <c r="C1383" s="63" t="s">
        <v>462</v>
      </c>
      <c r="D1383" s="63" t="s">
        <v>8748</v>
      </c>
      <c r="E1383" s="63" t="s">
        <v>4722</v>
      </c>
      <c r="F1383" s="63" t="s">
        <v>38</v>
      </c>
      <c r="G1383" s="63" t="s">
        <v>4723</v>
      </c>
      <c r="H1383" s="63" t="s">
        <v>31</v>
      </c>
      <c r="I1383" s="64" t="s">
        <v>465</v>
      </c>
      <c r="J1383" s="65" t="s">
        <v>526</v>
      </c>
      <c r="K1383" s="63" t="s">
        <v>4724</v>
      </c>
      <c r="L1383" s="63" t="s">
        <v>33</v>
      </c>
      <c r="M1383" s="63" t="s">
        <v>34</v>
      </c>
      <c r="N1383" s="63" t="s">
        <v>35</v>
      </c>
      <c r="O1383" s="63" t="s">
        <v>43</v>
      </c>
      <c r="P1383" s="63" t="s">
        <v>8755</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2" t="s">
        <v>8768</v>
      </c>
    </row>
    <row r="1384" spans="1:29" ht="16.2" hidden="1" customHeight="1" x14ac:dyDescent="0.35">
      <c r="A1384" s="66">
        <v>1383</v>
      </c>
      <c r="B1384" s="67">
        <v>20425829</v>
      </c>
      <c r="C1384" s="63" t="s">
        <v>462</v>
      </c>
      <c r="D1384" s="63" t="s">
        <v>8748</v>
      </c>
      <c r="E1384" s="63" t="s">
        <v>4725</v>
      </c>
      <c r="F1384" s="63" t="s">
        <v>38</v>
      </c>
      <c r="G1384" s="63" t="s">
        <v>4726</v>
      </c>
      <c r="H1384" s="63" t="s">
        <v>31</v>
      </c>
      <c r="I1384" s="64" t="s">
        <v>465</v>
      </c>
      <c r="J1384" s="65" t="s">
        <v>465</v>
      </c>
      <c r="K1384" s="63" t="s">
        <v>4727</v>
      </c>
      <c r="L1384" s="63" t="s">
        <v>45</v>
      </c>
      <c r="M1384" s="63" t="s">
        <v>34</v>
      </c>
      <c r="N1384" s="63" t="s">
        <v>35</v>
      </c>
      <c r="O1384" s="63" t="s">
        <v>36</v>
      </c>
      <c r="P1384" s="63" t="s">
        <v>8755</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2" t="s">
        <v>8768</v>
      </c>
    </row>
    <row r="1385" spans="1:29" ht="16.2" hidden="1" customHeight="1" x14ac:dyDescent="0.35">
      <c r="A1385" s="66">
        <v>1384</v>
      </c>
      <c r="B1385" s="67">
        <v>20425830</v>
      </c>
      <c r="C1385" s="63" t="s">
        <v>462</v>
      </c>
      <c r="D1385" s="63" t="s">
        <v>8748</v>
      </c>
      <c r="E1385" s="63" t="s">
        <v>4728</v>
      </c>
      <c r="F1385" s="63" t="s">
        <v>32</v>
      </c>
      <c r="G1385" s="63" t="s">
        <v>4729</v>
      </c>
      <c r="H1385" s="63" t="s">
        <v>31</v>
      </c>
      <c r="I1385" s="64" t="s">
        <v>465</v>
      </c>
      <c r="J1385" s="65" t="s">
        <v>465</v>
      </c>
      <c r="K1385" s="63" t="s">
        <v>4730</v>
      </c>
      <c r="L1385" s="63" t="s">
        <v>39</v>
      </c>
      <c r="M1385" s="63" t="s">
        <v>34</v>
      </c>
      <c r="N1385" s="63" t="s">
        <v>35</v>
      </c>
      <c r="O1385" s="63" t="s">
        <v>43</v>
      </c>
      <c r="P1385" s="63" t="s">
        <v>8749</v>
      </c>
      <c r="Q1385" s="84">
        <f t="shared" ca="1" si="63"/>
        <v>46120</v>
      </c>
      <c r="R1385" s="68">
        <v>0</v>
      </c>
      <c r="S1385" s="85" t="s">
        <v>8754</v>
      </c>
      <c r="T1385" s="85">
        <v>0</v>
      </c>
      <c r="U1385" s="85">
        <v>0</v>
      </c>
      <c r="V1385" s="86">
        <f t="shared" si="64"/>
        <v>2</v>
      </c>
      <c r="W1385" s="85">
        <v>0</v>
      </c>
      <c r="X1385" s="85">
        <v>0</v>
      </c>
      <c r="Y1385" s="85">
        <v>0</v>
      </c>
      <c r="Z1385" s="85">
        <v>0</v>
      </c>
      <c r="AA1385" s="85">
        <v>0</v>
      </c>
      <c r="AB1385" s="87">
        <f t="shared" si="65"/>
        <v>0</v>
      </c>
      <c r="AC1385" s="92" t="s">
        <v>8768</v>
      </c>
    </row>
    <row r="1386" spans="1:29" ht="16.2" hidden="1" customHeight="1" x14ac:dyDescent="0.35">
      <c r="A1386" s="61">
        <v>1385</v>
      </c>
      <c r="B1386" s="62">
        <v>20425837</v>
      </c>
      <c r="C1386" s="63" t="s">
        <v>462</v>
      </c>
      <c r="D1386" s="63" t="s">
        <v>8748</v>
      </c>
      <c r="E1386" s="63" t="s">
        <v>4731</v>
      </c>
      <c r="F1386" s="63" t="s">
        <v>38</v>
      </c>
      <c r="G1386" s="63" t="s">
        <v>4732</v>
      </c>
      <c r="H1386" s="63" t="s">
        <v>42</v>
      </c>
      <c r="I1386" s="64" t="s">
        <v>1835</v>
      </c>
      <c r="J1386" s="65" t="s">
        <v>544</v>
      </c>
      <c r="K1386" s="63" t="s">
        <v>4733</v>
      </c>
      <c r="L1386" s="63" t="s">
        <v>39</v>
      </c>
      <c r="M1386" s="63" t="s">
        <v>40</v>
      </c>
      <c r="N1386" s="63" t="s">
        <v>52</v>
      </c>
      <c r="O1386" s="63" t="s">
        <v>30</v>
      </c>
      <c r="P1386" s="63" t="s">
        <v>52</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2" t="s">
        <v>8768</v>
      </c>
    </row>
    <row r="1387" spans="1:29" ht="16.2" hidden="1" customHeight="1" x14ac:dyDescent="0.35">
      <c r="A1387" s="61">
        <v>1386</v>
      </c>
      <c r="B1387" s="67">
        <v>20425851</v>
      </c>
      <c r="C1387" s="63" t="s">
        <v>462</v>
      </c>
      <c r="D1387" s="63" t="s">
        <v>8748</v>
      </c>
      <c r="E1387" s="63" t="s">
        <v>433</v>
      </c>
      <c r="F1387" s="63" t="s">
        <v>32</v>
      </c>
      <c r="G1387" s="63" t="s">
        <v>2585</v>
      </c>
      <c r="H1387" s="63" t="s">
        <v>31</v>
      </c>
      <c r="I1387" s="64" t="s">
        <v>465</v>
      </c>
      <c r="J1387" s="65" t="s">
        <v>465</v>
      </c>
      <c r="K1387" s="63" t="s">
        <v>4734</v>
      </c>
      <c r="L1387" s="63" t="s">
        <v>45</v>
      </c>
      <c r="M1387" s="63" t="s">
        <v>40</v>
      </c>
      <c r="N1387" s="63" t="s">
        <v>35</v>
      </c>
      <c r="O1387" s="63" t="s">
        <v>36</v>
      </c>
      <c r="P1387" s="63" t="s">
        <v>8757</v>
      </c>
      <c r="Q1387" s="84">
        <f t="shared" ca="1" si="63"/>
        <v>46120</v>
      </c>
      <c r="R1387" s="68">
        <v>0</v>
      </c>
      <c r="S1387" s="85" t="s">
        <v>8754</v>
      </c>
      <c r="T1387" s="85">
        <v>0</v>
      </c>
      <c r="U1387" s="85">
        <v>0</v>
      </c>
      <c r="V1387" s="86">
        <f t="shared" si="64"/>
        <v>2</v>
      </c>
      <c r="W1387" s="85">
        <v>0</v>
      </c>
      <c r="X1387" s="85">
        <v>0</v>
      </c>
      <c r="Y1387" s="85">
        <v>0</v>
      </c>
      <c r="Z1387" s="85">
        <v>0</v>
      </c>
      <c r="AA1387" s="85">
        <v>0</v>
      </c>
      <c r="AB1387" s="87">
        <f t="shared" si="65"/>
        <v>0</v>
      </c>
      <c r="AC1387" s="92" t="s">
        <v>8768</v>
      </c>
    </row>
    <row r="1388" spans="1:29" ht="16.2" hidden="1" customHeight="1" x14ac:dyDescent="0.35">
      <c r="A1388" s="66">
        <v>1387</v>
      </c>
      <c r="B1388" s="67">
        <v>20425853</v>
      </c>
      <c r="C1388" s="63" t="s">
        <v>462</v>
      </c>
      <c r="D1388" s="63" t="s">
        <v>8748</v>
      </c>
      <c r="E1388" s="63" t="s">
        <v>4735</v>
      </c>
      <c r="F1388" s="63" t="s">
        <v>32</v>
      </c>
      <c r="G1388" s="63" t="s">
        <v>4736</v>
      </c>
      <c r="H1388" s="63" t="s">
        <v>42</v>
      </c>
      <c r="I1388" s="64" t="s">
        <v>465</v>
      </c>
      <c r="J1388" s="65" t="s">
        <v>465</v>
      </c>
      <c r="K1388" s="63" t="s">
        <v>4737</v>
      </c>
      <c r="L1388" s="63" t="s">
        <v>39</v>
      </c>
      <c r="M1388" s="63" t="s">
        <v>40</v>
      </c>
      <c r="N1388" s="63" t="s">
        <v>35</v>
      </c>
      <c r="O1388" s="63" t="s">
        <v>36</v>
      </c>
      <c r="P1388" s="63" t="s">
        <v>8755</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2" t="s">
        <v>8768</v>
      </c>
    </row>
    <row r="1389" spans="1:29" ht="16.2" hidden="1" customHeight="1" x14ac:dyDescent="0.35">
      <c r="A1389" s="66">
        <v>1388</v>
      </c>
      <c r="B1389" s="63">
        <v>20425857</v>
      </c>
      <c r="C1389" s="63" t="s">
        <v>462</v>
      </c>
      <c r="D1389" s="63" t="s">
        <v>8748</v>
      </c>
      <c r="E1389" s="63" t="s">
        <v>391</v>
      </c>
      <c r="F1389" s="63" t="s">
        <v>32</v>
      </c>
      <c r="G1389" s="63" t="s">
        <v>4738</v>
      </c>
      <c r="H1389" s="63" t="s">
        <v>31</v>
      </c>
      <c r="I1389" s="64" t="s">
        <v>465</v>
      </c>
      <c r="J1389" s="65" t="s">
        <v>465</v>
      </c>
      <c r="K1389" s="63" t="s">
        <v>4739</v>
      </c>
      <c r="L1389" s="63" t="s">
        <v>39</v>
      </c>
      <c r="M1389" s="63" t="s">
        <v>40</v>
      </c>
      <c r="N1389" s="63" t="s">
        <v>41</v>
      </c>
      <c r="O1389" s="63" t="s">
        <v>36</v>
      </c>
      <c r="P1389" s="63" t="s">
        <v>41</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2" t="s">
        <v>8768</v>
      </c>
    </row>
    <row r="1390" spans="1:29" ht="16.2" hidden="1" customHeight="1" x14ac:dyDescent="0.35">
      <c r="A1390" s="66">
        <v>1389</v>
      </c>
      <c r="B1390" s="63">
        <v>20425862</v>
      </c>
      <c r="C1390" s="63" t="s">
        <v>462</v>
      </c>
      <c r="D1390" s="63" t="s">
        <v>8748</v>
      </c>
      <c r="E1390" s="63" t="s">
        <v>4740</v>
      </c>
      <c r="F1390" s="63" t="s">
        <v>32</v>
      </c>
      <c r="G1390" s="63" t="s">
        <v>4741</v>
      </c>
      <c r="H1390" s="63" t="s">
        <v>31</v>
      </c>
      <c r="I1390" s="64" t="s">
        <v>4742</v>
      </c>
      <c r="J1390" s="65" t="s">
        <v>465</v>
      </c>
      <c r="K1390" s="63" t="s">
        <v>4743</v>
      </c>
      <c r="L1390" s="63" t="s">
        <v>33</v>
      </c>
      <c r="M1390" s="63" t="s">
        <v>34</v>
      </c>
      <c r="N1390" s="63" t="s">
        <v>41</v>
      </c>
      <c r="O1390" s="63" t="s">
        <v>43</v>
      </c>
      <c r="P1390" s="63" t="s">
        <v>41</v>
      </c>
      <c r="Q1390" s="84">
        <f t="shared" ca="1" si="63"/>
        <v>46120</v>
      </c>
      <c r="R1390" s="68">
        <v>0</v>
      </c>
      <c r="S1390" s="85">
        <v>0</v>
      </c>
      <c r="T1390" s="85" t="s">
        <v>8754</v>
      </c>
      <c r="U1390" s="85">
        <v>0</v>
      </c>
      <c r="V1390" s="86">
        <f t="shared" si="64"/>
        <v>2</v>
      </c>
      <c r="W1390" s="85">
        <v>0</v>
      </c>
      <c r="X1390" s="85">
        <v>0</v>
      </c>
      <c r="Y1390" s="85">
        <v>0</v>
      </c>
      <c r="Z1390" s="85">
        <v>0</v>
      </c>
      <c r="AA1390" s="85">
        <v>0</v>
      </c>
      <c r="AB1390" s="87">
        <f t="shared" si="65"/>
        <v>0</v>
      </c>
      <c r="AC1390" s="92" t="s">
        <v>8768</v>
      </c>
    </row>
    <row r="1391" spans="1:29" ht="16.2" customHeight="1" x14ac:dyDescent="0.35">
      <c r="A1391" s="61">
        <v>1390</v>
      </c>
      <c r="B1391" s="63">
        <v>20425875</v>
      </c>
      <c r="C1391" s="63" t="s">
        <v>462</v>
      </c>
      <c r="D1391" s="63" t="s">
        <v>8748</v>
      </c>
      <c r="E1391" s="63" t="s">
        <v>4744</v>
      </c>
      <c r="F1391" s="63" t="s">
        <v>38</v>
      </c>
      <c r="G1391" s="63" t="s">
        <v>4745</v>
      </c>
      <c r="H1391" s="63" t="s">
        <v>42</v>
      </c>
      <c r="I1391" s="64" t="s">
        <v>465</v>
      </c>
      <c r="J1391" s="65" t="s">
        <v>465</v>
      </c>
      <c r="K1391" s="63" t="s">
        <v>4746</v>
      </c>
      <c r="L1391" s="63" t="s">
        <v>39</v>
      </c>
      <c r="M1391" s="63" t="s">
        <v>40</v>
      </c>
      <c r="N1391" s="63" t="s">
        <v>53</v>
      </c>
      <c r="O1391" s="63" t="s">
        <v>36</v>
      </c>
      <c r="P1391" s="63" t="s">
        <v>53</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2" t="s">
        <v>8768</v>
      </c>
    </row>
    <row r="1392" spans="1:29" ht="16.2" hidden="1" customHeight="1" x14ac:dyDescent="0.35">
      <c r="A1392" s="66">
        <v>1391</v>
      </c>
      <c r="B1392" s="67">
        <v>20425882</v>
      </c>
      <c r="C1392" s="63" t="s">
        <v>462</v>
      </c>
      <c r="D1392" s="63" t="s">
        <v>8748</v>
      </c>
      <c r="E1392" s="63" t="s">
        <v>4747</v>
      </c>
      <c r="F1392" s="63" t="s">
        <v>32</v>
      </c>
      <c r="G1392" s="63" t="s">
        <v>4748</v>
      </c>
      <c r="H1392" s="63" t="s">
        <v>31</v>
      </c>
      <c r="I1392" s="64" t="s">
        <v>465</v>
      </c>
      <c r="J1392" s="65" t="s">
        <v>465</v>
      </c>
      <c r="K1392" s="63" t="s">
        <v>4749</v>
      </c>
      <c r="L1392" s="63" t="s">
        <v>33</v>
      </c>
      <c r="M1392" s="63" t="s">
        <v>34</v>
      </c>
      <c r="N1392" s="63" t="s">
        <v>35</v>
      </c>
      <c r="O1392" s="63" t="s">
        <v>36</v>
      </c>
      <c r="P1392" s="63" t="s">
        <v>8750</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2" t="s">
        <v>8768</v>
      </c>
    </row>
    <row r="1393" spans="1:29" ht="16.2" hidden="1" customHeight="1" x14ac:dyDescent="0.35">
      <c r="A1393" s="66">
        <v>1392</v>
      </c>
      <c r="B1393" s="63">
        <v>20425890</v>
      </c>
      <c r="C1393" s="63" t="s">
        <v>462</v>
      </c>
      <c r="D1393" s="63" t="s">
        <v>8748</v>
      </c>
      <c r="E1393" s="63" t="s">
        <v>4750</v>
      </c>
      <c r="F1393" s="63" t="s">
        <v>32</v>
      </c>
      <c r="G1393" s="63" t="s">
        <v>4751</v>
      </c>
      <c r="H1393" s="63" t="s">
        <v>31</v>
      </c>
      <c r="I1393" s="64" t="s">
        <v>465</v>
      </c>
      <c r="J1393" s="65" t="s">
        <v>465</v>
      </c>
      <c r="K1393" s="63" t="s">
        <v>4752</v>
      </c>
      <c r="L1393" s="63" t="s">
        <v>33</v>
      </c>
      <c r="M1393" s="63" t="s">
        <v>40</v>
      </c>
      <c r="N1393" s="63" t="s">
        <v>48</v>
      </c>
      <c r="O1393" s="63" t="s">
        <v>36</v>
      </c>
      <c r="P1393" s="89" t="s">
        <v>8756</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2" t="s">
        <v>8768</v>
      </c>
    </row>
    <row r="1394" spans="1:29" ht="16.2" hidden="1" customHeight="1" x14ac:dyDescent="0.35">
      <c r="A1394" s="61">
        <v>1393</v>
      </c>
      <c r="B1394" s="63">
        <v>20425902</v>
      </c>
      <c r="C1394" s="63" t="s">
        <v>462</v>
      </c>
      <c r="D1394" s="63" t="s">
        <v>8748</v>
      </c>
      <c r="E1394" s="63" t="s">
        <v>4753</v>
      </c>
      <c r="F1394" s="63" t="s">
        <v>32</v>
      </c>
      <c r="G1394" s="63" t="s">
        <v>4754</v>
      </c>
      <c r="H1394" s="63" t="s">
        <v>31</v>
      </c>
      <c r="I1394" s="64" t="s">
        <v>1063</v>
      </c>
      <c r="J1394" s="65" t="s">
        <v>465</v>
      </c>
      <c r="K1394" s="63" t="s">
        <v>4755</v>
      </c>
      <c r="L1394" s="63" t="s">
        <v>45</v>
      </c>
      <c r="M1394" s="63" t="s">
        <v>34</v>
      </c>
      <c r="N1394" s="63" t="s">
        <v>57</v>
      </c>
      <c r="O1394" s="63" t="s">
        <v>30</v>
      </c>
      <c r="P1394" s="63" t="s">
        <v>57</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2" t="s">
        <v>8768</v>
      </c>
    </row>
    <row r="1395" spans="1:29" ht="16.2" hidden="1" customHeight="1" x14ac:dyDescent="0.35">
      <c r="A1395" s="61">
        <v>1394</v>
      </c>
      <c r="B1395" s="67">
        <v>20425903</v>
      </c>
      <c r="C1395" s="63" t="s">
        <v>462</v>
      </c>
      <c r="D1395" s="63" t="s">
        <v>8748</v>
      </c>
      <c r="E1395" s="63" t="s">
        <v>4756</v>
      </c>
      <c r="F1395" s="63" t="s">
        <v>32</v>
      </c>
      <c r="G1395" s="63" t="s">
        <v>4757</v>
      </c>
      <c r="H1395" s="63" t="s">
        <v>31</v>
      </c>
      <c r="I1395" s="64" t="s">
        <v>465</v>
      </c>
      <c r="J1395" s="65" t="s">
        <v>465</v>
      </c>
      <c r="K1395" s="63" t="s">
        <v>4758</v>
      </c>
      <c r="L1395" s="63" t="s">
        <v>33</v>
      </c>
      <c r="M1395" s="63" t="s">
        <v>34</v>
      </c>
      <c r="N1395" s="63" t="s">
        <v>35</v>
      </c>
      <c r="O1395" s="63" t="s">
        <v>36</v>
      </c>
      <c r="P1395" s="63" t="s">
        <v>8749</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2" t="s">
        <v>8768</v>
      </c>
    </row>
    <row r="1396" spans="1:29" ht="16.2" hidden="1" customHeight="1" x14ac:dyDescent="0.35">
      <c r="A1396" s="66">
        <v>1395</v>
      </c>
      <c r="B1396" s="67">
        <v>20425910</v>
      </c>
      <c r="C1396" s="63" t="s">
        <v>462</v>
      </c>
      <c r="D1396" s="63" t="s">
        <v>8748</v>
      </c>
      <c r="E1396" s="63" t="s">
        <v>4759</v>
      </c>
      <c r="F1396" s="63" t="s">
        <v>32</v>
      </c>
      <c r="G1396" s="63" t="s">
        <v>4760</v>
      </c>
      <c r="H1396" s="63" t="s">
        <v>42</v>
      </c>
      <c r="I1396" s="64" t="s">
        <v>4761</v>
      </c>
      <c r="J1396" s="65" t="s">
        <v>465</v>
      </c>
      <c r="K1396" s="63" t="s">
        <v>4762</v>
      </c>
      <c r="L1396" s="63" t="s">
        <v>39</v>
      </c>
      <c r="M1396" s="63" t="s">
        <v>34</v>
      </c>
      <c r="N1396" s="63" t="s">
        <v>35</v>
      </c>
      <c r="O1396" s="63" t="s">
        <v>30</v>
      </c>
      <c r="P1396" s="63" t="s">
        <v>8751</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2" t="s">
        <v>8768</v>
      </c>
    </row>
    <row r="1397" spans="1:29" ht="16.2" hidden="1" customHeight="1" x14ac:dyDescent="0.35">
      <c r="A1397" s="66">
        <v>1396</v>
      </c>
      <c r="B1397" s="67">
        <v>20425933</v>
      </c>
      <c r="C1397" s="63" t="s">
        <v>462</v>
      </c>
      <c r="D1397" s="63" t="s">
        <v>8748</v>
      </c>
      <c r="E1397" s="63" t="s">
        <v>297</v>
      </c>
      <c r="F1397" s="63" t="s">
        <v>38</v>
      </c>
      <c r="G1397" s="63" t="s">
        <v>4763</v>
      </c>
      <c r="H1397" s="63" t="s">
        <v>31</v>
      </c>
      <c r="I1397" s="64" t="s">
        <v>3852</v>
      </c>
      <c r="J1397" s="65" t="s">
        <v>502</v>
      </c>
      <c r="K1397" s="63" t="s">
        <v>4764</v>
      </c>
      <c r="L1397" s="63" t="s">
        <v>39</v>
      </c>
      <c r="M1397" s="63" t="s">
        <v>34</v>
      </c>
      <c r="N1397" s="63" t="s">
        <v>35</v>
      </c>
      <c r="O1397" s="63" t="s">
        <v>30</v>
      </c>
      <c r="P1397" s="63" t="s">
        <v>8751</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2" t="s">
        <v>8768</v>
      </c>
    </row>
    <row r="1398" spans="1:29" ht="16.2" hidden="1" customHeight="1" x14ac:dyDescent="0.35">
      <c r="A1398" s="61">
        <v>1397</v>
      </c>
      <c r="B1398" s="67">
        <v>20425943</v>
      </c>
      <c r="C1398" s="63" t="s">
        <v>462</v>
      </c>
      <c r="D1398" s="63" t="s">
        <v>8748</v>
      </c>
      <c r="E1398" s="63" t="s">
        <v>4765</v>
      </c>
      <c r="F1398" s="63" t="s">
        <v>38</v>
      </c>
      <c r="G1398" s="63" t="s">
        <v>4766</v>
      </c>
      <c r="H1398" s="63" t="s">
        <v>31</v>
      </c>
      <c r="I1398" s="64" t="s">
        <v>4767</v>
      </c>
      <c r="J1398" s="65" t="s">
        <v>526</v>
      </c>
      <c r="K1398" s="63" t="s">
        <v>4768</v>
      </c>
      <c r="L1398" s="63" t="s">
        <v>33</v>
      </c>
      <c r="M1398" s="63" t="s">
        <v>34</v>
      </c>
      <c r="N1398" s="63" t="s">
        <v>35</v>
      </c>
      <c r="O1398" s="63" t="s">
        <v>43</v>
      </c>
      <c r="P1398" s="63" t="s">
        <v>8751</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2" t="s">
        <v>8768</v>
      </c>
    </row>
    <row r="1399" spans="1:29" ht="16.2" customHeight="1" x14ac:dyDescent="0.35">
      <c r="A1399" s="61">
        <v>1398</v>
      </c>
      <c r="B1399" s="63">
        <v>20425945</v>
      </c>
      <c r="C1399" s="63" t="s">
        <v>462</v>
      </c>
      <c r="D1399" s="63" t="s">
        <v>8748</v>
      </c>
      <c r="E1399" s="63" t="s">
        <v>249</v>
      </c>
      <c r="F1399" s="63" t="s">
        <v>38</v>
      </c>
      <c r="G1399" s="63" t="s">
        <v>4769</v>
      </c>
      <c r="H1399" s="63" t="s">
        <v>31</v>
      </c>
      <c r="I1399" s="64" t="s">
        <v>465</v>
      </c>
      <c r="J1399" s="65" t="s">
        <v>465</v>
      </c>
      <c r="K1399" s="63" t="s">
        <v>4770</v>
      </c>
      <c r="L1399" s="63" t="s">
        <v>39</v>
      </c>
      <c r="M1399" s="63" t="s">
        <v>40</v>
      </c>
      <c r="N1399" s="63" t="s">
        <v>53</v>
      </c>
      <c r="O1399" s="63" t="s">
        <v>36</v>
      </c>
      <c r="P1399" s="63" t="s">
        <v>53</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2" t="s">
        <v>8768</v>
      </c>
    </row>
    <row r="1400" spans="1:29" ht="16.2" hidden="1" customHeight="1" x14ac:dyDescent="0.35">
      <c r="A1400" s="66">
        <v>1399</v>
      </c>
      <c r="B1400" s="67">
        <v>20425955</v>
      </c>
      <c r="C1400" s="63" t="s">
        <v>462</v>
      </c>
      <c r="D1400" s="63" t="s">
        <v>8748</v>
      </c>
      <c r="E1400" s="63" t="s">
        <v>399</v>
      </c>
      <c r="F1400" s="63" t="s">
        <v>38</v>
      </c>
      <c r="G1400" s="63" t="s">
        <v>3001</v>
      </c>
      <c r="H1400" s="63" t="s">
        <v>31</v>
      </c>
      <c r="I1400" s="64" t="s">
        <v>607</v>
      </c>
      <c r="J1400" s="65" t="s">
        <v>502</v>
      </c>
      <c r="K1400" s="63" t="s">
        <v>4771</v>
      </c>
      <c r="L1400" s="63" t="s">
        <v>39</v>
      </c>
      <c r="M1400" s="63" t="s">
        <v>34</v>
      </c>
      <c r="N1400" s="63" t="s">
        <v>35</v>
      </c>
      <c r="O1400" s="63" t="s">
        <v>30</v>
      </c>
      <c r="P1400" s="63" t="s">
        <v>8750</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2" t="s">
        <v>8768</v>
      </c>
    </row>
    <row r="1401" spans="1:29" ht="16.2" hidden="1" customHeight="1" x14ac:dyDescent="0.35">
      <c r="A1401" s="66">
        <v>1400</v>
      </c>
      <c r="B1401" s="67">
        <v>20425958</v>
      </c>
      <c r="C1401" s="63" t="s">
        <v>462</v>
      </c>
      <c r="D1401" s="63" t="s">
        <v>8748</v>
      </c>
      <c r="E1401" s="63" t="s">
        <v>4772</v>
      </c>
      <c r="F1401" s="63" t="s">
        <v>32</v>
      </c>
      <c r="G1401" s="63" t="s">
        <v>4773</v>
      </c>
      <c r="H1401" s="63" t="s">
        <v>31</v>
      </c>
      <c r="I1401" s="64" t="s">
        <v>465</v>
      </c>
      <c r="J1401" s="65" t="s">
        <v>465</v>
      </c>
      <c r="K1401" s="63" t="s">
        <v>4774</v>
      </c>
      <c r="L1401" s="63" t="s">
        <v>45</v>
      </c>
      <c r="M1401" s="63" t="s">
        <v>34</v>
      </c>
      <c r="N1401" s="63" t="s">
        <v>35</v>
      </c>
      <c r="O1401" s="63" t="s">
        <v>36</v>
      </c>
      <c r="P1401" s="63" t="s">
        <v>8751</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2" t="s">
        <v>8768</v>
      </c>
    </row>
    <row r="1402" spans="1:29" ht="16.2" customHeight="1" x14ac:dyDescent="0.35">
      <c r="A1402" s="61">
        <v>1401</v>
      </c>
      <c r="B1402" s="63">
        <v>20425959</v>
      </c>
      <c r="C1402" s="63" t="s">
        <v>462</v>
      </c>
      <c r="D1402" s="63" t="s">
        <v>8748</v>
      </c>
      <c r="E1402" s="63" t="s">
        <v>4775</v>
      </c>
      <c r="F1402" s="63" t="s">
        <v>38</v>
      </c>
      <c r="G1402" s="63" t="s">
        <v>4776</v>
      </c>
      <c r="H1402" s="63" t="s">
        <v>31</v>
      </c>
      <c r="I1402" s="64" t="s">
        <v>4777</v>
      </c>
      <c r="J1402" s="65" t="s">
        <v>526</v>
      </c>
      <c r="K1402" s="63" t="s">
        <v>4778</v>
      </c>
      <c r="L1402" s="63" t="s">
        <v>39</v>
      </c>
      <c r="M1402" s="63" t="s">
        <v>40</v>
      </c>
      <c r="N1402" s="63" t="s">
        <v>53</v>
      </c>
      <c r="O1402" s="63" t="s">
        <v>43</v>
      </c>
      <c r="P1402" s="63" t="s">
        <v>53</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2" t="s">
        <v>8768</v>
      </c>
    </row>
    <row r="1403" spans="1:29" ht="16.2" hidden="1" customHeight="1" x14ac:dyDescent="0.35">
      <c r="A1403" s="61">
        <v>1402</v>
      </c>
      <c r="B1403" s="63">
        <v>20425964</v>
      </c>
      <c r="C1403" s="63" t="s">
        <v>462</v>
      </c>
      <c r="D1403" s="63" t="s">
        <v>8748</v>
      </c>
      <c r="E1403" s="63" t="s">
        <v>4779</v>
      </c>
      <c r="F1403" s="63" t="s">
        <v>32</v>
      </c>
      <c r="G1403" s="63" t="s">
        <v>4780</v>
      </c>
      <c r="H1403" s="63" t="s">
        <v>42</v>
      </c>
      <c r="I1403" s="64" t="s">
        <v>1235</v>
      </c>
      <c r="J1403" s="65" t="s">
        <v>465</v>
      </c>
      <c r="K1403" s="63" t="s">
        <v>4781</v>
      </c>
      <c r="L1403" s="63" t="s">
        <v>39</v>
      </c>
      <c r="M1403" s="63" t="s">
        <v>40</v>
      </c>
      <c r="N1403" s="63" t="s">
        <v>48</v>
      </c>
      <c r="O1403" s="63" t="s">
        <v>43</v>
      </c>
      <c r="P1403" s="89" t="s">
        <v>8756</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2" t="s">
        <v>8768</v>
      </c>
    </row>
    <row r="1404" spans="1:29" ht="16.2" hidden="1" customHeight="1" x14ac:dyDescent="0.35">
      <c r="A1404" s="66">
        <v>1403</v>
      </c>
      <c r="B1404" s="67">
        <v>20425970</v>
      </c>
      <c r="C1404" s="63" t="s">
        <v>462</v>
      </c>
      <c r="D1404" s="63" t="s">
        <v>8748</v>
      </c>
      <c r="E1404" s="63" t="s">
        <v>4782</v>
      </c>
      <c r="F1404" s="63" t="s">
        <v>38</v>
      </c>
      <c r="G1404" s="63" t="s">
        <v>4783</v>
      </c>
      <c r="H1404" s="63" t="s">
        <v>31</v>
      </c>
      <c r="I1404" s="64" t="s">
        <v>465</v>
      </c>
      <c r="J1404" s="65" t="s">
        <v>465</v>
      </c>
      <c r="K1404" s="63" t="s">
        <v>4784</v>
      </c>
      <c r="L1404" s="63" t="s">
        <v>39</v>
      </c>
      <c r="M1404" s="63" t="s">
        <v>34</v>
      </c>
      <c r="N1404" s="63" t="s">
        <v>35</v>
      </c>
      <c r="O1404" s="63" t="s">
        <v>43</v>
      </c>
      <c r="P1404" s="63" t="s">
        <v>8753</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2" t="s">
        <v>8768</v>
      </c>
    </row>
    <row r="1405" spans="1:29" ht="16.2" hidden="1" customHeight="1" x14ac:dyDescent="0.35">
      <c r="A1405" s="66">
        <v>1404</v>
      </c>
      <c r="B1405" s="67">
        <v>20425975</v>
      </c>
      <c r="C1405" s="63" t="s">
        <v>462</v>
      </c>
      <c r="D1405" s="63" t="s">
        <v>8748</v>
      </c>
      <c r="E1405" s="63" t="s">
        <v>4785</v>
      </c>
      <c r="F1405" s="63" t="s">
        <v>38</v>
      </c>
      <c r="G1405" s="63" t="s">
        <v>4786</v>
      </c>
      <c r="H1405" s="63" t="s">
        <v>31</v>
      </c>
      <c r="I1405" s="64" t="s">
        <v>465</v>
      </c>
      <c r="J1405" s="65" t="s">
        <v>465</v>
      </c>
      <c r="K1405" s="63" t="s">
        <v>4787</v>
      </c>
      <c r="L1405" s="63" t="s">
        <v>45</v>
      </c>
      <c r="M1405" s="63" t="s">
        <v>34</v>
      </c>
      <c r="N1405" s="63" t="s">
        <v>35</v>
      </c>
      <c r="O1405" s="63" t="s">
        <v>36</v>
      </c>
      <c r="P1405" s="63" t="s">
        <v>8752</v>
      </c>
      <c r="Q1405" s="84">
        <f t="shared" ca="1" si="63"/>
        <v>46120</v>
      </c>
      <c r="R1405" s="68">
        <v>0</v>
      </c>
      <c r="S1405" s="85" t="s">
        <v>8754</v>
      </c>
      <c r="T1405" s="85">
        <v>0</v>
      </c>
      <c r="U1405" s="85">
        <v>0</v>
      </c>
      <c r="V1405" s="86">
        <f t="shared" si="64"/>
        <v>2</v>
      </c>
      <c r="W1405" s="85">
        <v>0</v>
      </c>
      <c r="X1405" s="85">
        <v>0</v>
      </c>
      <c r="Y1405" s="85">
        <v>0</v>
      </c>
      <c r="Z1405" s="85">
        <v>0</v>
      </c>
      <c r="AA1405" s="85">
        <v>0</v>
      </c>
      <c r="AB1405" s="87">
        <f t="shared" si="65"/>
        <v>0</v>
      </c>
      <c r="AC1405" s="92" t="s">
        <v>8768</v>
      </c>
    </row>
    <row r="1406" spans="1:29" ht="16.2" hidden="1" customHeight="1" x14ac:dyDescent="0.35">
      <c r="A1406" s="61">
        <v>1405</v>
      </c>
      <c r="B1406" s="67">
        <v>20425978</v>
      </c>
      <c r="C1406" s="63" t="s">
        <v>462</v>
      </c>
      <c r="D1406" s="63" t="s">
        <v>8748</v>
      </c>
      <c r="E1406" s="63" t="s">
        <v>4788</v>
      </c>
      <c r="F1406" s="63" t="s">
        <v>38</v>
      </c>
      <c r="G1406" s="63" t="s">
        <v>4789</v>
      </c>
      <c r="H1406" s="63" t="s">
        <v>31</v>
      </c>
      <c r="I1406" s="64" t="s">
        <v>465</v>
      </c>
      <c r="J1406" s="65" t="s">
        <v>465</v>
      </c>
      <c r="K1406" s="63" t="s">
        <v>4790</v>
      </c>
      <c r="L1406" s="63" t="s">
        <v>33</v>
      </c>
      <c r="M1406" s="63" t="s">
        <v>40</v>
      </c>
      <c r="N1406" s="63" t="s">
        <v>35</v>
      </c>
      <c r="O1406" s="63" t="s">
        <v>36</v>
      </c>
      <c r="P1406" s="63" t="s">
        <v>8749</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2" t="s">
        <v>8768</v>
      </c>
    </row>
    <row r="1407" spans="1:29" ht="16.2" hidden="1" customHeight="1" x14ac:dyDescent="0.35">
      <c r="A1407" s="61">
        <v>1406</v>
      </c>
      <c r="B1407" s="67">
        <v>20425984</v>
      </c>
      <c r="C1407" s="63" t="s">
        <v>462</v>
      </c>
      <c r="D1407" s="63" t="s">
        <v>8748</v>
      </c>
      <c r="E1407" s="63" t="s">
        <v>4791</v>
      </c>
      <c r="F1407" s="63" t="s">
        <v>32</v>
      </c>
      <c r="G1407" s="63" t="s">
        <v>4792</v>
      </c>
      <c r="H1407" s="63" t="s">
        <v>31</v>
      </c>
      <c r="I1407" s="64" t="s">
        <v>4793</v>
      </c>
      <c r="J1407" s="65" t="s">
        <v>465</v>
      </c>
      <c r="K1407" s="63" t="s">
        <v>4794</v>
      </c>
      <c r="L1407" s="63" t="s">
        <v>39</v>
      </c>
      <c r="M1407" s="63" t="s">
        <v>40</v>
      </c>
      <c r="N1407" s="63" t="s">
        <v>46</v>
      </c>
      <c r="O1407" s="63" t="s">
        <v>43</v>
      </c>
      <c r="P1407" s="63" t="s">
        <v>46</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2" t="s">
        <v>8768</v>
      </c>
    </row>
    <row r="1408" spans="1:29" ht="16.2" hidden="1" customHeight="1" x14ac:dyDescent="0.35">
      <c r="A1408" s="66">
        <v>1407</v>
      </c>
      <c r="B1408" s="63">
        <v>20425985</v>
      </c>
      <c r="C1408" s="63" t="s">
        <v>462</v>
      </c>
      <c r="D1408" s="63" t="s">
        <v>8748</v>
      </c>
      <c r="E1408" s="63" t="s">
        <v>4795</v>
      </c>
      <c r="F1408" s="63" t="s">
        <v>32</v>
      </c>
      <c r="G1408" s="63" t="s">
        <v>4796</v>
      </c>
      <c r="H1408" s="63" t="s">
        <v>42</v>
      </c>
      <c r="I1408" s="64" t="s">
        <v>465</v>
      </c>
      <c r="J1408" s="65" t="s">
        <v>465</v>
      </c>
      <c r="K1408" s="63" t="s">
        <v>4797</v>
      </c>
      <c r="L1408" s="63" t="s">
        <v>33</v>
      </c>
      <c r="M1408" s="63" t="s">
        <v>40</v>
      </c>
      <c r="N1408" s="63" t="s">
        <v>48</v>
      </c>
      <c r="O1408" s="63" t="s">
        <v>36</v>
      </c>
      <c r="P1408" s="89" t="s">
        <v>8758</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2" t="s">
        <v>8768</v>
      </c>
    </row>
    <row r="1409" spans="1:29" ht="16.2" hidden="1" customHeight="1" x14ac:dyDescent="0.35">
      <c r="A1409" s="66">
        <v>1408</v>
      </c>
      <c r="B1409" s="63">
        <v>20425995</v>
      </c>
      <c r="C1409" s="63" t="s">
        <v>462</v>
      </c>
      <c r="D1409" s="63" t="s">
        <v>8748</v>
      </c>
      <c r="E1409" s="63" t="s">
        <v>4798</v>
      </c>
      <c r="F1409" s="63" t="s">
        <v>32</v>
      </c>
      <c r="G1409" s="63" t="s">
        <v>4799</v>
      </c>
      <c r="H1409" s="63" t="s">
        <v>31</v>
      </c>
      <c r="I1409" s="64" t="s">
        <v>465</v>
      </c>
      <c r="J1409" s="65" t="s">
        <v>465</v>
      </c>
      <c r="K1409" s="63" t="s">
        <v>4800</v>
      </c>
      <c r="L1409" s="63" t="s">
        <v>39</v>
      </c>
      <c r="M1409" s="63" t="s">
        <v>40</v>
      </c>
      <c r="N1409" s="63" t="s">
        <v>57</v>
      </c>
      <c r="O1409" s="63" t="s">
        <v>36</v>
      </c>
      <c r="P1409" s="63" t="s">
        <v>57</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2" t="s">
        <v>8768</v>
      </c>
    </row>
    <row r="1410" spans="1:29" ht="16.2" hidden="1" customHeight="1" x14ac:dyDescent="0.35">
      <c r="A1410" s="61">
        <v>1409</v>
      </c>
      <c r="B1410" s="67">
        <v>20426015</v>
      </c>
      <c r="C1410" s="63" t="s">
        <v>462</v>
      </c>
      <c r="D1410" s="63" t="s">
        <v>8748</v>
      </c>
      <c r="E1410" s="63" t="s">
        <v>4801</v>
      </c>
      <c r="F1410" s="63" t="s">
        <v>38</v>
      </c>
      <c r="G1410" s="63" t="s">
        <v>4802</v>
      </c>
      <c r="H1410" s="63" t="s">
        <v>42</v>
      </c>
      <c r="I1410" s="64" t="s">
        <v>4803</v>
      </c>
      <c r="J1410" s="65" t="s">
        <v>469</v>
      </c>
      <c r="K1410" s="63" t="s">
        <v>4804</v>
      </c>
      <c r="L1410" s="63" t="s">
        <v>33</v>
      </c>
      <c r="M1410" s="63" t="s">
        <v>34</v>
      </c>
      <c r="N1410" s="63" t="s">
        <v>35</v>
      </c>
      <c r="O1410" s="63" t="s">
        <v>43</v>
      </c>
      <c r="P1410" s="63" t="s">
        <v>8755</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2" t="s">
        <v>8768</v>
      </c>
    </row>
    <row r="1411" spans="1:29" ht="16.2" hidden="1" customHeight="1" x14ac:dyDescent="0.35">
      <c r="A1411" s="61">
        <v>1410</v>
      </c>
      <c r="B1411" s="67">
        <v>20426018</v>
      </c>
      <c r="C1411" s="63" t="s">
        <v>462</v>
      </c>
      <c r="D1411" s="63" t="s">
        <v>8748</v>
      </c>
      <c r="E1411" s="63" t="s">
        <v>4805</v>
      </c>
      <c r="F1411" s="63" t="s">
        <v>38</v>
      </c>
      <c r="G1411" s="63" t="s">
        <v>4806</v>
      </c>
      <c r="H1411" s="63" t="s">
        <v>31</v>
      </c>
      <c r="I1411" s="64" t="s">
        <v>465</v>
      </c>
      <c r="J1411" s="65" t="s">
        <v>465</v>
      </c>
      <c r="K1411" s="63" t="s">
        <v>4807</v>
      </c>
      <c r="L1411" s="63" t="s">
        <v>33</v>
      </c>
      <c r="M1411" s="63" t="s">
        <v>34</v>
      </c>
      <c r="N1411" s="63" t="s">
        <v>35</v>
      </c>
      <c r="O1411" s="63" t="s">
        <v>36</v>
      </c>
      <c r="P1411" s="63" t="s">
        <v>8757</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2" t="s">
        <v>8768</v>
      </c>
    </row>
    <row r="1412" spans="1:29" ht="16.2" hidden="1" customHeight="1" x14ac:dyDescent="0.35">
      <c r="A1412" s="66">
        <v>1411</v>
      </c>
      <c r="B1412" s="67">
        <v>20426021</v>
      </c>
      <c r="C1412" s="63" t="s">
        <v>462</v>
      </c>
      <c r="D1412" s="63" t="s">
        <v>8748</v>
      </c>
      <c r="E1412" s="63" t="s">
        <v>4808</v>
      </c>
      <c r="F1412" s="63" t="s">
        <v>32</v>
      </c>
      <c r="G1412" s="63" t="s">
        <v>2540</v>
      </c>
      <c r="H1412" s="63" t="s">
        <v>42</v>
      </c>
      <c r="I1412" s="64" t="s">
        <v>465</v>
      </c>
      <c r="J1412" s="65" t="s">
        <v>465</v>
      </c>
      <c r="K1412" s="63" t="s">
        <v>4809</v>
      </c>
      <c r="L1412" s="63" t="s">
        <v>33</v>
      </c>
      <c r="M1412" s="63" t="s">
        <v>34</v>
      </c>
      <c r="N1412" s="63" t="s">
        <v>35</v>
      </c>
      <c r="O1412" s="63" t="s">
        <v>36</v>
      </c>
      <c r="P1412" s="63" t="s">
        <v>8752</v>
      </c>
      <c r="Q1412" s="84">
        <f t="shared" ca="1" si="66"/>
        <v>46120</v>
      </c>
      <c r="R1412" s="68" t="s">
        <v>8747</v>
      </c>
      <c r="S1412" s="85">
        <v>0</v>
      </c>
      <c r="T1412" s="85">
        <v>0</v>
      </c>
      <c r="U1412" s="85">
        <v>0</v>
      </c>
      <c r="V1412" s="86">
        <f t="shared" si="67"/>
        <v>0</v>
      </c>
      <c r="W1412" s="85">
        <v>0</v>
      </c>
      <c r="X1412" s="85">
        <v>0</v>
      </c>
      <c r="Y1412" s="85">
        <v>0</v>
      </c>
      <c r="Z1412" s="85">
        <v>0</v>
      </c>
      <c r="AA1412" s="85">
        <v>0</v>
      </c>
      <c r="AB1412" s="87" t="str">
        <f t="shared" si="68"/>
        <v>요건탈락</v>
      </c>
      <c r="AC1412" s="92" t="s">
        <v>8768</v>
      </c>
    </row>
    <row r="1413" spans="1:29" ht="16.2" hidden="1" customHeight="1" x14ac:dyDescent="0.35">
      <c r="A1413" s="66">
        <v>1412</v>
      </c>
      <c r="B1413" s="63">
        <v>20426044</v>
      </c>
      <c r="C1413" s="63" t="s">
        <v>462</v>
      </c>
      <c r="D1413" s="63" t="s">
        <v>8748</v>
      </c>
      <c r="E1413" s="63" t="s">
        <v>4810</v>
      </c>
      <c r="F1413" s="63" t="s">
        <v>32</v>
      </c>
      <c r="G1413" s="63" t="s">
        <v>4811</v>
      </c>
      <c r="H1413" s="63" t="s">
        <v>31</v>
      </c>
      <c r="I1413" s="64" t="s">
        <v>465</v>
      </c>
      <c r="J1413" s="65" t="s">
        <v>465</v>
      </c>
      <c r="K1413" s="63" t="s">
        <v>4812</v>
      </c>
      <c r="L1413" s="63" t="s">
        <v>39</v>
      </c>
      <c r="M1413" s="63" t="s">
        <v>40</v>
      </c>
      <c r="N1413" s="63" t="s">
        <v>41</v>
      </c>
      <c r="O1413" s="63" t="s">
        <v>36</v>
      </c>
      <c r="P1413" s="63" t="s">
        <v>41</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2" t="s">
        <v>8768</v>
      </c>
    </row>
    <row r="1414" spans="1:29" ht="16.2" hidden="1" customHeight="1" x14ac:dyDescent="0.35">
      <c r="A1414" s="61">
        <v>1413</v>
      </c>
      <c r="B1414" s="63">
        <v>20426055</v>
      </c>
      <c r="C1414" s="63" t="s">
        <v>462</v>
      </c>
      <c r="D1414" s="63" t="s">
        <v>8748</v>
      </c>
      <c r="E1414" s="63" t="s">
        <v>4813</v>
      </c>
      <c r="F1414" s="63" t="s">
        <v>38</v>
      </c>
      <c r="G1414" s="63" t="s">
        <v>4814</v>
      </c>
      <c r="H1414" s="63" t="s">
        <v>42</v>
      </c>
      <c r="I1414" s="64" t="s">
        <v>1312</v>
      </c>
      <c r="J1414" s="65" t="s">
        <v>526</v>
      </c>
      <c r="K1414" s="63" t="s">
        <v>4815</v>
      </c>
      <c r="L1414" s="63" t="s">
        <v>45</v>
      </c>
      <c r="M1414" s="63" t="s">
        <v>40</v>
      </c>
      <c r="N1414" s="63" t="s">
        <v>48</v>
      </c>
      <c r="O1414" s="63" t="s">
        <v>43</v>
      </c>
      <c r="P1414" s="89" t="s">
        <v>8756</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2" t="s">
        <v>8768</v>
      </c>
    </row>
    <row r="1415" spans="1:29" ht="16.2" hidden="1" customHeight="1" x14ac:dyDescent="0.35">
      <c r="A1415" s="61">
        <v>1414</v>
      </c>
      <c r="B1415" s="67">
        <v>20426063</v>
      </c>
      <c r="C1415" s="63" t="s">
        <v>462</v>
      </c>
      <c r="D1415" s="63" t="s">
        <v>8748</v>
      </c>
      <c r="E1415" s="63" t="s">
        <v>292</v>
      </c>
      <c r="F1415" s="63" t="s">
        <v>38</v>
      </c>
      <c r="G1415" s="63" t="s">
        <v>4816</v>
      </c>
      <c r="H1415" s="63" t="s">
        <v>31</v>
      </c>
      <c r="I1415" s="64" t="s">
        <v>465</v>
      </c>
      <c r="J1415" s="65" t="s">
        <v>465</v>
      </c>
      <c r="K1415" s="63" t="s">
        <v>4817</v>
      </c>
      <c r="L1415" s="63" t="s">
        <v>39</v>
      </c>
      <c r="M1415" s="63" t="s">
        <v>34</v>
      </c>
      <c r="N1415" s="63" t="s">
        <v>35</v>
      </c>
      <c r="O1415" s="63" t="s">
        <v>36</v>
      </c>
      <c r="P1415" s="63" t="s">
        <v>8753</v>
      </c>
      <c r="Q1415" s="84">
        <f t="shared" ca="1" si="66"/>
        <v>46120</v>
      </c>
      <c r="R1415" s="68">
        <v>0</v>
      </c>
      <c r="S1415" s="85" t="s">
        <v>8754</v>
      </c>
      <c r="T1415" s="85">
        <v>0</v>
      </c>
      <c r="U1415" s="85">
        <v>0</v>
      </c>
      <c r="V1415" s="86">
        <f t="shared" si="67"/>
        <v>2</v>
      </c>
      <c r="W1415" s="85">
        <v>0</v>
      </c>
      <c r="X1415" s="85">
        <v>0</v>
      </c>
      <c r="Y1415" s="85">
        <v>0</v>
      </c>
      <c r="Z1415" s="85">
        <v>0</v>
      </c>
      <c r="AA1415" s="85">
        <v>0</v>
      </c>
      <c r="AB1415" s="87">
        <f t="shared" si="68"/>
        <v>0</v>
      </c>
      <c r="AC1415" s="92" t="s">
        <v>8768</v>
      </c>
    </row>
    <row r="1416" spans="1:29" ht="16.2" hidden="1" customHeight="1" x14ac:dyDescent="0.35">
      <c r="A1416" s="66">
        <v>1415</v>
      </c>
      <c r="B1416" s="67">
        <v>20426069</v>
      </c>
      <c r="C1416" s="63" t="s">
        <v>462</v>
      </c>
      <c r="D1416" s="63" t="s">
        <v>8748</v>
      </c>
      <c r="E1416" s="63" t="s">
        <v>4818</v>
      </c>
      <c r="F1416" s="63" t="s">
        <v>38</v>
      </c>
      <c r="G1416" s="63" t="s">
        <v>4819</v>
      </c>
      <c r="H1416" s="63" t="s">
        <v>31</v>
      </c>
      <c r="I1416" s="64" t="s">
        <v>465</v>
      </c>
      <c r="J1416" s="65" t="s">
        <v>465</v>
      </c>
      <c r="K1416" s="63" t="s">
        <v>4820</v>
      </c>
      <c r="L1416" s="63" t="s">
        <v>39</v>
      </c>
      <c r="M1416" s="63" t="s">
        <v>34</v>
      </c>
      <c r="N1416" s="63" t="s">
        <v>35</v>
      </c>
      <c r="O1416" s="63" t="s">
        <v>36</v>
      </c>
      <c r="P1416" s="63" t="s">
        <v>8755</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2" t="s">
        <v>8768</v>
      </c>
    </row>
    <row r="1417" spans="1:29" ht="16.2" hidden="1" customHeight="1" x14ac:dyDescent="0.35">
      <c r="A1417" s="66">
        <v>1416</v>
      </c>
      <c r="B1417" s="67">
        <v>20426074</v>
      </c>
      <c r="C1417" s="63" t="s">
        <v>462</v>
      </c>
      <c r="D1417" s="63" t="s">
        <v>8748</v>
      </c>
      <c r="E1417" s="63" t="s">
        <v>4821</v>
      </c>
      <c r="F1417" s="63" t="s">
        <v>38</v>
      </c>
      <c r="G1417" s="63" t="s">
        <v>4822</v>
      </c>
      <c r="H1417" s="63" t="s">
        <v>31</v>
      </c>
      <c r="I1417" s="64" t="s">
        <v>465</v>
      </c>
      <c r="J1417" s="65" t="s">
        <v>465</v>
      </c>
      <c r="K1417" s="63" t="s">
        <v>4823</v>
      </c>
      <c r="L1417" s="63" t="s">
        <v>33</v>
      </c>
      <c r="M1417" s="63" t="s">
        <v>40</v>
      </c>
      <c r="N1417" s="63" t="s">
        <v>46</v>
      </c>
      <c r="O1417" s="63" t="s">
        <v>43</v>
      </c>
      <c r="P1417" s="63" t="s">
        <v>46</v>
      </c>
      <c r="Q1417" s="84">
        <f t="shared" ca="1" si="66"/>
        <v>46120</v>
      </c>
      <c r="R1417" s="68">
        <v>0</v>
      </c>
      <c r="S1417" s="85" t="s">
        <v>8754</v>
      </c>
      <c r="T1417" s="85">
        <v>0</v>
      </c>
      <c r="U1417" s="85">
        <v>0</v>
      </c>
      <c r="V1417" s="86">
        <f t="shared" si="67"/>
        <v>2</v>
      </c>
      <c r="W1417" s="85">
        <v>0</v>
      </c>
      <c r="X1417" s="85">
        <v>0</v>
      </c>
      <c r="Y1417" s="85">
        <v>0</v>
      </c>
      <c r="Z1417" s="85">
        <v>0</v>
      </c>
      <c r="AA1417" s="85">
        <v>0</v>
      </c>
      <c r="AB1417" s="87">
        <f t="shared" si="68"/>
        <v>0</v>
      </c>
      <c r="AC1417" s="92" t="s">
        <v>8768</v>
      </c>
    </row>
    <row r="1418" spans="1:29" ht="16.2" hidden="1" customHeight="1" x14ac:dyDescent="0.35">
      <c r="A1418" s="61">
        <v>1417</v>
      </c>
      <c r="B1418" s="63">
        <v>20426087</v>
      </c>
      <c r="C1418" s="63" t="s">
        <v>462</v>
      </c>
      <c r="D1418" s="63" t="s">
        <v>8748</v>
      </c>
      <c r="E1418" s="63" t="s">
        <v>4824</v>
      </c>
      <c r="F1418" s="63" t="s">
        <v>38</v>
      </c>
      <c r="G1418" s="63" t="s">
        <v>4707</v>
      </c>
      <c r="H1418" s="63" t="s">
        <v>42</v>
      </c>
      <c r="I1418" s="64" t="s">
        <v>4825</v>
      </c>
      <c r="J1418" s="65" t="s">
        <v>526</v>
      </c>
      <c r="K1418" s="63" t="s">
        <v>4826</v>
      </c>
      <c r="L1418" s="63" t="s">
        <v>33</v>
      </c>
      <c r="M1418" s="63" t="s">
        <v>40</v>
      </c>
      <c r="N1418" s="63" t="s">
        <v>48</v>
      </c>
      <c r="O1418" s="63" t="s">
        <v>43</v>
      </c>
      <c r="P1418" s="89" t="s">
        <v>8758</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2" t="s">
        <v>8768</v>
      </c>
    </row>
    <row r="1419" spans="1:29" ht="16.2" hidden="1" customHeight="1" x14ac:dyDescent="0.35">
      <c r="A1419" s="61">
        <v>1418</v>
      </c>
      <c r="B1419" s="67">
        <v>20426088</v>
      </c>
      <c r="C1419" s="63" t="s">
        <v>462</v>
      </c>
      <c r="D1419" s="63" t="s">
        <v>8748</v>
      </c>
      <c r="E1419" s="63" t="s">
        <v>4827</v>
      </c>
      <c r="F1419" s="63" t="s">
        <v>38</v>
      </c>
      <c r="G1419" s="63" t="s">
        <v>4828</v>
      </c>
      <c r="H1419" s="63" t="s">
        <v>42</v>
      </c>
      <c r="I1419" s="64" t="s">
        <v>465</v>
      </c>
      <c r="J1419" s="65" t="s">
        <v>465</v>
      </c>
      <c r="K1419" s="63" t="s">
        <v>4829</v>
      </c>
      <c r="L1419" s="63" t="s">
        <v>33</v>
      </c>
      <c r="M1419" s="63" t="s">
        <v>34</v>
      </c>
      <c r="N1419" s="63" t="s">
        <v>35</v>
      </c>
      <c r="O1419" s="63" t="s">
        <v>36</v>
      </c>
      <c r="P1419" s="63" t="s">
        <v>8751</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2" t="s">
        <v>8768</v>
      </c>
    </row>
    <row r="1420" spans="1:29" ht="16.2" hidden="1" customHeight="1" x14ac:dyDescent="0.35">
      <c r="A1420" s="66">
        <v>1419</v>
      </c>
      <c r="B1420" s="67">
        <v>20426097</v>
      </c>
      <c r="C1420" s="63" t="s">
        <v>462</v>
      </c>
      <c r="D1420" s="63" t="s">
        <v>8748</v>
      </c>
      <c r="E1420" s="63" t="s">
        <v>4830</v>
      </c>
      <c r="F1420" s="63" t="s">
        <v>38</v>
      </c>
      <c r="G1420" s="63" t="s">
        <v>2904</v>
      </c>
      <c r="H1420" s="63" t="s">
        <v>31</v>
      </c>
      <c r="I1420" s="64" t="s">
        <v>1494</v>
      </c>
      <c r="J1420" s="65" t="s">
        <v>526</v>
      </c>
      <c r="K1420" s="63" t="s">
        <v>4831</v>
      </c>
      <c r="L1420" s="63" t="s">
        <v>33</v>
      </c>
      <c r="M1420" s="63" t="s">
        <v>40</v>
      </c>
      <c r="N1420" s="63" t="s">
        <v>35</v>
      </c>
      <c r="O1420" s="63" t="s">
        <v>30</v>
      </c>
      <c r="P1420" s="63" t="s">
        <v>8749</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2" t="s">
        <v>8768</v>
      </c>
    </row>
    <row r="1421" spans="1:29" ht="16.2" hidden="1" customHeight="1" x14ac:dyDescent="0.35">
      <c r="A1421" s="66">
        <v>1420</v>
      </c>
      <c r="B1421" s="67">
        <v>20426105</v>
      </c>
      <c r="C1421" s="63" t="s">
        <v>462</v>
      </c>
      <c r="D1421" s="63" t="s">
        <v>8748</v>
      </c>
      <c r="E1421" s="63" t="s">
        <v>4832</v>
      </c>
      <c r="F1421" s="63" t="s">
        <v>38</v>
      </c>
      <c r="G1421" s="63" t="s">
        <v>4833</v>
      </c>
      <c r="H1421" s="63" t="s">
        <v>31</v>
      </c>
      <c r="I1421" s="64" t="s">
        <v>4834</v>
      </c>
      <c r="J1421" s="65" t="s">
        <v>1620</v>
      </c>
      <c r="K1421" s="63" t="s">
        <v>4835</v>
      </c>
      <c r="L1421" s="63" t="s">
        <v>33</v>
      </c>
      <c r="M1421" s="63" t="s">
        <v>34</v>
      </c>
      <c r="N1421" s="63" t="s">
        <v>35</v>
      </c>
      <c r="O1421" s="63" t="s">
        <v>43</v>
      </c>
      <c r="P1421" s="63" t="s">
        <v>8750</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2" t="s">
        <v>8768</v>
      </c>
    </row>
    <row r="1422" spans="1:29" ht="16.2" hidden="1" customHeight="1" x14ac:dyDescent="0.35">
      <c r="A1422" s="61">
        <v>1421</v>
      </c>
      <c r="B1422" s="67">
        <v>20426115</v>
      </c>
      <c r="C1422" s="63" t="s">
        <v>462</v>
      </c>
      <c r="D1422" s="63" t="s">
        <v>8748</v>
      </c>
      <c r="E1422" s="63" t="s">
        <v>4836</v>
      </c>
      <c r="F1422" s="63" t="s">
        <v>38</v>
      </c>
      <c r="G1422" s="63" t="s">
        <v>4837</v>
      </c>
      <c r="H1422" s="63" t="s">
        <v>31</v>
      </c>
      <c r="I1422" s="64" t="s">
        <v>1835</v>
      </c>
      <c r="J1422" s="65" t="s">
        <v>465</v>
      </c>
      <c r="K1422" s="63" t="s">
        <v>4838</v>
      </c>
      <c r="L1422" s="63" t="s">
        <v>33</v>
      </c>
      <c r="M1422" s="63" t="s">
        <v>34</v>
      </c>
      <c r="N1422" s="63" t="s">
        <v>35</v>
      </c>
      <c r="O1422" s="63" t="s">
        <v>43</v>
      </c>
      <c r="P1422" s="63" t="s">
        <v>8751</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2" t="s">
        <v>8768</v>
      </c>
    </row>
    <row r="1423" spans="1:29" ht="16.2" hidden="1" customHeight="1" x14ac:dyDescent="0.35">
      <c r="A1423" s="61">
        <v>1422</v>
      </c>
      <c r="B1423" s="67">
        <v>20426128</v>
      </c>
      <c r="C1423" s="63" t="s">
        <v>462</v>
      </c>
      <c r="D1423" s="63" t="s">
        <v>8748</v>
      </c>
      <c r="E1423" s="63" t="s">
        <v>2168</v>
      </c>
      <c r="F1423" s="63" t="s">
        <v>38</v>
      </c>
      <c r="G1423" s="63" t="s">
        <v>2591</v>
      </c>
      <c r="H1423" s="63" t="s">
        <v>31</v>
      </c>
      <c r="I1423" s="64" t="s">
        <v>4839</v>
      </c>
      <c r="J1423" s="65" t="s">
        <v>465</v>
      </c>
      <c r="K1423" s="63" t="s">
        <v>4840</v>
      </c>
      <c r="L1423" s="63" t="s">
        <v>39</v>
      </c>
      <c r="M1423" s="63" t="s">
        <v>40</v>
      </c>
      <c r="N1423" s="63" t="s">
        <v>35</v>
      </c>
      <c r="O1423" s="63" t="s">
        <v>43</v>
      </c>
      <c r="P1423" s="63" t="s">
        <v>8749</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2" t="s">
        <v>8768</v>
      </c>
    </row>
    <row r="1424" spans="1:29" ht="16.2" hidden="1" customHeight="1" x14ac:dyDescent="0.35">
      <c r="A1424" s="66">
        <v>1423</v>
      </c>
      <c r="B1424" s="67">
        <v>20426145</v>
      </c>
      <c r="C1424" s="63" t="s">
        <v>462</v>
      </c>
      <c r="D1424" s="63" t="s">
        <v>8748</v>
      </c>
      <c r="E1424" s="63" t="s">
        <v>4841</v>
      </c>
      <c r="F1424" s="63" t="s">
        <v>38</v>
      </c>
      <c r="G1424" s="63" t="s">
        <v>4842</v>
      </c>
      <c r="H1424" s="63" t="s">
        <v>31</v>
      </c>
      <c r="I1424" s="64" t="s">
        <v>465</v>
      </c>
      <c r="J1424" s="65" t="s">
        <v>465</v>
      </c>
      <c r="K1424" s="63" t="s">
        <v>4843</v>
      </c>
      <c r="L1424" s="63" t="s">
        <v>33</v>
      </c>
      <c r="M1424" s="63" t="s">
        <v>34</v>
      </c>
      <c r="N1424" s="63" t="s">
        <v>35</v>
      </c>
      <c r="O1424" s="63" t="s">
        <v>36</v>
      </c>
      <c r="P1424" s="63" t="s">
        <v>8753</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2" t="s">
        <v>8768</v>
      </c>
    </row>
    <row r="1425" spans="1:29" ht="16.2" hidden="1" customHeight="1" x14ac:dyDescent="0.35">
      <c r="A1425" s="66">
        <v>1424</v>
      </c>
      <c r="B1425" s="67">
        <v>20426148</v>
      </c>
      <c r="C1425" s="63" t="s">
        <v>462</v>
      </c>
      <c r="D1425" s="63" t="s">
        <v>8748</v>
      </c>
      <c r="E1425" s="63" t="s">
        <v>4844</v>
      </c>
      <c r="F1425" s="63" t="s">
        <v>32</v>
      </c>
      <c r="G1425" s="63" t="s">
        <v>4845</v>
      </c>
      <c r="H1425" s="63" t="s">
        <v>31</v>
      </c>
      <c r="I1425" s="64" t="s">
        <v>465</v>
      </c>
      <c r="J1425" s="65" t="s">
        <v>465</v>
      </c>
      <c r="K1425" s="63" t="s">
        <v>4846</v>
      </c>
      <c r="L1425" s="63" t="s">
        <v>33</v>
      </c>
      <c r="M1425" s="63" t="s">
        <v>34</v>
      </c>
      <c r="N1425" s="63" t="s">
        <v>35</v>
      </c>
      <c r="O1425" s="63" t="s">
        <v>36</v>
      </c>
      <c r="P1425" s="63" t="s">
        <v>8751</v>
      </c>
      <c r="Q1425" s="84">
        <f t="shared" ca="1" si="66"/>
        <v>46120</v>
      </c>
      <c r="R1425" s="68">
        <v>0</v>
      </c>
      <c r="S1425" s="85" t="s">
        <v>8754</v>
      </c>
      <c r="T1425" s="85">
        <v>0</v>
      </c>
      <c r="U1425" s="85">
        <v>0</v>
      </c>
      <c r="V1425" s="86">
        <f t="shared" si="67"/>
        <v>2</v>
      </c>
      <c r="W1425" s="85">
        <v>0</v>
      </c>
      <c r="X1425" s="85">
        <v>0</v>
      </c>
      <c r="Y1425" s="85">
        <v>0</v>
      </c>
      <c r="Z1425" s="85">
        <v>0</v>
      </c>
      <c r="AA1425" s="85">
        <v>0</v>
      </c>
      <c r="AB1425" s="87">
        <f t="shared" si="68"/>
        <v>0</v>
      </c>
      <c r="AC1425" s="92" t="s">
        <v>8768</v>
      </c>
    </row>
    <row r="1426" spans="1:29" ht="16.2" hidden="1" customHeight="1" x14ac:dyDescent="0.35">
      <c r="A1426" s="61">
        <v>1425</v>
      </c>
      <c r="B1426" s="63">
        <v>20426154</v>
      </c>
      <c r="C1426" s="63" t="s">
        <v>462</v>
      </c>
      <c r="D1426" s="63" t="s">
        <v>8748</v>
      </c>
      <c r="E1426" s="63" t="s">
        <v>128</v>
      </c>
      <c r="F1426" s="63" t="s">
        <v>38</v>
      </c>
      <c r="G1426" s="63" t="s">
        <v>4847</v>
      </c>
      <c r="H1426" s="63" t="s">
        <v>42</v>
      </c>
      <c r="I1426" s="64" t="s">
        <v>4848</v>
      </c>
      <c r="J1426" s="65" t="s">
        <v>1463</v>
      </c>
      <c r="K1426" s="63" t="s">
        <v>4849</v>
      </c>
      <c r="L1426" s="63" t="s">
        <v>45</v>
      </c>
      <c r="M1426" s="63" t="s">
        <v>40</v>
      </c>
      <c r="N1426" s="63" t="s">
        <v>52</v>
      </c>
      <c r="O1426" s="63" t="s">
        <v>30</v>
      </c>
      <c r="P1426" s="63" t="s">
        <v>52</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2" t="s">
        <v>8768</v>
      </c>
    </row>
    <row r="1427" spans="1:29" ht="16.2" hidden="1" customHeight="1" x14ac:dyDescent="0.35">
      <c r="A1427" s="61">
        <v>1426</v>
      </c>
      <c r="B1427" s="67">
        <v>20426155</v>
      </c>
      <c r="C1427" s="63" t="s">
        <v>462</v>
      </c>
      <c r="D1427" s="63" t="s">
        <v>8748</v>
      </c>
      <c r="E1427" s="63" t="s">
        <v>4850</v>
      </c>
      <c r="F1427" s="63" t="s">
        <v>32</v>
      </c>
      <c r="G1427" s="63" t="s">
        <v>4851</v>
      </c>
      <c r="H1427" s="63" t="s">
        <v>31</v>
      </c>
      <c r="I1427" s="64" t="s">
        <v>4852</v>
      </c>
      <c r="J1427" s="65" t="s">
        <v>526</v>
      </c>
      <c r="K1427" s="63" t="s">
        <v>4853</v>
      </c>
      <c r="L1427" s="63" t="s">
        <v>45</v>
      </c>
      <c r="M1427" s="63" t="s">
        <v>34</v>
      </c>
      <c r="N1427" s="63" t="s">
        <v>35</v>
      </c>
      <c r="O1427" s="63" t="s">
        <v>30</v>
      </c>
      <c r="P1427" s="63" t="s">
        <v>8752</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2" t="s">
        <v>8768</v>
      </c>
    </row>
    <row r="1428" spans="1:29" ht="16.2" hidden="1" customHeight="1" x14ac:dyDescent="0.35">
      <c r="A1428" s="66">
        <v>1427</v>
      </c>
      <c r="B1428" s="67">
        <v>20426167</v>
      </c>
      <c r="C1428" s="63" t="s">
        <v>462</v>
      </c>
      <c r="D1428" s="63" t="s">
        <v>8748</v>
      </c>
      <c r="E1428" s="63" t="s">
        <v>420</v>
      </c>
      <c r="F1428" s="63" t="s">
        <v>38</v>
      </c>
      <c r="G1428" s="63" t="s">
        <v>4854</v>
      </c>
      <c r="H1428" s="63" t="s">
        <v>42</v>
      </c>
      <c r="I1428" s="64" t="s">
        <v>465</v>
      </c>
      <c r="J1428" s="65" t="s">
        <v>465</v>
      </c>
      <c r="K1428" s="63" t="s">
        <v>4855</v>
      </c>
      <c r="L1428" s="63" t="s">
        <v>39</v>
      </c>
      <c r="M1428" s="63" t="s">
        <v>34</v>
      </c>
      <c r="N1428" s="63" t="s">
        <v>35</v>
      </c>
      <c r="O1428" s="63" t="s">
        <v>36</v>
      </c>
      <c r="P1428" s="63" t="s">
        <v>8749</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2" t="s">
        <v>8768</v>
      </c>
    </row>
    <row r="1429" spans="1:29" ht="16.2" hidden="1" customHeight="1" x14ac:dyDescent="0.35">
      <c r="A1429" s="66">
        <v>1428</v>
      </c>
      <c r="B1429" s="67">
        <v>20426175</v>
      </c>
      <c r="C1429" s="63" t="s">
        <v>462</v>
      </c>
      <c r="D1429" s="63" t="s">
        <v>8748</v>
      </c>
      <c r="E1429" s="63" t="s">
        <v>4856</v>
      </c>
      <c r="F1429" s="63" t="s">
        <v>38</v>
      </c>
      <c r="G1429" s="63" t="s">
        <v>4857</v>
      </c>
      <c r="H1429" s="63" t="s">
        <v>31</v>
      </c>
      <c r="I1429" s="64" t="s">
        <v>4858</v>
      </c>
      <c r="J1429" s="65" t="s">
        <v>526</v>
      </c>
      <c r="K1429" s="63" t="s">
        <v>4859</v>
      </c>
      <c r="L1429" s="63" t="s">
        <v>39</v>
      </c>
      <c r="M1429" s="63" t="s">
        <v>34</v>
      </c>
      <c r="N1429" s="63" t="s">
        <v>35</v>
      </c>
      <c r="O1429" s="63" t="s">
        <v>43</v>
      </c>
      <c r="P1429" s="63" t="s">
        <v>8751</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2" t="s">
        <v>8768</v>
      </c>
    </row>
    <row r="1430" spans="1:29" ht="16.2" hidden="1" customHeight="1" x14ac:dyDescent="0.35">
      <c r="A1430" s="61">
        <v>1429</v>
      </c>
      <c r="B1430" s="63">
        <v>20426177</v>
      </c>
      <c r="C1430" s="63" t="s">
        <v>462</v>
      </c>
      <c r="D1430" s="63" t="s">
        <v>8748</v>
      </c>
      <c r="E1430" s="63" t="s">
        <v>4860</v>
      </c>
      <c r="F1430" s="63" t="s">
        <v>38</v>
      </c>
      <c r="G1430" s="63" t="s">
        <v>4861</v>
      </c>
      <c r="H1430" s="63" t="s">
        <v>31</v>
      </c>
      <c r="I1430" s="64" t="s">
        <v>465</v>
      </c>
      <c r="J1430" s="65" t="s">
        <v>465</v>
      </c>
      <c r="K1430" s="63" t="s">
        <v>4862</v>
      </c>
      <c r="L1430" s="63" t="s">
        <v>39</v>
      </c>
      <c r="M1430" s="63" t="s">
        <v>34</v>
      </c>
      <c r="N1430" s="63" t="s">
        <v>48</v>
      </c>
      <c r="O1430" s="63" t="s">
        <v>36</v>
      </c>
      <c r="P1430" s="89" t="s">
        <v>8758</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2" t="s">
        <v>8768</v>
      </c>
    </row>
    <row r="1431" spans="1:29" ht="16.2" hidden="1" customHeight="1" x14ac:dyDescent="0.35">
      <c r="A1431" s="61">
        <v>1430</v>
      </c>
      <c r="B1431" s="63">
        <v>20426180</v>
      </c>
      <c r="C1431" s="63" t="s">
        <v>462</v>
      </c>
      <c r="D1431" s="63" t="s">
        <v>8748</v>
      </c>
      <c r="E1431" s="63" t="s">
        <v>4863</v>
      </c>
      <c r="F1431" s="63" t="s">
        <v>38</v>
      </c>
      <c r="G1431" s="63" t="s">
        <v>4864</v>
      </c>
      <c r="H1431" s="63" t="s">
        <v>31</v>
      </c>
      <c r="I1431" s="64" t="s">
        <v>465</v>
      </c>
      <c r="J1431" s="65" t="s">
        <v>465</v>
      </c>
      <c r="K1431" s="63" t="s">
        <v>4865</v>
      </c>
      <c r="L1431" s="63" t="s">
        <v>39</v>
      </c>
      <c r="M1431" s="63" t="s">
        <v>34</v>
      </c>
      <c r="N1431" s="63" t="s">
        <v>48</v>
      </c>
      <c r="O1431" s="63" t="s">
        <v>36</v>
      </c>
      <c r="P1431" s="89" t="s">
        <v>8758</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2" t="s">
        <v>8768</v>
      </c>
    </row>
    <row r="1432" spans="1:29" ht="16.2" hidden="1" customHeight="1" x14ac:dyDescent="0.35">
      <c r="A1432" s="66">
        <v>1431</v>
      </c>
      <c r="B1432" s="67">
        <v>20426184</v>
      </c>
      <c r="C1432" s="63" t="s">
        <v>462</v>
      </c>
      <c r="D1432" s="63" t="s">
        <v>8748</v>
      </c>
      <c r="E1432" s="63" t="s">
        <v>309</v>
      </c>
      <c r="F1432" s="63" t="s">
        <v>32</v>
      </c>
      <c r="G1432" s="63" t="s">
        <v>4866</v>
      </c>
      <c r="H1432" s="63" t="s">
        <v>42</v>
      </c>
      <c r="I1432" s="64" t="s">
        <v>4867</v>
      </c>
      <c r="J1432" s="65" t="s">
        <v>526</v>
      </c>
      <c r="K1432" s="63" t="s">
        <v>4868</v>
      </c>
      <c r="L1432" s="63" t="s">
        <v>33</v>
      </c>
      <c r="M1432" s="63" t="s">
        <v>34</v>
      </c>
      <c r="N1432" s="63" t="s">
        <v>35</v>
      </c>
      <c r="O1432" s="63" t="s">
        <v>43</v>
      </c>
      <c r="P1432" s="63" t="s">
        <v>8749</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2" t="s">
        <v>8768</v>
      </c>
    </row>
    <row r="1433" spans="1:29" ht="16.2" hidden="1" customHeight="1" x14ac:dyDescent="0.35">
      <c r="A1433" s="66">
        <v>1432</v>
      </c>
      <c r="B1433" s="67">
        <v>20426188</v>
      </c>
      <c r="C1433" s="63" t="s">
        <v>462</v>
      </c>
      <c r="D1433" s="63" t="s">
        <v>8748</v>
      </c>
      <c r="E1433" s="63" t="s">
        <v>4869</v>
      </c>
      <c r="F1433" s="63" t="s">
        <v>32</v>
      </c>
      <c r="G1433" s="63" t="s">
        <v>4870</v>
      </c>
      <c r="H1433" s="63" t="s">
        <v>31</v>
      </c>
      <c r="I1433" s="64" t="s">
        <v>4871</v>
      </c>
      <c r="J1433" s="65" t="s">
        <v>465</v>
      </c>
      <c r="K1433" s="63" t="s">
        <v>4872</v>
      </c>
      <c r="L1433" s="63" t="s">
        <v>33</v>
      </c>
      <c r="M1433" s="63" t="s">
        <v>34</v>
      </c>
      <c r="N1433" s="63" t="s">
        <v>35</v>
      </c>
      <c r="O1433" s="63" t="s">
        <v>43</v>
      </c>
      <c r="P1433" s="63" t="s">
        <v>8757</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2" t="s">
        <v>8768</v>
      </c>
    </row>
    <row r="1434" spans="1:29" ht="16.2" hidden="1" customHeight="1" x14ac:dyDescent="0.35">
      <c r="A1434" s="61">
        <v>1433</v>
      </c>
      <c r="B1434" s="67">
        <v>20426193</v>
      </c>
      <c r="C1434" s="63" t="s">
        <v>462</v>
      </c>
      <c r="D1434" s="63" t="s">
        <v>8748</v>
      </c>
      <c r="E1434" s="63" t="s">
        <v>4873</v>
      </c>
      <c r="F1434" s="63" t="s">
        <v>38</v>
      </c>
      <c r="G1434" s="63" t="s">
        <v>4874</v>
      </c>
      <c r="H1434" s="63" t="s">
        <v>42</v>
      </c>
      <c r="I1434" s="64" t="s">
        <v>465</v>
      </c>
      <c r="J1434" s="65" t="s">
        <v>465</v>
      </c>
      <c r="K1434" s="63" t="s">
        <v>4875</v>
      </c>
      <c r="L1434" s="63" t="s">
        <v>39</v>
      </c>
      <c r="M1434" s="63" t="s">
        <v>34</v>
      </c>
      <c r="N1434" s="63" t="s">
        <v>35</v>
      </c>
      <c r="O1434" s="63" t="s">
        <v>43</v>
      </c>
      <c r="P1434" s="63" t="s">
        <v>8753</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2" t="s">
        <v>8768</v>
      </c>
    </row>
    <row r="1435" spans="1:29" ht="16.2" hidden="1" customHeight="1" x14ac:dyDescent="0.35">
      <c r="A1435" s="61">
        <v>1434</v>
      </c>
      <c r="B1435" s="67">
        <v>20426214</v>
      </c>
      <c r="C1435" s="63" t="s">
        <v>462</v>
      </c>
      <c r="D1435" s="63" t="s">
        <v>8748</v>
      </c>
      <c r="E1435" s="63" t="s">
        <v>237</v>
      </c>
      <c r="F1435" s="63" t="s">
        <v>38</v>
      </c>
      <c r="G1435" s="63" t="s">
        <v>2006</v>
      </c>
      <c r="H1435" s="63" t="s">
        <v>31</v>
      </c>
      <c r="I1435" s="64" t="s">
        <v>465</v>
      </c>
      <c r="J1435" s="65" t="s">
        <v>465</v>
      </c>
      <c r="K1435" s="63" t="s">
        <v>4876</v>
      </c>
      <c r="L1435" s="63" t="s">
        <v>33</v>
      </c>
      <c r="M1435" s="63" t="s">
        <v>34</v>
      </c>
      <c r="N1435" s="63" t="s">
        <v>35</v>
      </c>
      <c r="O1435" s="63" t="s">
        <v>36</v>
      </c>
      <c r="P1435" s="63" t="s">
        <v>8749</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2" t="s">
        <v>8768</v>
      </c>
    </row>
    <row r="1436" spans="1:29" ht="16.2" hidden="1" customHeight="1" x14ac:dyDescent="0.35">
      <c r="A1436" s="66">
        <v>1435</v>
      </c>
      <c r="B1436" s="67">
        <v>20426222</v>
      </c>
      <c r="C1436" s="63" t="s">
        <v>462</v>
      </c>
      <c r="D1436" s="63" t="s">
        <v>8748</v>
      </c>
      <c r="E1436" s="63" t="s">
        <v>4877</v>
      </c>
      <c r="F1436" s="63" t="s">
        <v>38</v>
      </c>
      <c r="G1436" s="63" t="s">
        <v>4878</v>
      </c>
      <c r="H1436" s="63" t="s">
        <v>42</v>
      </c>
      <c r="I1436" s="64" t="s">
        <v>4879</v>
      </c>
      <c r="J1436" s="65" t="s">
        <v>465</v>
      </c>
      <c r="K1436" s="63" t="s">
        <v>4880</v>
      </c>
      <c r="L1436" s="63" t="s">
        <v>33</v>
      </c>
      <c r="M1436" s="63" t="s">
        <v>34</v>
      </c>
      <c r="N1436" s="63" t="s">
        <v>35</v>
      </c>
      <c r="O1436" s="63" t="s">
        <v>30</v>
      </c>
      <c r="P1436" s="63" t="s">
        <v>8752</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2" t="s">
        <v>8768</v>
      </c>
    </row>
    <row r="1437" spans="1:29" ht="16.2" hidden="1" customHeight="1" x14ac:dyDescent="0.35">
      <c r="A1437" s="66">
        <v>1436</v>
      </c>
      <c r="B1437" s="63">
        <v>20426224</v>
      </c>
      <c r="C1437" s="63" t="s">
        <v>462</v>
      </c>
      <c r="D1437" s="63" t="s">
        <v>8748</v>
      </c>
      <c r="E1437" s="63" t="s">
        <v>4881</v>
      </c>
      <c r="F1437" s="63" t="s">
        <v>32</v>
      </c>
      <c r="G1437" s="63" t="s">
        <v>4882</v>
      </c>
      <c r="H1437" s="63" t="s">
        <v>42</v>
      </c>
      <c r="I1437" s="64" t="s">
        <v>465</v>
      </c>
      <c r="J1437" s="65" t="s">
        <v>502</v>
      </c>
      <c r="K1437" s="63" t="s">
        <v>4883</v>
      </c>
      <c r="L1437" s="63" t="s">
        <v>93</v>
      </c>
      <c r="M1437" s="63" t="s">
        <v>34</v>
      </c>
      <c r="N1437" s="63" t="s">
        <v>41</v>
      </c>
      <c r="O1437" s="63" t="s">
        <v>43</v>
      </c>
      <c r="P1437" s="63" t="s">
        <v>41</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2" t="s">
        <v>8768</v>
      </c>
    </row>
    <row r="1438" spans="1:29" ht="16.2" hidden="1" customHeight="1" x14ac:dyDescent="0.35">
      <c r="A1438" s="61">
        <v>1437</v>
      </c>
      <c r="B1438" s="67">
        <v>20426230</v>
      </c>
      <c r="C1438" s="63" t="s">
        <v>462</v>
      </c>
      <c r="D1438" s="63" t="s">
        <v>8748</v>
      </c>
      <c r="E1438" s="63" t="s">
        <v>4884</v>
      </c>
      <c r="F1438" s="63" t="s">
        <v>32</v>
      </c>
      <c r="G1438" s="63" t="s">
        <v>4885</v>
      </c>
      <c r="H1438" s="63" t="s">
        <v>42</v>
      </c>
      <c r="I1438" s="64" t="s">
        <v>4886</v>
      </c>
      <c r="J1438" s="65" t="s">
        <v>526</v>
      </c>
      <c r="K1438" s="63" t="s">
        <v>4887</v>
      </c>
      <c r="L1438" s="63" t="s">
        <v>39</v>
      </c>
      <c r="M1438" s="63" t="s">
        <v>34</v>
      </c>
      <c r="N1438" s="63" t="s">
        <v>35</v>
      </c>
      <c r="O1438" s="63" t="s">
        <v>43</v>
      </c>
      <c r="P1438" s="63" t="s">
        <v>8753</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2" t="s">
        <v>8768</v>
      </c>
    </row>
    <row r="1439" spans="1:29" ht="16.2" hidden="1" customHeight="1" x14ac:dyDescent="0.35">
      <c r="A1439" s="61">
        <v>1438</v>
      </c>
      <c r="B1439" s="67">
        <v>20426233</v>
      </c>
      <c r="C1439" s="63" t="s">
        <v>462</v>
      </c>
      <c r="D1439" s="63" t="s">
        <v>8748</v>
      </c>
      <c r="E1439" s="63" t="s">
        <v>4888</v>
      </c>
      <c r="F1439" s="63" t="s">
        <v>38</v>
      </c>
      <c r="G1439" s="63" t="s">
        <v>4889</v>
      </c>
      <c r="H1439" s="63" t="s">
        <v>42</v>
      </c>
      <c r="I1439" s="64" t="s">
        <v>4890</v>
      </c>
      <c r="J1439" s="65" t="s">
        <v>1463</v>
      </c>
      <c r="K1439" s="63" t="s">
        <v>4891</v>
      </c>
      <c r="L1439" s="63" t="s">
        <v>39</v>
      </c>
      <c r="M1439" s="63" t="s">
        <v>34</v>
      </c>
      <c r="N1439" s="63" t="s">
        <v>35</v>
      </c>
      <c r="O1439" s="63" t="s">
        <v>43</v>
      </c>
      <c r="P1439" s="63" t="s">
        <v>8751</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2" t="s">
        <v>8768</v>
      </c>
    </row>
    <row r="1440" spans="1:29" ht="16.2" hidden="1" customHeight="1" x14ac:dyDescent="0.35">
      <c r="A1440" s="66">
        <v>1439</v>
      </c>
      <c r="B1440" s="67">
        <v>20426252</v>
      </c>
      <c r="C1440" s="63" t="s">
        <v>462</v>
      </c>
      <c r="D1440" s="63" t="s">
        <v>8748</v>
      </c>
      <c r="E1440" s="63" t="s">
        <v>4892</v>
      </c>
      <c r="F1440" s="63" t="s">
        <v>38</v>
      </c>
      <c r="G1440" s="63" t="s">
        <v>4893</v>
      </c>
      <c r="H1440" s="63" t="s">
        <v>42</v>
      </c>
      <c r="I1440" s="64" t="s">
        <v>2988</v>
      </c>
      <c r="J1440" s="65" t="s">
        <v>465</v>
      </c>
      <c r="K1440" s="63" t="s">
        <v>4894</v>
      </c>
      <c r="L1440" s="63" t="s">
        <v>33</v>
      </c>
      <c r="M1440" s="63" t="s">
        <v>40</v>
      </c>
      <c r="N1440" s="63" t="s">
        <v>46</v>
      </c>
      <c r="O1440" s="63" t="s">
        <v>43</v>
      </c>
      <c r="P1440" s="63" t="s">
        <v>46</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2" t="s">
        <v>8768</v>
      </c>
    </row>
    <row r="1441" spans="1:29" ht="16.2" customHeight="1" x14ac:dyDescent="0.35">
      <c r="A1441" s="66">
        <v>1440</v>
      </c>
      <c r="B1441" s="63">
        <v>20426256</v>
      </c>
      <c r="C1441" s="63" t="s">
        <v>462</v>
      </c>
      <c r="D1441" s="63" t="s">
        <v>8748</v>
      </c>
      <c r="E1441" s="63" t="s">
        <v>4895</v>
      </c>
      <c r="F1441" s="63" t="s">
        <v>38</v>
      </c>
      <c r="G1441" s="63" t="s">
        <v>4896</v>
      </c>
      <c r="H1441" s="63" t="s">
        <v>31</v>
      </c>
      <c r="I1441" s="64" t="s">
        <v>465</v>
      </c>
      <c r="J1441" s="65" t="s">
        <v>465</v>
      </c>
      <c r="K1441" s="63" t="s">
        <v>4897</v>
      </c>
      <c r="L1441" s="63" t="s">
        <v>39</v>
      </c>
      <c r="M1441" s="63" t="s">
        <v>40</v>
      </c>
      <c r="N1441" s="63" t="s">
        <v>53</v>
      </c>
      <c r="O1441" s="63" t="s">
        <v>36</v>
      </c>
      <c r="P1441" s="63" t="s">
        <v>53</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2" t="s">
        <v>8768</v>
      </c>
    </row>
    <row r="1442" spans="1:29" ht="16.2" hidden="1" customHeight="1" x14ac:dyDescent="0.35">
      <c r="A1442" s="61">
        <v>1441</v>
      </c>
      <c r="B1442" s="63">
        <v>20426265</v>
      </c>
      <c r="C1442" s="63" t="s">
        <v>462</v>
      </c>
      <c r="D1442" s="63" t="s">
        <v>8748</v>
      </c>
      <c r="E1442" s="63" t="s">
        <v>4898</v>
      </c>
      <c r="F1442" s="63" t="s">
        <v>38</v>
      </c>
      <c r="G1442" s="63" t="s">
        <v>4899</v>
      </c>
      <c r="H1442" s="63" t="s">
        <v>42</v>
      </c>
      <c r="I1442" s="64" t="s">
        <v>465</v>
      </c>
      <c r="J1442" s="65" t="s">
        <v>465</v>
      </c>
      <c r="K1442" s="63" t="s">
        <v>4900</v>
      </c>
      <c r="L1442" s="63" t="s">
        <v>33</v>
      </c>
      <c r="M1442" s="63" t="s">
        <v>40</v>
      </c>
      <c r="N1442" s="63" t="s">
        <v>48</v>
      </c>
      <c r="O1442" s="63" t="s">
        <v>43</v>
      </c>
      <c r="P1442" s="89" t="s">
        <v>8756</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2" t="s">
        <v>8768</v>
      </c>
    </row>
    <row r="1443" spans="1:29" ht="16.2" hidden="1" customHeight="1" x14ac:dyDescent="0.35">
      <c r="A1443" s="61">
        <v>1442</v>
      </c>
      <c r="B1443" s="67">
        <v>20426269</v>
      </c>
      <c r="C1443" s="63" t="s">
        <v>462</v>
      </c>
      <c r="D1443" s="63" t="s">
        <v>8748</v>
      </c>
      <c r="E1443" s="63" t="s">
        <v>79</v>
      </c>
      <c r="F1443" s="63" t="s">
        <v>38</v>
      </c>
      <c r="G1443" s="63" t="s">
        <v>4901</v>
      </c>
      <c r="H1443" s="63" t="s">
        <v>42</v>
      </c>
      <c r="I1443" s="64" t="s">
        <v>465</v>
      </c>
      <c r="J1443" s="65" t="s">
        <v>465</v>
      </c>
      <c r="K1443" s="63" t="s">
        <v>4902</v>
      </c>
      <c r="L1443" s="63" t="s">
        <v>39</v>
      </c>
      <c r="M1443" s="63" t="s">
        <v>34</v>
      </c>
      <c r="N1443" s="63" t="s">
        <v>35</v>
      </c>
      <c r="O1443" s="63" t="s">
        <v>43</v>
      </c>
      <c r="P1443" s="63" t="s">
        <v>8757</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2" t="s">
        <v>8768</v>
      </c>
    </row>
    <row r="1444" spans="1:29" ht="16.2" hidden="1" customHeight="1" x14ac:dyDescent="0.35">
      <c r="A1444" s="66">
        <v>1443</v>
      </c>
      <c r="B1444" s="63">
        <v>20426285</v>
      </c>
      <c r="C1444" s="63" t="s">
        <v>462</v>
      </c>
      <c r="D1444" s="63" t="s">
        <v>8748</v>
      </c>
      <c r="E1444" s="63" t="s">
        <v>4903</v>
      </c>
      <c r="F1444" s="63" t="s">
        <v>32</v>
      </c>
      <c r="G1444" s="63" t="s">
        <v>4112</v>
      </c>
      <c r="H1444" s="63" t="s">
        <v>42</v>
      </c>
      <c r="I1444" s="64" t="s">
        <v>465</v>
      </c>
      <c r="J1444" s="65" t="s">
        <v>465</v>
      </c>
      <c r="K1444" s="63" t="s">
        <v>4904</v>
      </c>
      <c r="L1444" s="63" t="s">
        <v>39</v>
      </c>
      <c r="M1444" s="63" t="s">
        <v>34</v>
      </c>
      <c r="N1444" s="63" t="s">
        <v>41</v>
      </c>
      <c r="O1444" s="63" t="s">
        <v>36</v>
      </c>
      <c r="P1444" s="63" t="s">
        <v>41</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2" t="s">
        <v>8768</v>
      </c>
    </row>
    <row r="1445" spans="1:29" ht="16.2" hidden="1" customHeight="1" x14ac:dyDescent="0.35">
      <c r="A1445" s="66">
        <v>1444</v>
      </c>
      <c r="B1445" s="67">
        <v>20426287</v>
      </c>
      <c r="C1445" s="63" t="s">
        <v>462</v>
      </c>
      <c r="D1445" s="63" t="s">
        <v>8748</v>
      </c>
      <c r="E1445" s="63" t="s">
        <v>4905</v>
      </c>
      <c r="F1445" s="63" t="s">
        <v>38</v>
      </c>
      <c r="G1445" s="63" t="s">
        <v>913</v>
      </c>
      <c r="H1445" s="63" t="s">
        <v>31</v>
      </c>
      <c r="I1445" s="64" t="s">
        <v>465</v>
      </c>
      <c r="J1445" s="65" t="s">
        <v>465</v>
      </c>
      <c r="K1445" s="63" t="s">
        <v>4906</v>
      </c>
      <c r="L1445" s="63" t="s">
        <v>33</v>
      </c>
      <c r="M1445" s="63" t="s">
        <v>34</v>
      </c>
      <c r="N1445" s="63" t="s">
        <v>35</v>
      </c>
      <c r="O1445" s="63" t="s">
        <v>36</v>
      </c>
      <c r="P1445" s="63" t="s">
        <v>8751</v>
      </c>
      <c r="Q1445" s="84">
        <f t="shared" ca="1" si="66"/>
        <v>46120</v>
      </c>
      <c r="R1445" s="68">
        <v>0</v>
      </c>
      <c r="S1445" s="85" t="s">
        <v>8754</v>
      </c>
      <c r="T1445" s="85">
        <v>0</v>
      </c>
      <c r="U1445" s="85">
        <v>0</v>
      </c>
      <c r="V1445" s="86">
        <f t="shared" si="67"/>
        <v>2</v>
      </c>
      <c r="W1445" s="85">
        <v>0</v>
      </c>
      <c r="X1445" s="85">
        <v>0</v>
      </c>
      <c r="Y1445" s="85">
        <v>0</v>
      </c>
      <c r="Z1445" s="85">
        <v>0</v>
      </c>
      <c r="AA1445" s="85">
        <v>0</v>
      </c>
      <c r="AB1445" s="87">
        <f t="shared" si="68"/>
        <v>0</v>
      </c>
      <c r="AC1445" s="92" t="s">
        <v>8768</v>
      </c>
    </row>
    <row r="1446" spans="1:29" ht="16.2" hidden="1" customHeight="1" x14ac:dyDescent="0.35">
      <c r="A1446" s="61">
        <v>1445</v>
      </c>
      <c r="B1446" s="67">
        <v>20426292</v>
      </c>
      <c r="C1446" s="63" t="s">
        <v>462</v>
      </c>
      <c r="D1446" s="63" t="s">
        <v>8748</v>
      </c>
      <c r="E1446" s="63" t="s">
        <v>4907</v>
      </c>
      <c r="F1446" s="63" t="s">
        <v>38</v>
      </c>
      <c r="G1446" s="63" t="s">
        <v>4908</v>
      </c>
      <c r="H1446" s="63" t="s">
        <v>42</v>
      </c>
      <c r="I1446" s="64" t="s">
        <v>869</v>
      </c>
      <c r="J1446" s="65" t="s">
        <v>526</v>
      </c>
      <c r="K1446" s="63" t="s">
        <v>4909</v>
      </c>
      <c r="L1446" s="63" t="s">
        <v>33</v>
      </c>
      <c r="M1446" s="63" t="s">
        <v>34</v>
      </c>
      <c r="N1446" s="63" t="s">
        <v>35</v>
      </c>
      <c r="O1446" s="63" t="s">
        <v>43</v>
      </c>
      <c r="P1446" s="63" t="s">
        <v>8749</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2" t="s">
        <v>8768</v>
      </c>
    </row>
    <row r="1447" spans="1:29" ht="16.2" hidden="1" customHeight="1" x14ac:dyDescent="0.35">
      <c r="A1447" s="61">
        <v>1446</v>
      </c>
      <c r="B1447" s="67">
        <v>20426310</v>
      </c>
      <c r="C1447" s="63" t="s">
        <v>462</v>
      </c>
      <c r="D1447" s="63" t="s">
        <v>8748</v>
      </c>
      <c r="E1447" s="63" t="s">
        <v>1772</v>
      </c>
      <c r="F1447" s="63" t="s">
        <v>38</v>
      </c>
      <c r="G1447" s="63" t="s">
        <v>4910</v>
      </c>
      <c r="H1447" s="63" t="s">
        <v>31</v>
      </c>
      <c r="I1447" s="64" t="s">
        <v>465</v>
      </c>
      <c r="J1447" s="65" t="s">
        <v>465</v>
      </c>
      <c r="K1447" s="63" t="s">
        <v>4911</v>
      </c>
      <c r="L1447" s="63" t="s">
        <v>39</v>
      </c>
      <c r="M1447" s="63" t="s">
        <v>34</v>
      </c>
      <c r="N1447" s="63" t="s">
        <v>35</v>
      </c>
      <c r="O1447" s="63" t="s">
        <v>36</v>
      </c>
      <c r="P1447" s="63" t="s">
        <v>8755</v>
      </c>
      <c r="Q1447" s="84">
        <f t="shared" ca="1" si="66"/>
        <v>46120</v>
      </c>
      <c r="R1447" s="68">
        <v>0</v>
      </c>
      <c r="S1447" s="85" t="s">
        <v>8754</v>
      </c>
      <c r="T1447" s="85">
        <v>0</v>
      </c>
      <c r="U1447" s="85">
        <v>0</v>
      </c>
      <c r="V1447" s="86">
        <f t="shared" si="67"/>
        <v>2</v>
      </c>
      <c r="W1447" s="85">
        <v>0</v>
      </c>
      <c r="X1447" s="85">
        <v>0</v>
      </c>
      <c r="Y1447" s="85">
        <v>0</v>
      </c>
      <c r="Z1447" s="85">
        <v>0</v>
      </c>
      <c r="AA1447" s="85">
        <v>0</v>
      </c>
      <c r="AB1447" s="87">
        <f t="shared" si="68"/>
        <v>0</v>
      </c>
      <c r="AC1447" s="92" t="s">
        <v>8768</v>
      </c>
    </row>
    <row r="1448" spans="1:29" ht="16.2" hidden="1" customHeight="1" x14ac:dyDescent="0.35">
      <c r="A1448" s="66">
        <v>1447</v>
      </c>
      <c r="B1448" s="67">
        <v>20426320</v>
      </c>
      <c r="C1448" s="63" t="s">
        <v>462</v>
      </c>
      <c r="D1448" s="63" t="s">
        <v>8748</v>
      </c>
      <c r="E1448" s="63" t="s">
        <v>4912</v>
      </c>
      <c r="F1448" s="63" t="s">
        <v>38</v>
      </c>
      <c r="G1448" s="63" t="s">
        <v>4913</v>
      </c>
      <c r="H1448" s="63" t="s">
        <v>42</v>
      </c>
      <c r="I1448" s="64" t="s">
        <v>465</v>
      </c>
      <c r="J1448" s="65" t="s">
        <v>465</v>
      </c>
      <c r="K1448" s="63" t="s">
        <v>4914</v>
      </c>
      <c r="L1448" s="63" t="s">
        <v>39</v>
      </c>
      <c r="M1448" s="63" t="s">
        <v>34</v>
      </c>
      <c r="N1448" s="63" t="s">
        <v>35</v>
      </c>
      <c r="O1448" s="63" t="s">
        <v>43</v>
      </c>
      <c r="P1448" s="63" t="s">
        <v>8752</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2" t="s">
        <v>8768</v>
      </c>
    </row>
    <row r="1449" spans="1:29" ht="16.2" hidden="1" customHeight="1" x14ac:dyDescent="0.35">
      <c r="A1449" s="66">
        <v>1448</v>
      </c>
      <c r="B1449" s="67">
        <v>20426329</v>
      </c>
      <c r="C1449" s="63" t="s">
        <v>462</v>
      </c>
      <c r="D1449" s="63" t="s">
        <v>8748</v>
      </c>
      <c r="E1449" s="63" t="s">
        <v>4915</v>
      </c>
      <c r="F1449" s="63" t="s">
        <v>38</v>
      </c>
      <c r="G1449" s="63" t="s">
        <v>4916</v>
      </c>
      <c r="H1449" s="63" t="s">
        <v>31</v>
      </c>
      <c r="I1449" s="64" t="s">
        <v>1912</v>
      </c>
      <c r="J1449" s="65" t="s">
        <v>465</v>
      </c>
      <c r="K1449" s="63" t="s">
        <v>4917</v>
      </c>
      <c r="L1449" s="63" t="s">
        <v>39</v>
      </c>
      <c r="M1449" s="63" t="s">
        <v>34</v>
      </c>
      <c r="N1449" s="63" t="s">
        <v>35</v>
      </c>
      <c r="O1449" s="63" t="s">
        <v>30</v>
      </c>
      <c r="P1449" s="63" t="s">
        <v>8753</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2" t="s">
        <v>8768</v>
      </c>
    </row>
    <row r="1450" spans="1:29" ht="16.2" hidden="1" customHeight="1" x14ac:dyDescent="0.35">
      <c r="A1450" s="61">
        <v>1449</v>
      </c>
      <c r="B1450" s="63">
        <v>20426330</v>
      </c>
      <c r="C1450" s="63" t="s">
        <v>462</v>
      </c>
      <c r="D1450" s="63" t="s">
        <v>8748</v>
      </c>
      <c r="E1450" s="63" t="s">
        <v>4918</v>
      </c>
      <c r="F1450" s="63" t="s">
        <v>32</v>
      </c>
      <c r="G1450" s="63" t="s">
        <v>1993</v>
      </c>
      <c r="H1450" s="63" t="s">
        <v>31</v>
      </c>
      <c r="I1450" s="64" t="s">
        <v>4919</v>
      </c>
      <c r="J1450" s="65" t="s">
        <v>526</v>
      </c>
      <c r="K1450" s="63" t="s">
        <v>4920</v>
      </c>
      <c r="L1450" s="63" t="s">
        <v>39</v>
      </c>
      <c r="M1450" s="63" t="s">
        <v>40</v>
      </c>
      <c r="N1450" s="63" t="s">
        <v>48</v>
      </c>
      <c r="O1450" s="63" t="s">
        <v>43</v>
      </c>
      <c r="P1450" s="89" t="s">
        <v>8758</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2" t="s">
        <v>8768</v>
      </c>
    </row>
    <row r="1451" spans="1:29" ht="16.2" hidden="1" customHeight="1" x14ac:dyDescent="0.35">
      <c r="A1451" s="61">
        <v>1450</v>
      </c>
      <c r="B1451" s="67">
        <v>20426333</v>
      </c>
      <c r="C1451" s="63" t="s">
        <v>462</v>
      </c>
      <c r="D1451" s="63" t="s">
        <v>8748</v>
      </c>
      <c r="E1451" s="63" t="s">
        <v>240</v>
      </c>
      <c r="F1451" s="63" t="s">
        <v>32</v>
      </c>
      <c r="G1451" s="63" t="s">
        <v>3750</v>
      </c>
      <c r="H1451" s="63" t="s">
        <v>31</v>
      </c>
      <c r="I1451" s="64" t="s">
        <v>465</v>
      </c>
      <c r="J1451" s="65" t="s">
        <v>465</v>
      </c>
      <c r="K1451" s="63" t="s">
        <v>4921</v>
      </c>
      <c r="L1451" s="63" t="s">
        <v>33</v>
      </c>
      <c r="M1451" s="63" t="s">
        <v>34</v>
      </c>
      <c r="N1451" s="63" t="s">
        <v>35</v>
      </c>
      <c r="O1451" s="63" t="s">
        <v>36</v>
      </c>
      <c r="P1451" s="63" t="s">
        <v>8749</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2" t="s">
        <v>8768</v>
      </c>
    </row>
    <row r="1452" spans="1:29" ht="16.2" hidden="1" customHeight="1" x14ac:dyDescent="0.35">
      <c r="A1452" s="66">
        <v>1451</v>
      </c>
      <c r="B1452" s="67">
        <v>20426336</v>
      </c>
      <c r="C1452" s="63" t="s">
        <v>462</v>
      </c>
      <c r="D1452" s="63" t="s">
        <v>8748</v>
      </c>
      <c r="E1452" s="63" t="s">
        <v>4922</v>
      </c>
      <c r="F1452" s="63" t="s">
        <v>38</v>
      </c>
      <c r="G1452" s="63" t="s">
        <v>4923</v>
      </c>
      <c r="H1452" s="63" t="s">
        <v>31</v>
      </c>
      <c r="I1452" s="64" t="s">
        <v>4924</v>
      </c>
      <c r="J1452" s="65" t="s">
        <v>502</v>
      </c>
      <c r="K1452" s="63" t="s">
        <v>4925</v>
      </c>
      <c r="L1452" s="63" t="s">
        <v>39</v>
      </c>
      <c r="M1452" s="63" t="s">
        <v>34</v>
      </c>
      <c r="N1452" s="63" t="s">
        <v>35</v>
      </c>
      <c r="O1452" s="63" t="s">
        <v>43</v>
      </c>
      <c r="P1452" s="63" t="s">
        <v>8751</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2" t="s">
        <v>8768</v>
      </c>
    </row>
    <row r="1453" spans="1:29" ht="16.2" hidden="1" customHeight="1" x14ac:dyDescent="0.35">
      <c r="A1453" s="66">
        <v>1452</v>
      </c>
      <c r="B1453" s="62">
        <v>20426339</v>
      </c>
      <c r="C1453" s="63" t="s">
        <v>462</v>
      </c>
      <c r="D1453" s="63" t="s">
        <v>8748</v>
      </c>
      <c r="E1453" s="63" t="s">
        <v>122</v>
      </c>
      <c r="F1453" s="63" t="s">
        <v>32</v>
      </c>
      <c r="G1453" s="63" t="s">
        <v>4926</v>
      </c>
      <c r="H1453" s="63" t="s">
        <v>31</v>
      </c>
      <c r="I1453" s="64" t="s">
        <v>607</v>
      </c>
      <c r="J1453" s="65" t="s">
        <v>544</v>
      </c>
      <c r="K1453" s="63" t="s">
        <v>4927</v>
      </c>
      <c r="L1453" s="63" t="s">
        <v>39</v>
      </c>
      <c r="M1453" s="63" t="s">
        <v>34</v>
      </c>
      <c r="N1453" s="63" t="s">
        <v>48</v>
      </c>
      <c r="O1453" s="63" t="s">
        <v>30</v>
      </c>
      <c r="P1453" s="89" t="s">
        <v>8756</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2" t="s">
        <v>8768</v>
      </c>
    </row>
    <row r="1454" spans="1:29" ht="16.2" hidden="1" customHeight="1" x14ac:dyDescent="0.35">
      <c r="A1454" s="66">
        <v>1453</v>
      </c>
      <c r="B1454" s="63">
        <v>20426340</v>
      </c>
      <c r="C1454" s="63" t="s">
        <v>462</v>
      </c>
      <c r="D1454" s="63" t="s">
        <v>8748</v>
      </c>
      <c r="E1454" s="63" t="s">
        <v>4928</v>
      </c>
      <c r="F1454" s="63" t="s">
        <v>38</v>
      </c>
      <c r="G1454" s="63" t="s">
        <v>4929</v>
      </c>
      <c r="H1454" s="63" t="s">
        <v>31</v>
      </c>
      <c r="I1454" s="64" t="s">
        <v>465</v>
      </c>
      <c r="J1454" s="65" t="s">
        <v>465</v>
      </c>
      <c r="K1454" s="63" t="s">
        <v>4930</v>
      </c>
      <c r="L1454" s="63" t="s">
        <v>39</v>
      </c>
      <c r="M1454" s="63" t="s">
        <v>40</v>
      </c>
      <c r="N1454" s="63" t="s">
        <v>41</v>
      </c>
      <c r="O1454" s="63" t="s">
        <v>36</v>
      </c>
      <c r="P1454" s="63" t="s">
        <v>41</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2" t="s">
        <v>8768</v>
      </c>
    </row>
    <row r="1455" spans="1:29" ht="16.2" hidden="1" customHeight="1" x14ac:dyDescent="0.35">
      <c r="A1455" s="61">
        <v>1454</v>
      </c>
      <c r="B1455" s="63">
        <v>20426343</v>
      </c>
      <c r="C1455" s="63" t="s">
        <v>462</v>
      </c>
      <c r="D1455" s="63" t="s">
        <v>8748</v>
      </c>
      <c r="E1455" s="63" t="s">
        <v>4931</v>
      </c>
      <c r="F1455" s="63" t="s">
        <v>38</v>
      </c>
      <c r="G1455" s="63" t="s">
        <v>4932</v>
      </c>
      <c r="H1455" s="63" t="s">
        <v>31</v>
      </c>
      <c r="I1455" s="64" t="s">
        <v>3522</v>
      </c>
      <c r="J1455" s="65" t="s">
        <v>526</v>
      </c>
      <c r="K1455" s="63" t="s">
        <v>4933</v>
      </c>
      <c r="L1455" s="63" t="s">
        <v>33</v>
      </c>
      <c r="M1455" s="63" t="s">
        <v>40</v>
      </c>
      <c r="N1455" s="63" t="s">
        <v>48</v>
      </c>
      <c r="O1455" s="63" t="s">
        <v>30</v>
      </c>
      <c r="P1455" s="89" t="s">
        <v>8756</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2" t="s">
        <v>8768</v>
      </c>
    </row>
    <row r="1456" spans="1:29" ht="16.2" hidden="1" customHeight="1" x14ac:dyDescent="0.35">
      <c r="A1456" s="66">
        <v>1455</v>
      </c>
      <c r="B1456" s="63">
        <v>20426346</v>
      </c>
      <c r="C1456" s="63" t="s">
        <v>462</v>
      </c>
      <c r="D1456" s="63" t="s">
        <v>8748</v>
      </c>
      <c r="E1456" s="63" t="s">
        <v>4934</v>
      </c>
      <c r="F1456" s="63" t="s">
        <v>32</v>
      </c>
      <c r="G1456" s="63" t="s">
        <v>4935</v>
      </c>
      <c r="H1456" s="63" t="s">
        <v>31</v>
      </c>
      <c r="I1456" s="64" t="s">
        <v>465</v>
      </c>
      <c r="J1456" s="65" t="s">
        <v>465</v>
      </c>
      <c r="K1456" s="63" t="s">
        <v>4936</v>
      </c>
      <c r="L1456" s="63" t="s">
        <v>33</v>
      </c>
      <c r="M1456" s="63" t="s">
        <v>40</v>
      </c>
      <c r="N1456" s="63" t="s">
        <v>41</v>
      </c>
      <c r="O1456" s="63" t="s">
        <v>36</v>
      </c>
      <c r="P1456" s="63" t="s">
        <v>41</v>
      </c>
      <c r="Q1456" s="84">
        <f t="shared" ca="1" si="66"/>
        <v>46120</v>
      </c>
      <c r="R1456" s="68">
        <v>0</v>
      </c>
      <c r="S1456" s="85" t="s">
        <v>8754</v>
      </c>
      <c r="T1456" s="85">
        <v>0</v>
      </c>
      <c r="U1456" s="85">
        <v>0</v>
      </c>
      <c r="V1456" s="86">
        <f t="shared" si="67"/>
        <v>2</v>
      </c>
      <c r="W1456" s="85">
        <v>0</v>
      </c>
      <c r="X1456" s="85">
        <v>0</v>
      </c>
      <c r="Y1456" s="85">
        <v>0</v>
      </c>
      <c r="Z1456" s="85">
        <v>0</v>
      </c>
      <c r="AA1456" s="85">
        <v>0</v>
      </c>
      <c r="AB1456" s="87">
        <f t="shared" si="68"/>
        <v>0</v>
      </c>
      <c r="AC1456" s="92" t="s">
        <v>8768</v>
      </c>
    </row>
    <row r="1457" spans="1:29" ht="16.2" hidden="1" customHeight="1" x14ac:dyDescent="0.35">
      <c r="A1457" s="66">
        <v>1456</v>
      </c>
      <c r="B1457" s="63">
        <v>20426358</v>
      </c>
      <c r="C1457" s="63" t="s">
        <v>462</v>
      </c>
      <c r="D1457" s="63" t="s">
        <v>8748</v>
      </c>
      <c r="E1457" s="63" t="s">
        <v>4937</v>
      </c>
      <c r="F1457" s="63" t="s">
        <v>38</v>
      </c>
      <c r="G1457" s="63" t="s">
        <v>4938</v>
      </c>
      <c r="H1457" s="63" t="s">
        <v>31</v>
      </c>
      <c r="I1457" s="64" t="s">
        <v>465</v>
      </c>
      <c r="J1457" s="65" t="s">
        <v>465</v>
      </c>
      <c r="K1457" s="63" t="s">
        <v>4939</v>
      </c>
      <c r="L1457" s="63" t="s">
        <v>39</v>
      </c>
      <c r="M1457" s="63" t="s">
        <v>40</v>
      </c>
      <c r="N1457" s="63" t="s">
        <v>48</v>
      </c>
      <c r="O1457" s="63" t="s">
        <v>36</v>
      </c>
      <c r="P1457" s="89" t="s">
        <v>8758</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2" t="s">
        <v>8768</v>
      </c>
    </row>
    <row r="1458" spans="1:29" ht="16.2" hidden="1" customHeight="1" x14ac:dyDescent="0.35">
      <c r="A1458" s="61">
        <v>1457</v>
      </c>
      <c r="B1458" s="67">
        <v>20426369</v>
      </c>
      <c r="C1458" s="63" t="s">
        <v>462</v>
      </c>
      <c r="D1458" s="63" t="s">
        <v>8748</v>
      </c>
      <c r="E1458" s="63" t="s">
        <v>4940</v>
      </c>
      <c r="F1458" s="63" t="s">
        <v>32</v>
      </c>
      <c r="G1458" s="63" t="s">
        <v>2829</v>
      </c>
      <c r="H1458" s="63" t="s">
        <v>31</v>
      </c>
      <c r="I1458" s="64" t="s">
        <v>465</v>
      </c>
      <c r="J1458" s="65" t="s">
        <v>465</v>
      </c>
      <c r="K1458" s="63" t="s">
        <v>4941</v>
      </c>
      <c r="L1458" s="63" t="s">
        <v>39</v>
      </c>
      <c r="M1458" s="63" t="s">
        <v>34</v>
      </c>
      <c r="N1458" s="63" t="s">
        <v>35</v>
      </c>
      <c r="O1458" s="63" t="s">
        <v>36</v>
      </c>
      <c r="P1458" s="63" t="s">
        <v>8750</v>
      </c>
      <c r="Q1458" s="84">
        <f t="shared" ca="1" si="66"/>
        <v>46120</v>
      </c>
      <c r="R1458" s="68">
        <v>0</v>
      </c>
      <c r="S1458" s="85" t="s">
        <v>8754</v>
      </c>
      <c r="T1458" s="85">
        <v>0</v>
      </c>
      <c r="U1458" s="85">
        <v>0</v>
      </c>
      <c r="V1458" s="86">
        <f t="shared" si="67"/>
        <v>2</v>
      </c>
      <c r="W1458" s="85">
        <v>0</v>
      </c>
      <c r="X1458" s="85">
        <v>0</v>
      </c>
      <c r="Y1458" s="85">
        <v>0</v>
      </c>
      <c r="Z1458" s="85">
        <v>0</v>
      </c>
      <c r="AA1458" s="85">
        <v>0</v>
      </c>
      <c r="AB1458" s="87">
        <f t="shared" si="68"/>
        <v>0</v>
      </c>
      <c r="AC1458" s="92" t="s">
        <v>8768</v>
      </c>
    </row>
    <row r="1459" spans="1:29" ht="16.2" hidden="1" customHeight="1" x14ac:dyDescent="0.35">
      <c r="A1459" s="61">
        <v>1458</v>
      </c>
      <c r="B1459" s="67">
        <v>20426370</v>
      </c>
      <c r="C1459" s="63" t="s">
        <v>462</v>
      </c>
      <c r="D1459" s="63" t="s">
        <v>8748</v>
      </c>
      <c r="E1459" s="63" t="s">
        <v>4942</v>
      </c>
      <c r="F1459" s="63" t="s">
        <v>38</v>
      </c>
      <c r="G1459" s="63" t="s">
        <v>4943</v>
      </c>
      <c r="H1459" s="63" t="s">
        <v>31</v>
      </c>
      <c r="I1459" s="64" t="s">
        <v>465</v>
      </c>
      <c r="J1459" s="65" t="s">
        <v>465</v>
      </c>
      <c r="K1459" s="63" t="s">
        <v>4944</v>
      </c>
      <c r="L1459" s="63" t="s">
        <v>39</v>
      </c>
      <c r="M1459" s="63" t="s">
        <v>34</v>
      </c>
      <c r="N1459" s="63" t="s">
        <v>35</v>
      </c>
      <c r="O1459" s="63" t="s">
        <v>36</v>
      </c>
      <c r="P1459" s="63" t="s">
        <v>8751</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2" t="s">
        <v>8768</v>
      </c>
    </row>
    <row r="1460" spans="1:29" ht="16.2" hidden="1" customHeight="1" x14ac:dyDescent="0.35">
      <c r="A1460" s="66">
        <v>1459</v>
      </c>
      <c r="B1460" s="67">
        <v>20426388</v>
      </c>
      <c r="C1460" s="63" t="s">
        <v>462</v>
      </c>
      <c r="D1460" s="63" t="s">
        <v>8748</v>
      </c>
      <c r="E1460" s="63" t="s">
        <v>101</v>
      </c>
      <c r="F1460" s="63" t="s">
        <v>38</v>
      </c>
      <c r="G1460" s="63" t="s">
        <v>550</v>
      </c>
      <c r="H1460" s="63" t="s">
        <v>31</v>
      </c>
      <c r="I1460" s="64" t="s">
        <v>4945</v>
      </c>
      <c r="J1460" s="65" t="s">
        <v>465</v>
      </c>
      <c r="K1460" s="63" t="s">
        <v>4946</v>
      </c>
      <c r="L1460" s="63" t="s">
        <v>39</v>
      </c>
      <c r="M1460" s="63" t="s">
        <v>34</v>
      </c>
      <c r="N1460" s="63" t="s">
        <v>35</v>
      </c>
      <c r="O1460" s="63" t="s">
        <v>43</v>
      </c>
      <c r="P1460" s="63" t="s">
        <v>8752</v>
      </c>
      <c r="Q1460" s="84">
        <f t="shared" ca="1" si="66"/>
        <v>46120</v>
      </c>
      <c r="R1460" s="68">
        <v>0</v>
      </c>
      <c r="S1460" s="85" t="s">
        <v>8754</v>
      </c>
      <c r="T1460" s="85">
        <v>0</v>
      </c>
      <c r="U1460" s="85">
        <v>0</v>
      </c>
      <c r="V1460" s="86">
        <f t="shared" si="67"/>
        <v>2</v>
      </c>
      <c r="W1460" s="85">
        <v>0</v>
      </c>
      <c r="X1460" s="85">
        <v>0</v>
      </c>
      <c r="Y1460" s="85">
        <v>0</v>
      </c>
      <c r="Z1460" s="85">
        <v>0</v>
      </c>
      <c r="AA1460" s="85">
        <v>0</v>
      </c>
      <c r="AB1460" s="87">
        <f t="shared" si="68"/>
        <v>0</v>
      </c>
      <c r="AC1460" s="92" t="s">
        <v>8768</v>
      </c>
    </row>
    <row r="1461" spans="1:29" ht="16.2" hidden="1" customHeight="1" x14ac:dyDescent="0.35">
      <c r="A1461" s="66">
        <v>1460</v>
      </c>
      <c r="B1461" s="67">
        <v>20426411</v>
      </c>
      <c r="C1461" s="63" t="s">
        <v>462</v>
      </c>
      <c r="D1461" s="63" t="s">
        <v>8748</v>
      </c>
      <c r="E1461" s="63" t="s">
        <v>4947</v>
      </c>
      <c r="F1461" s="63" t="s">
        <v>38</v>
      </c>
      <c r="G1461" s="63" t="s">
        <v>4948</v>
      </c>
      <c r="H1461" s="63" t="s">
        <v>31</v>
      </c>
      <c r="I1461" s="64" t="s">
        <v>4949</v>
      </c>
      <c r="J1461" s="65" t="s">
        <v>502</v>
      </c>
      <c r="K1461" s="63" t="s">
        <v>4950</v>
      </c>
      <c r="L1461" s="63" t="s">
        <v>39</v>
      </c>
      <c r="M1461" s="63" t="s">
        <v>40</v>
      </c>
      <c r="N1461" s="63" t="s">
        <v>46</v>
      </c>
      <c r="O1461" s="63" t="s">
        <v>43</v>
      </c>
      <c r="P1461" s="63" t="s">
        <v>46</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2" t="s">
        <v>8768</v>
      </c>
    </row>
    <row r="1462" spans="1:29" ht="16.2" hidden="1" customHeight="1" x14ac:dyDescent="0.35">
      <c r="A1462" s="61">
        <v>1461</v>
      </c>
      <c r="B1462" s="63">
        <v>20426423</v>
      </c>
      <c r="C1462" s="63" t="s">
        <v>462</v>
      </c>
      <c r="D1462" s="63" t="s">
        <v>8748</v>
      </c>
      <c r="E1462" s="63" t="s">
        <v>4951</v>
      </c>
      <c r="F1462" s="63" t="s">
        <v>32</v>
      </c>
      <c r="G1462" s="63" t="s">
        <v>4952</v>
      </c>
      <c r="H1462" s="63" t="s">
        <v>42</v>
      </c>
      <c r="I1462" s="64" t="s">
        <v>465</v>
      </c>
      <c r="J1462" s="65" t="s">
        <v>465</v>
      </c>
      <c r="K1462" s="63" t="s">
        <v>4953</v>
      </c>
      <c r="L1462" s="63" t="s">
        <v>33</v>
      </c>
      <c r="M1462" s="63" t="s">
        <v>40</v>
      </c>
      <c r="N1462" s="63" t="s">
        <v>48</v>
      </c>
      <c r="O1462" s="63" t="s">
        <v>36</v>
      </c>
      <c r="P1462" s="89" t="s">
        <v>8758</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2" t="s">
        <v>8768</v>
      </c>
    </row>
    <row r="1463" spans="1:29" ht="16.2" hidden="1" customHeight="1" x14ac:dyDescent="0.35">
      <c r="A1463" s="61">
        <v>1462</v>
      </c>
      <c r="B1463" s="63">
        <v>20426424</v>
      </c>
      <c r="C1463" s="63" t="s">
        <v>462</v>
      </c>
      <c r="D1463" s="63" t="s">
        <v>8748</v>
      </c>
      <c r="E1463" s="63" t="s">
        <v>385</v>
      </c>
      <c r="F1463" s="63" t="s">
        <v>38</v>
      </c>
      <c r="G1463" s="63" t="s">
        <v>4954</v>
      </c>
      <c r="H1463" s="63" t="s">
        <v>31</v>
      </c>
      <c r="I1463" s="64" t="s">
        <v>465</v>
      </c>
      <c r="J1463" s="65" t="s">
        <v>465</v>
      </c>
      <c r="K1463" s="63" t="s">
        <v>4955</v>
      </c>
      <c r="L1463" s="63" t="s">
        <v>39</v>
      </c>
      <c r="M1463" s="63" t="s">
        <v>40</v>
      </c>
      <c r="N1463" s="63" t="s">
        <v>48</v>
      </c>
      <c r="O1463" s="63" t="s">
        <v>36</v>
      </c>
      <c r="P1463" s="89" t="s">
        <v>8758</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2" t="s">
        <v>8768</v>
      </c>
    </row>
    <row r="1464" spans="1:29" ht="16.2" hidden="1" customHeight="1" x14ac:dyDescent="0.35">
      <c r="A1464" s="66">
        <v>1463</v>
      </c>
      <c r="B1464" s="67">
        <v>20426432</v>
      </c>
      <c r="C1464" s="63" t="s">
        <v>462</v>
      </c>
      <c r="D1464" s="63" t="s">
        <v>8748</v>
      </c>
      <c r="E1464" s="63" t="s">
        <v>4956</v>
      </c>
      <c r="F1464" s="63" t="s">
        <v>38</v>
      </c>
      <c r="G1464" s="63" t="s">
        <v>4957</v>
      </c>
      <c r="H1464" s="63" t="s">
        <v>42</v>
      </c>
      <c r="I1464" s="64" t="s">
        <v>465</v>
      </c>
      <c r="J1464" s="65" t="s">
        <v>465</v>
      </c>
      <c r="K1464" s="63" t="s">
        <v>4958</v>
      </c>
      <c r="L1464" s="63" t="s">
        <v>39</v>
      </c>
      <c r="M1464" s="63" t="s">
        <v>40</v>
      </c>
      <c r="N1464" s="63" t="s">
        <v>35</v>
      </c>
      <c r="O1464" s="63" t="s">
        <v>36</v>
      </c>
      <c r="P1464" s="63" t="s">
        <v>8751</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2" t="s">
        <v>8768</v>
      </c>
    </row>
    <row r="1465" spans="1:29" ht="16.2" hidden="1" customHeight="1" x14ac:dyDescent="0.35">
      <c r="A1465" s="66">
        <v>1464</v>
      </c>
      <c r="B1465" s="67">
        <v>20426438</v>
      </c>
      <c r="C1465" s="63" t="s">
        <v>462</v>
      </c>
      <c r="D1465" s="63" t="s">
        <v>8748</v>
      </c>
      <c r="E1465" s="63" t="s">
        <v>4959</v>
      </c>
      <c r="F1465" s="63" t="s">
        <v>38</v>
      </c>
      <c r="G1465" s="63" t="s">
        <v>4960</v>
      </c>
      <c r="H1465" s="63" t="s">
        <v>42</v>
      </c>
      <c r="I1465" s="64" t="s">
        <v>465</v>
      </c>
      <c r="J1465" s="65" t="s">
        <v>465</v>
      </c>
      <c r="K1465" s="63" t="s">
        <v>4961</v>
      </c>
      <c r="L1465" s="63" t="s">
        <v>39</v>
      </c>
      <c r="M1465" s="63" t="s">
        <v>34</v>
      </c>
      <c r="N1465" s="63" t="s">
        <v>35</v>
      </c>
      <c r="O1465" s="63" t="s">
        <v>36</v>
      </c>
      <c r="P1465" s="63" t="s">
        <v>8755</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2" t="s">
        <v>8768</v>
      </c>
    </row>
    <row r="1466" spans="1:29" ht="16.2" hidden="1" customHeight="1" x14ac:dyDescent="0.35">
      <c r="A1466" s="61">
        <v>1465</v>
      </c>
      <c r="B1466" s="67">
        <v>20426450</v>
      </c>
      <c r="C1466" s="63" t="s">
        <v>462</v>
      </c>
      <c r="D1466" s="63" t="s">
        <v>8748</v>
      </c>
      <c r="E1466" s="63" t="s">
        <v>4962</v>
      </c>
      <c r="F1466" s="63" t="s">
        <v>38</v>
      </c>
      <c r="G1466" s="63" t="s">
        <v>4963</v>
      </c>
      <c r="H1466" s="63" t="s">
        <v>31</v>
      </c>
      <c r="I1466" s="64" t="s">
        <v>4964</v>
      </c>
      <c r="J1466" s="65" t="s">
        <v>526</v>
      </c>
      <c r="K1466" s="63" t="s">
        <v>4965</v>
      </c>
      <c r="L1466" s="63" t="s">
        <v>33</v>
      </c>
      <c r="M1466" s="63" t="s">
        <v>40</v>
      </c>
      <c r="N1466" s="63" t="s">
        <v>46</v>
      </c>
      <c r="O1466" s="63" t="s">
        <v>30</v>
      </c>
      <c r="P1466" s="63" t="s">
        <v>46</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2" t="s">
        <v>8768</v>
      </c>
    </row>
    <row r="1467" spans="1:29" ht="16.2" hidden="1" customHeight="1" x14ac:dyDescent="0.35">
      <c r="A1467" s="61">
        <v>1466</v>
      </c>
      <c r="B1467" s="67">
        <v>20426461</v>
      </c>
      <c r="C1467" s="63" t="s">
        <v>462</v>
      </c>
      <c r="D1467" s="63" t="s">
        <v>8748</v>
      </c>
      <c r="E1467" s="63" t="s">
        <v>4966</v>
      </c>
      <c r="F1467" s="63" t="s">
        <v>38</v>
      </c>
      <c r="G1467" s="63" t="s">
        <v>4967</v>
      </c>
      <c r="H1467" s="63" t="s">
        <v>31</v>
      </c>
      <c r="I1467" s="64" t="s">
        <v>465</v>
      </c>
      <c r="J1467" s="65" t="s">
        <v>465</v>
      </c>
      <c r="K1467" s="63" t="s">
        <v>4968</v>
      </c>
      <c r="L1467" s="63" t="s">
        <v>39</v>
      </c>
      <c r="M1467" s="63" t="s">
        <v>34</v>
      </c>
      <c r="N1467" s="63" t="s">
        <v>35</v>
      </c>
      <c r="O1467" s="63" t="s">
        <v>36</v>
      </c>
      <c r="P1467" s="63" t="s">
        <v>8749</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2" t="s">
        <v>8768</v>
      </c>
    </row>
    <row r="1468" spans="1:29" ht="16.2" hidden="1" customHeight="1" x14ac:dyDescent="0.35">
      <c r="A1468" s="66">
        <v>1467</v>
      </c>
      <c r="B1468" s="67">
        <v>20426465</v>
      </c>
      <c r="C1468" s="63" t="s">
        <v>462</v>
      </c>
      <c r="D1468" s="63" t="s">
        <v>8748</v>
      </c>
      <c r="E1468" s="63" t="s">
        <v>4969</v>
      </c>
      <c r="F1468" s="63" t="s">
        <v>32</v>
      </c>
      <c r="G1468" s="63" t="s">
        <v>4970</v>
      </c>
      <c r="H1468" s="63" t="s">
        <v>31</v>
      </c>
      <c r="I1468" s="64" t="s">
        <v>465</v>
      </c>
      <c r="J1468" s="65" t="s">
        <v>465</v>
      </c>
      <c r="K1468" s="63" t="s">
        <v>4971</v>
      </c>
      <c r="L1468" s="63" t="s">
        <v>45</v>
      </c>
      <c r="M1468" s="63" t="s">
        <v>34</v>
      </c>
      <c r="N1468" s="63" t="s">
        <v>35</v>
      </c>
      <c r="O1468" s="63" t="s">
        <v>36</v>
      </c>
      <c r="P1468" s="63" t="s">
        <v>8751</v>
      </c>
      <c r="Q1468" s="84">
        <f t="shared" ca="1" si="66"/>
        <v>46120</v>
      </c>
      <c r="R1468" s="68">
        <v>0</v>
      </c>
      <c r="S1468" s="85" t="s">
        <v>8754</v>
      </c>
      <c r="T1468" s="85">
        <v>0</v>
      </c>
      <c r="U1468" s="85">
        <v>0</v>
      </c>
      <c r="V1468" s="86">
        <f t="shared" si="67"/>
        <v>2</v>
      </c>
      <c r="W1468" s="85">
        <v>0</v>
      </c>
      <c r="X1468" s="85">
        <v>0</v>
      </c>
      <c r="Y1468" s="85">
        <v>0</v>
      </c>
      <c r="Z1468" s="85">
        <v>0</v>
      </c>
      <c r="AA1468" s="85">
        <v>0</v>
      </c>
      <c r="AB1468" s="87">
        <f t="shared" si="68"/>
        <v>0</v>
      </c>
      <c r="AC1468" s="92" t="s">
        <v>8768</v>
      </c>
    </row>
    <row r="1469" spans="1:29" ht="16.2" hidden="1" customHeight="1" x14ac:dyDescent="0.35">
      <c r="A1469" s="66">
        <v>1468</v>
      </c>
      <c r="B1469" s="67">
        <v>20426467</v>
      </c>
      <c r="C1469" s="63" t="s">
        <v>462</v>
      </c>
      <c r="D1469" s="63" t="s">
        <v>8748</v>
      </c>
      <c r="E1469" s="63" t="s">
        <v>4972</v>
      </c>
      <c r="F1469" s="63" t="s">
        <v>38</v>
      </c>
      <c r="G1469" s="63" t="s">
        <v>3861</v>
      </c>
      <c r="H1469" s="63" t="s">
        <v>42</v>
      </c>
      <c r="I1469" s="64" t="s">
        <v>465</v>
      </c>
      <c r="J1469" s="65" t="s">
        <v>465</v>
      </c>
      <c r="K1469" s="63" t="s">
        <v>4973</v>
      </c>
      <c r="L1469" s="63" t="s">
        <v>39</v>
      </c>
      <c r="M1469" s="63" t="s">
        <v>34</v>
      </c>
      <c r="N1469" s="63" t="s">
        <v>35</v>
      </c>
      <c r="O1469" s="63" t="s">
        <v>36</v>
      </c>
      <c r="P1469" s="63" t="s">
        <v>8755</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2" t="s">
        <v>8768</v>
      </c>
    </row>
    <row r="1470" spans="1:29" ht="16.2" hidden="1" customHeight="1" x14ac:dyDescent="0.35">
      <c r="A1470" s="61">
        <v>1469</v>
      </c>
      <c r="B1470" s="67">
        <v>20426468</v>
      </c>
      <c r="C1470" s="63" t="s">
        <v>462</v>
      </c>
      <c r="D1470" s="63" t="s">
        <v>8748</v>
      </c>
      <c r="E1470" s="63" t="s">
        <v>4974</v>
      </c>
      <c r="F1470" s="63" t="s">
        <v>38</v>
      </c>
      <c r="G1470" s="63" t="s">
        <v>4975</v>
      </c>
      <c r="H1470" s="63" t="s">
        <v>42</v>
      </c>
      <c r="I1470" s="64" t="s">
        <v>2859</v>
      </c>
      <c r="J1470" s="65" t="s">
        <v>526</v>
      </c>
      <c r="K1470" s="63" t="s">
        <v>4976</v>
      </c>
      <c r="L1470" s="63" t="s">
        <v>33</v>
      </c>
      <c r="M1470" s="63" t="s">
        <v>34</v>
      </c>
      <c r="N1470" s="63" t="s">
        <v>35</v>
      </c>
      <c r="O1470" s="63" t="s">
        <v>43</v>
      </c>
      <c r="P1470" s="63" t="s">
        <v>8750</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2" t="s">
        <v>8768</v>
      </c>
    </row>
    <row r="1471" spans="1:29" ht="16.2" hidden="1" customHeight="1" x14ac:dyDescent="0.35">
      <c r="A1471" s="61">
        <v>1470</v>
      </c>
      <c r="B1471" s="67">
        <v>20426471</v>
      </c>
      <c r="C1471" s="63" t="s">
        <v>462</v>
      </c>
      <c r="D1471" s="63" t="s">
        <v>8748</v>
      </c>
      <c r="E1471" s="63" t="s">
        <v>4977</v>
      </c>
      <c r="F1471" s="63" t="s">
        <v>32</v>
      </c>
      <c r="G1471" s="63" t="s">
        <v>4978</v>
      </c>
      <c r="H1471" s="63" t="s">
        <v>31</v>
      </c>
      <c r="I1471" s="64" t="s">
        <v>4979</v>
      </c>
      <c r="J1471" s="65" t="s">
        <v>526</v>
      </c>
      <c r="K1471" s="63" t="s">
        <v>4980</v>
      </c>
      <c r="L1471" s="63" t="s">
        <v>39</v>
      </c>
      <c r="M1471" s="63" t="s">
        <v>40</v>
      </c>
      <c r="N1471" s="63" t="s">
        <v>35</v>
      </c>
      <c r="O1471" s="63" t="s">
        <v>43</v>
      </c>
      <c r="P1471" s="63" t="s">
        <v>8750</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2" t="s">
        <v>8768</v>
      </c>
    </row>
    <row r="1472" spans="1:29" ht="16.2" hidden="1" customHeight="1" x14ac:dyDescent="0.35">
      <c r="A1472" s="66">
        <v>1471</v>
      </c>
      <c r="B1472" s="67">
        <v>20426472</v>
      </c>
      <c r="C1472" s="63" t="s">
        <v>462</v>
      </c>
      <c r="D1472" s="63" t="s">
        <v>8748</v>
      </c>
      <c r="E1472" s="63" t="s">
        <v>2395</v>
      </c>
      <c r="F1472" s="63" t="s">
        <v>38</v>
      </c>
      <c r="G1472" s="63" t="s">
        <v>4981</v>
      </c>
      <c r="H1472" s="63" t="s">
        <v>31</v>
      </c>
      <c r="I1472" s="64" t="s">
        <v>465</v>
      </c>
      <c r="J1472" s="65" t="s">
        <v>465</v>
      </c>
      <c r="K1472" s="63" t="s">
        <v>4982</v>
      </c>
      <c r="L1472" s="63" t="s">
        <v>33</v>
      </c>
      <c r="M1472" s="63" t="s">
        <v>40</v>
      </c>
      <c r="N1472" s="63" t="s">
        <v>35</v>
      </c>
      <c r="O1472" s="63" t="s">
        <v>36</v>
      </c>
      <c r="P1472" s="63" t="s">
        <v>8751</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2" t="s">
        <v>8768</v>
      </c>
    </row>
    <row r="1473" spans="1:29" ht="16.2" hidden="1" customHeight="1" x14ac:dyDescent="0.35">
      <c r="A1473" s="66">
        <v>1472</v>
      </c>
      <c r="B1473" s="63">
        <v>20426481</v>
      </c>
      <c r="C1473" s="63" t="s">
        <v>462</v>
      </c>
      <c r="D1473" s="63" t="s">
        <v>8748</v>
      </c>
      <c r="E1473" s="63" t="s">
        <v>4983</v>
      </c>
      <c r="F1473" s="63" t="s">
        <v>32</v>
      </c>
      <c r="G1473" s="63" t="s">
        <v>3578</v>
      </c>
      <c r="H1473" s="63" t="s">
        <v>42</v>
      </c>
      <c r="I1473" s="64" t="s">
        <v>465</v>
      </c>
      <c r="J1473" s="65" t="s">
        <v>465</v>
      </c>
      <c r="K1473" s="63" t="s">
        <v>4984</v>
      </c>
      <c r="L1473" s="63" t="s">
        <v>33</v>
      </c>
      <c r="M1473" s="63" t="s">
        <v>34</v>
      </c>
      <c r="N1473" s="63" t="s">
        <v>41</v>
      </c>
      <c r="O1473" s="63" t="s">
        <v>36</v>
      </c>
      <c r="P1473" s="63" t="s">
        <v>41</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2" t="s">
        <v>8768</v>
      </c>
    </row>
    <row r="1474" spans="1:29" ht="16.2" hidden="1" customHeight="1" x14ac:dyDescent="0.35">
      <c r="A1474" s="61">
        <v>1473</v>
      </c>
      <c r="B1474" s="67">
        <v>20426483</v>
      </c>
      <c r="C1474" s="63" t="s">
        <v>462</v>
      </c>
      <c r="D1474" s="63" t="s">
        <v>8748</v>
      </c>
      <c r="E1474" s="63" t="s">
        <v>97</v>
      </c>
      <c r="F1474" s="63" t="s">
        <v>38</v>
      </c>
      <c r="G1474" s="63" t="s">
        <v>1696</v>
      </c>
      <c r="H1474" s="63" t="s">
        <v>31</v>
      </c>
      <c r="I1474" s="64" t="s">
        <v>4985</v>
      </c>
      <c r="J1474" s="65" t="s">
        <v>544</v>
      </c>
      <c r="K1474" s="63" t="s">
        <v>4986</v>
      </c>
      <c r="L1474" s="63" t="s">
        <v>33</v>
      </c>
      <c r="M1474" s="63" t="s">
        <v>34</v>
      </c>
      <c r="N1474" s="63" t="s">
        <v>35</v>
      </c>
      <c r="O1474" s="63" t="s">
        <v>30</v>
      </c>
      <c r="P1474" s="63" t="s">
        <v>8757</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2" t="s">
        <v>8768</v>
      </c>
    </row>
    <row r="1475" spans="1:29" ht="16.2" hidden="1" customHeight="1" x14ac:dyDescent="0.35">
      <c r="A1475" s="61">
        <v>1474</v>
      </c>
      <c r="B1475" s="63">
        <v>20426484</v>
      </c>
      <c r="C1475" s="63" t="s">
        <v>462</v>
      </c>
      <c r="D1475" s="63" t="s">
        <v>8748</v>
      </c>
      <c r="E1475" s="63" t="s">
        <v>4987</v>
      </c>
      <c r="F1475" s="63" t="s">
        <v>38</v>
      </c>
      <c r="G1475" s="63" t="s">
        <v>4988</v>
      </c>
      <c r="H1475" s="63" t="s">
        <v>31</v>
      </c>
      <c r="I1475" s="64" t="s">
        <v>4989</v>
      </c>
      <c r="J1475" s="65" t="s">
        <v>526</v>
      </c>
      <c r="K1475" s="63" t="s">
        <v>4990</v>
      </c>
      <c r="L1475" s="63" t="s">
        <v>39</v>
      </c>
      <c r="M1475" s="63" t="s">
        <v>34</v>
      </c>
      <c r="N1475" s="63" t="s">
        <v>52</v>
      </c>
      <c r="O1475" s="63" t="s">
        <v>43</v>
      </c>
      <c r="P1475" s="63" t="s">
        <v>52</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2" t="s">
        <v>8768</v>
      </c>
    </row>
    <row r="1476" spans="1:29" ht="16.2" hidden="1" customHeight="1" x14ac:dyDescent="0.35">
      <c r="A1476" s="66">
        <v>1475</v>
      </c>
      <c r="B1476" s="67">
        <v>20426494</v>
      </c>
      <c r="C1476" s="63" t="s">
        <v>462</v>
      </c>
      <c r="D1476" s="63" t="s">
        <v>8748</v>
      </c>
      <c r="E1476" s="63" t="s">
        <v>4991</v>
      </c>
      <c r="F1476" s="63" t="s">
        <v>38</v>
      </c>
      <c r="G1476" s="63" t="s">
        <v>4992</v>
      </c>
      <c r="H1476" s="63" t="s">
        <v>42</v>
      </c>
      <c r="I1476" s="64" t="s">
        <v>465</v>
      </c>
      <c r="J1476" s="65" t="s">
        <v>465</v>
      </c>
      <c r="K1476" s="63" t="s">
        <v>4993</v>
      </c>
      <c r="L1476" s="63" t="s">
        <v>33</v>
      </c>
      <c r="M1476" s="63" t="s">
        <v>34</v>
      </c>
      <c r="N1476" s="63" t="s">
        <v>35</v>
      </c>
      <c r="O1476" s="63" t="s">
        <v>36</v>
      </c>
      <c r="P1476" s="63" t="s">
        <v>8749</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2" t="s">
        <v>8768</v>
      </c>
    </row>
    <row r="1477" spans="1:29" ht="16.2" hidden="1" customHeight="1" x14ac:dyDescent="0.35">
      <c r="A1477" s="66">
        <v>1476</v>
      </c>
      <c r="B1477" s="67">
        <v>20426518</v>
      </c>
      <c r="C1477" s="63" t="s">
        <v>462</v>
      </c>
      <c r="D1477" s="63" t="s">
        <v>8748</v>
      </c>
      <c r="E1477" s="63" t="s">
        <v>4994</v>
      </c>
      <c r="F1477" s="63" t="s">
        <v>38</v>
      </c>
      <c r="G1477" s="63" t="s">
        <v>4995</v>
      </c>
      <c r="H1477" s="63" t="s">
        <v>42</v>
      </c>
      <c r="I1477" s="64" t="s">
        <v>465</v>
      </c>
      <c r="J1477" s="65" t="s">
        <v>510</v>
      </c>
      <c r="K1477" s="63" t="s">
        <v>4996</v>
      </c>
      <c r="L1477" s="63" t="s">
        <v>39</v>
      </c>
      <c r="M1477" s="63" t="s">
        <v>34</v>
      </c>
      <c r="N1477" s="63" t="s">
        <v>35</v>
      </c>
      <c r="O1477" s="63" t="s">
        <v>43</v>
      </c>
      <c r="P1477" s="63" t="s">
        <v>8755</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2" t="s">
        <v>8768</v>
      </c>
    </row>
    <row r="1478" spans="1:29" ht="16.2" hidden="1" customHeight="1" x14ac:dyDescent="0.35">
      <c r="A1478" s="61">
        <v>1477</v>
      </c>
      <c r="B1478" s="67">
        <v>20426520</v>
      </c>
      <c r="C1478" s="63" t="s">
        <v>462</v>
      </c>
      <c r="D1478" s="63" t="s">
        <v>8748</v>
      </c>
      <c r="E1478" s="63" t="s">
        <v>4997</v>
      </c>
      <c r="F1478" s="63" t="s">
        <v>38</v>
      </c>
      <c r="G1478" s="63" t="s">
        <v>4998</v>
      </c>
      <c r="H1478" s="63" t="s">
        <v>31</v>
      </c>
      <c r="I1478" s="64" t="s">
        <v>2191</v>
      </c>
      <c r="J1478" s="65" t="s">
        <v>502</v>
      </c>
      <c r="K1478" s="63" t="s">
        <v>4999</v>
      </c>
      <c r="L1478" s="63" t="s">
        <v>33</v>
      </c>
      <c r="M1478" s="63" t="s">
        <v>34</v>
      </c>
      <c r="N1478" s="63" t="s">
        <v>35</v>
      </c>
      <c r="O1478" s="63" t="s">
        <v>43</v>
      </c>
      <c r="P1478" s="63" t="s">
        <v>8755</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2" t="s">
        <v>8768</v>
      </c>
    </row>
    <row r="1479" spans="1:29" ht="16.2" hidden="1" customHeight="1" x14ac:dyDescent="0.35">
      <c r="A1479" s="61">
        <v>1478</v>
      </c>
      <c r="B1479" s="67">
        <v>20426523</v>
      </c>
      <c r="C1479" s="63" t="s">
        <v>462</v>
      </c>
      <c r="D1479" s="63" t="s">
        <v>8748</v>
      </c>
      <c r="E1479" s="63" t="s">
        <v>5000</v>
      </c>
      <c r="F1479" s="63" t="s">
        <v>32</v>
      </c>
      <c r="G1479" s="63" t="s">
        <v>4375</v>
      </c>
      <c r="H1479" s="63" t="s">
        <v>31</v>
      </c>
      <c r="I1479" s="64" t="s">
        <v>5001</v>
      </c>
      <c r="J1479" s="65" t="s">
        <v>465</v>
      </c>
      <c r="K1479" s="63" t="s">
        <v>5002</v>
      </c>
      <c r="L1479" s="63" t="s">
        <v>39</v>
      </c>
      <c r="M1479" s="63" t="s">
        <v>34</v>
      </c>
      <c r="N1479" s="63" t="s">
        <v>35</v>
      </c>
      <c r="O1479" s="63" t="s">
        <v>43</v>
      </c>
      <c r="P1479" s="63" t="s">
        <v>8757</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2" t="s">
        <v>8768</v>
      </c>
    </row>
    <row r="1480" spans="1:29" ht="16.2" customHeight="1" x14ac:dyDescent="0.35">
      <c r="A1480" s="66">
        <v>1479</v>
      </c>
      <c r="B1480" s="62">
        <v>20426547</v>
      </c>
      <c r="C1480" s="63" t="s">
        <v>462</v>
      </c>
      <c r="D1480" s="63" t="s">
        <v>8748</v>
      </c>
      <c r="E1480" s="63" t="s">
        <v>5003</v>
      </c>
      <c r="F1480" s="63" t="s">
        <v>38</v>
      </c>
      <c r="G1480" s="63" t="s">
        <v>5004</v>
      </c>
      <c r="H1480" s="63" t="s">
        <v>31</v>
      </c>
      <c r="I1480" s="64" t="s">
        <v>5005</v>
      </c>
      <c r="J1480" s="65" t="s">
        <v>544</v>
      </c>
      <c r="K1480" s="63" t="s">
        <v>5006</v>
      </c>
      <c r="L1480" s="63" t="s">
        <v>39</v>
      </c>
      <c r="M1480" s="63" t="s">
        <v>40</v>
      </c>
      <c r="N1480" s="63" t="s">
        <v>53</v>
      </c>
      <c r="O1480" s="63" t="s">
        <v>43</v>
      </c>
      <c r="P1480" s="63" t="s">
        <v>53</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2" t="s">
        <v>8768</v>
      </c>
    </row>
    <row r="1481" spans="1:29" ht="16.2" hidden="1" customHeight="1" x14ac:dyDescent="0.35">
      <c r="A1481" s="66">
        <v>1480</v>
      </c>
      <c r="B1481" s="62">
        <v>20426550</v>
      </c>
      <c r="C1481" s="63" t="s">
        <v>462</v>
      </c>
      <c r="D1481" s="63" t="s">
        <v>8748</v>
      </c>
      <c r="E1481" s="63" t="s">
        <v>5007</v>
      </c>
      <c r="F1481" s="63" t="s">
        <v>38</v>
      </c>
      <c r="G1481" s="63" t="s">
        <v>5008</v>
      </c>
      <c r="H1481" s="63" t="s">
        <v>42</v>
      </c>
      <c r="I1481" s="64" t="s">
        <v>5009</v>
      </c>
      <c r="J1481" s="65" t="s">
        <v>1519</v>
      </c>
      <c r="K1481" s="63" t="s">
        <v>5010</v>
      </c>
      <c r="L1481" s="63" t="s">
        <v>39</v>
      </c>
      <c r="M1481" s="63" t="s">
        <v>40</v>
      </c>
      <c r="N1481" s="63" t="s">
        <v>57</v>
      </c>
      <c r="O1481" s="63" t="s">
        <v>43</v>
      </c>
      <c r="P1481" s="63" t="s">
        <v>57</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2" t="s">
        <v>8768</v>
      </c>
    </row>
    <row r="1482" spans="1:29" ht="16.2" hidden="1" customHeight="1" x14ac:dyDescent="0.35">
      <c r="A1482" s="61">
        <v>1481</v>
      </c>
      <c r="B1482" s="67">
        <v>20426556</v>
      </c>
      <c r="C1482" s="63" t="s">
        <v>462</v>
      </c>
      <c r="D1482" s="63" t="s">
        <v>8748</v>
      </c>
      <c r="E1482" s="63" t="s">
        <v>4478</v>
      </c>
      <c r="F1482" s="63" t="s">
        <v>32</v>
      </c>
      <c r="G1482" s="63" t="s">
        <v>5011</v>
      </c>
      <c r="H1482" s="63" t="s">
        <v>31</v>
      </c>
      <c r="I1482" s="64" t="s">
        <v>465</v>
      </c>
      <c r="J1482" s="65" t="s">
        <v>465</v>
      </c>
      <c r="K1482" s="63" t="s">
        <v>5012</v>
      </c>
      <c r="L1482" s="63" t="s">
        <v>39</v>
      </c>
      <c r="M1482" s="63" t="s">
        <v>34</v>
      </c>
      <c r="N1482" s="63" t="s">
        <v>35</v>
      </c>
      <c r="O1482" s="63" t="s">
        <v>36</v>
      </c>
      <c r="P1482" s="63" t="s">
        <v>8750</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2" t="s">
        <v>8768</v>
      </c>
    </row>
    <row r="1483" spans="1:29" ht="16.2" hidden="1" customHeight="1" x14ac:dyDescent="0.35">
      <c r="A1483" s="61">
        <v>1482</v>
      </c>
      <c r="B1483" s="67">
        <v>20426557</v>
      </c>
      <c r="C1483" s="63" t="s">
        <v>462</v>
      </c>
      <c r="D1483" s="63" t="s">
        <v>8748</v>
      </c>
      <c r="E1483" s="63" t="s">
        <v>5013</v>
      </c>
      <c r="F1483" s="63" t="s">
        <v>38</v>
      </c>
      <c r="G1483" s="63" t="s">
        <v>5014</v>
      </c>
      <c r="H1483" s="63" t="s">
        <v>42</v>
      </c>
      <c r="I1483" s="64" t="s">
        <v>1073</v>
      </c>
      <c r="J1483" s="65" t="s">
        <v>469</v>
      </c>
      <c r="K1483" s="63" t="s">
        <v>5015</v>
      </c>
      <c r="L1483" s="63" t="s">
        <v>39</v>
      </c>
      <c r="M1483" s="63" t="s">
        <v>34</v>
      </c>
      <c r="N1483" s="63" t="s">
        <v>35</v>
      </c>
      <c r="O1483" s="63" t="s">
        <v>43</v>
      </c>
      <c r="P1483" s="63" t="s">
        <v>8752</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2" t="s">
        <v>8768</v>
      </c>
    </row>
    <row r="1484" spans="1:29" ht="16.2" hidden="1" customHeight="1" x14ac:dyDescent="0.35">
      <c r="A1484" s="66">
        <v>1483</v>
      </c>
      <c r="B1484" s="63">
        <v>20426558</v>
      </c>
      <c r="C1484" s="63" t="s">
        <v>462</v>
      </c>
      <c r="D1484" s="63" t="s">
        <v>8748</v>
      </c>
      <c r="E1484" s="63" t="s">
        <v>5016</v>
      </c>
      <c r="F1484" s="63" t="s">
        <v>38</v>
      </c>
      <c r="G1484" s="63" t="s">
        <v>5017</v>
      </c>
      <c r="H1484" s="63" t="s">
        <v>42</v>
      </c>
      <c r="I1484" s="64" t="s">
        <v>465</v>
      </c>
      <c r="J1484" s="65" t="s">
        <v>465</v>
      </c>
      <c r="K1484" s="63" t="s">
        <v>5018</v>
      </c>
      <c r="L1484" s="63" t="s">
        <v>33</v>
      </c>
      <c r="M1484" s="63" t="s">
        <v>40</v>
      </c>
      <c r="N1484" s="63" t="s">
        <v>48</v>
      </c>
      <c r="O1484" s="63" t="s">
        <v>43</v>
      </c>
      <c r="P1484" s="89" t="s">
        <v>8756</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2" t="s">
        <v>8768</v>
      </c>
    </row>
    <row r="1485" spans="1:29" ht="16.2" hidden="1" customHeight="1" x14ac:dyDescent="0.35">
      <c r="A1485" s="66">
        <v>1484</v>
      </c>
      <c r="B1485" s="63">
        <v>20426573</v>
      </c>
      <c r="C1485" s="63" t="s">
        <v>462</v>
      </c>
      <c r="D1485" s="63" t="s">
        <v>8748</v>
      </c>
      <c r="E1485" s="63" t="s">
        <v>5019</v>
      </c>
      <c r="F1485" s="63" t="s">
        <v>38</v>
      </c>
      <c r="G1485" s="63" t="s">
        <v>5020</v>
      </c>
      <c r="H1485" s="63" t="s">
        <v>42</v>
      </c>
      <c r="I1485" s="64" t="s">
        <v>465</v>
      </c>
      <c r="J1485" s="65" t="s">
        <v>465</v>
      </c>
      <c r="K1485" s="63" t="s">
        <v>5021</v>
      </c>
      <c r="L1485" s="63" t="s">
        <v>39</v>
      </c>
      <c r="M1485" s="63" t="s">
        <v>40</v>
      </c>
      <c r="N1485" s="63" t="s">
        <v>48</v>
      </c>
      <c r="O1485" s="63" t="s">
        <v>36</v>
      </c>
      <c r="P1485" s="89" t="s">
        <v>8756</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2" t="s">
        <v>8768</v>
      </c>
    </row>
    <row r="1486" spans="1:29" ht="16.2" hidden="1" customHeight="1" x14ac:dyDescent="0.35">
      <c r="A1486" s="61">
        <v>1485</v>
      </c>
      <c r="B1486" s="67">
        <v>20426576</v>
      </c>
      <c r="C1486" s="63" t="s">
        <v>462</v>
      </c>
      <c r="D1486" s="63" t="s">
        <v>8748</v>
      </c>
      <c r="E1486" s="63" t="s">
        <v>406</v>
      </c>
      <c r="F1486" s="63" t="s">
        <v>38</v>
      </c>
      <c r="G1486" s="63" t="s">
        <v>5022</v>
      </c>
      <c r="H1486" s="63" t="s">
        <v>42</v>
      </c>
      <c r="I1486" s="64" t="s">
        <v>5023</v>
      </c>
      <c r="J1486" s="65" t="s">
        <v>544</v>
      </c>
      <c r="K1486" s="63" t="s">
        <v>5024</v>
      </c>
      <c r="L1486" s="63" t="s">
        <v>39</v>
      </c>
      <c r="M1486" s="63" t="s">
        <v>34</v>
      </c>
      <c r="N1486" s="63" t="s">
        <v>35</v>
      </c>
      <c r="O1486" s="63" t="s">
        <v>43</v>
      </c>
      <c r="P1486" s="63" t="s">
        <v>8752</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2" t="s">
        <v>8768</v>
      </c>
    </row>
    <row r="1487" spans="1:29" ht="16.2" hidden="1" customHeight="1" x14ac:dyDescent="0.35">
      <c r="A1487" s="61">
        <v>1486</v>
      </c>
      <c r="B1487" s="67">
        <v>20426580</v>
      </c>
      <c r="C1487" s="63" t="s">
        <v>462</v>
      </c>
      <c r="D1487" s="63" t="s">
        <v>8748</v>
      </c>
      <c r="E1487" s="63" t="s">
        <v>5025</v>
      </c>
      <c r="F1487" s="63" t="s">
        <v>32</v>
      </c>
      <c r="G1487" s="63" t="s">
        <v>5026</v>
      </c>
      <c r="H1487" s="63" t="s">
        <v>42</v>
      </c>
      <c r="I1487" s="64" t="s">
        <v>465</v>
      </c>
      <c r="J1487" s="65" t="s">
        <v>526</v>
      </c>
      <c r="K1487" s="63" t="s">
        <v>5027</v>
      </c>
      <c r="L1487" s="63" t="s">
        <v>39</v>
      </c>
      <c r="M1487" s="63" t="s">
        <v>34</v>
      </c>
      <c r="N1487" s="63" t="s">
        <v>35</v>
      </c>
      <c r="O1487" s="63" t="s">
        <v>43</v>
      </c>
      <c r="P1487" s="63" t="s">
        <v>8749</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2" t="s">
        <v>8768</v>
      </c>
    </row>
    <row r="1488" spans="1:29" ht="16.2" hidden="1" customHeight="1" x14ac:dyDescent="0.35">
      <c r="A1488" s="66">
        <v>1487</v>
      </c>
      <c r="B1488" s="67">
        <v>20426581</v>
      </c>
      <c r="C1488" s="63" t="s">
        <v>462</v>
      </c>
      <c r="D1488" s="63" t="s">
        <v>8748</v>
      </c>
      <c r="E1488" s="63" t="s">
        <v>410</v>
      </c>
      <c r="F1488" s="63" t="s">
        <v>32</v>
      </c>
      <c r="G1488" s="63" t="s">
        <v>5028</v>
      </c>
      <c r="H1488" s="63" t="s">
        <v>31</v>
      </c>
      <c r="I1488" s="64" t="s">
        <v>2191</v>
      </c>
      <c r="J1488" s="65" t="s">
        <v>465</v>
      </c>
      <c r="K1488" s="63" t="s">
        <v>5029</v>
      </c>
      <c r="L1488" s="63" t="s">
        <v>39</v>
      </c>
      <c r="M1488" s="63" t="s">
        <v>40</v>
      </c>
      <c r="N1488" s="63" t="s">
        <v>46</v>
      </c>
      <c r="O1488" s="63" t="s">
        <v>30</v>
      </c>
      <c r="P1488" s="63" t="s">
        <v>46</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2" t="s">
        <v>8768</v>
      </c>
    </row>
    <row r="1489" spans="1:29" ht="16.2" hidden="1" customHeight="1" x14ac:dyDescent="0.35">
      <c r="A1489" s="66">
        <v>1488</v>
      </c>
      <c r="B1489" s="63">
        <v>20426586</v>
      </c>
      <c r="C1489" s="63" t="s">
        <v>462</v>
      </c>
      <c r="D1489" s="63" t="s">
        <v>8748</v>
      </c>
      <c r="E1489" s="63" t="s">
        <v>5030</v>
      </c>
      <c r="F1489" s="63" t="s">
        <v>38</v>
      </c>
      <c r="G1489" s="63" t="s">
        <v>5031</v>
      </c>
      <c r="H1489" s="63" t="s">
        <v>42</v>
      </c>
      <c r="I1489" s="64" t="s">
        <v>465</v>
      </c>
      <c r="J1489" s="65" t="s">
        <v>465</v>
      </c>
      <c r="K1489" s="63" t="s">
        <v>5032</v>
      </c>
      <c r="L1489" s="63" t="s">
        <v>39</v>
      </c>
      <c r="M1489" s="63" t="s">
        <v>40</v>
      </c>
      <c r="N1489" s="63" t="s">
        <v>52</v>
      </c>
      <c r="O1489" s="63" t="s">
        <v>36</v>
      </c>
      <c r="P1489" s="63" t="s">
        <v>52</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2" t="s">
        <v>8768</v>
      </c>
    </row>
    <row r="1490" spans="1:29" ht="16.2" hidden="1" customHeight="1" x14ac:dyDescent="0.35">
      <c r="A1490" s="61">
        <v>1489</v>
      </c>
      <c r="B1490" s="63">
        <v>20426613</v>
      </c>
      <c r="C1490" s="63" t="s">
        <v>462</v>
      </c>
      <c r="D1490" s="63" t="s">
        <v>8748</v>
      </c>
      <c r="E1490" s="63" t="s">
        <v>5033</v>
      </c>
      <c r="F1490" s="63" t="s">
        <v>32</v>
      </c>
      <c r="G1490" s="63" t="s">
        <v>5034</v>
      </c>
      <c r="H1490" s="63" t="s">
        <v>31</v>
      </c>
      <c r="I1490" s="64" t="s">
        <v>465</v>
      </c>
      <c r="J1490" s="65" t="s">
        <v>502</v>
      </c>
      <c r="K1490" s="63" t="s">
        <v>5035</v>
      </c>
      <c r="L1490" s="63" t="s">
        <v>33</v>
      </c>
      <c r="M1490" s="63" t="s">
        <v>40</v>
      </c>
      <c r="N1490" s="63" t="s">
        <v>52</v>
      </c>
      <c r="O1490" s="63" t="s">
        <v>43</v>
      </c>
      <c r="P1490" s="63" t="s">
        <v>52</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2" t="s">
        <v>8768</v>
      </c>
    </row>
    <row r="1491" spans="1:29" ht="16.2" hidden="1" customHeight="1" x14ac:dyDescent="0.35">
      <c r="A1491" s="61">
        <v>1490</v>
      </c>
      <c r="B1491" s="63">
        <v>20426621</v>
      </c>
      <c r="C1491" s="63" t="s">
        <v>462</v>
      </c>
      <c r="D1491" s="63" t="s">
        <v>8748</v>
      </c>
      <c r="E1491" s="63" t="s">
        <v>258</v>
      </c>
      <c r="F1491" s="63" t="s">
        <v>38</v>
      </c>
      <c r="G1491" s="63" t="s">
        <v>5036</v>
      </c>
      <c r="H1491" s="63" t="s">
        <v>31</v>
      </c>
      <c r="I1491" s="64" t="s">
        <v>465</v>
      </c>
      <c r="J1491" s="65" t="s">
        <v>465</v>
      </c>
      <c r="K1491" s="63" t="s">
        <v>5037</v>
      </c>
      <c r="L1491" s="63" t="s">
        <v>45</v>
      </c>
      <c r="M1491" s="63" t="s">
        <v>40</v>
      </c>
      <c r="N1491" s="63" t="s">
        <v>48</v>
      </c>
      <c r="O1491" s="63" t="s">
        <v>43</v>
      </c>
      <c r="P1491" s="89" t="s">
        <v>8758</v>
      </c>
      <c r="Q1491" s="84">
        <f t="shared" ca="1" si="69"/>
        <v>46120</v>
      </c>
      <c r="R1491" s="68">
        <v>0</v>
      </c>
      <c r="S1491" s="85" t="s">
        <v>8754</v>
      </c>
      <c r="T1491" s="85">
        <v>0</v>
      </c>
      <c r="U1491" s="85">
        <v>0</v>
      </c>
      <c r="V1491" s="86">
        <f t="shared" si="70"/>
        <v>2</v>
      </c>
      <c r="W1491" s="85">
        <v>0</v>
      </c>
      <c r="X1491" s="85">
        <v>0</v>
      </c>
      <c r="Y1491" s="85">
        <v>0</v>
      </c>
      <c r="Z1491" s="85">
        <v>0</v>
      </c>
      <c r="AA1491" s="85">
        <v>0</v>
      </c>
      <c r="AB1491" s="87">
        <f t="shared" si="71"/>
        <v>0</v>
      </c>
      <c r="AC1491" s="92" t="s">
        <v>8768</v>
      </c>
    </row>
    <row r="1492" spans="1:29" ht="16.2" customHeight="1" x14ac:dyDescent="0.35">
      <c r="A1492" s="66">
        <v>1491</v>
      </c>
      <c r="B1492" s="62">
        <v>20426627</v>
      </c>
      <c r="C1492" s="63" t="s">
        <v>462</v>
      </c>
      <c r="D1492" s="63" t="s">
        <v>8748</v>
      </c>
      <c r="E1492" s="63" t="s">
        <v>5038</v>
      </c>
      <c r="F1492" s="63" t="s">
        <v>38</v>
      </c>
      <c r="G1492" s="63" t="s">
        <v>5039</v>
      </c>
      <c r="H1492" s="63" t="s">
        <v>31</v>
      </c>
      <c r="I1492" s="64" t="s">
        <v>465</v>
      </c>
      <c r="J1492" s="65" t="s">
        <v>465</v>
      </c>
      <c r="K1492" s="63" t="s">
        <v>5040</v>
      </c>
      <c r="L1492" s="63" t="s">
        <v>33</v>
      </c>
      <c r="M1492" s="63" t="s">
        <v>40</v>
      </c>
      <c r="N1492" s="63" t="s">
        <v>53</v>
      </c>
      <c r="O1492" s="63" t="s">
        <v>36</v>
      </c>
      <c r="P1492" s="63" t="s">
        <v>53</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2" t="s">
        <v>8768</v>
      </c>
    </row>
    <row r="1493" spans="1:29" ht="16.2" hidden="1" customHeight="1" x14ac:dyDescent="0.35">
      <c r="A1493" s="66">
        <v>1492</v>
      </c>
      <c r="B1493" s="63">
        <v>20426629</v>
      </c>
      <c r="C1493" s="63" t="s">
        <v>462</v>
      </c>
      <c r="D1493" s="63" t="s">
        <v>8748</v>
      </c>
      <c r="E1493" s="63" t="s">
        <v>5041</v>
      </c>
      <c r="F1493" s="63" t="s">
        <v>32</v>
      </c>
      <c r="G1493" s="63" t="s">
        <v>5042</v>
      </c>
      <c r="H1493" s="63" t="s">
        <v>31</v>
      </c>
      <c r="I1493" s="64" t="s">
        <v>5043</v>
      </c>
      <c r="J1493" s="65" t="s">
        <v>465</v>
      </c>
      <c r="K1493" s="63" t="s">
        <v>5044</v>
      </c>
      <c r="L1493" s="63" t="s">
        <v>33</v>
      </c>
      <c r="M1493" s="63" t="s">
        <v>40</v>
      </c>
      <c r="N1493" s="63" t="s">
        <v>41</v>
      </c>
      <c r="O1493" s="63" t="s">
        <v>43</v>
      </c>
      <c r="P1493" s="63" t="s">
        <v>41</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2" t="s">
        <v>8768</v>
      </c>
    </row>
    <row r="1494" spans="1:29" ht="16.2" hidden="1" customHeight="1" x14ac:dyDescent="0.35">
      <c r="A1494" s="61">
        <v>1493</v>
      </c>
      <c r="B1494" s="67">
        <v>20426635</v>
      </c>
      <c r="C1494" s="63" t="s">
        <v>462</v>
      </c>
      <c r="D1494" s="63" t="s">
        <v>8748</v>
      </c>
      <c r="E1494" s="63" t="s">
        <v>5045</v>
      </c>
      <c r="F1494" s="63" t="s">
        <v>32</v>
      </c>
      <c r="G1494" s="63" t="s">
        <v>5046</v>
      </c>
      <c r="H1494" s="63" t="s">
        <v>31</v>
      </c>
      <c r="I1494" s="64" t="s">
        <v>465</v>
      </c>
      <c r="J1494" s="65" t="s">
        <v>465</v>
      </c>
      <c r="K1494" s="63" t="s">
        <v>5047</v>
      </c>
      <c r="L1494" s="63" t="s">
        <v>33</v>
      </c>
      <c r="M1494" s="63" t="s">
        <v>34</v>
      </c>
      <c r="N1494" s="63" t="s">
        <v>35</v>
      </c>
      <c r="O1494" s="63" t="s">
        <v>36</v>
      </c>
      <c r="P1494" s="63" t="s">
        <v>8753</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2" t="s">
        <v>8768</v>
      </c>
    </row>
    <row r="1495" spans="1:29" ht="16.2" hidden="1" customHeight="1" x14ac:dyDescent="0.35">
      <c r="A1495" s="61">
        <v>1494</v>
      </c>
      <c r="B1495" s="63">
        <v>20426646</v>
      </c>
      <c r="C1495" s="63" t="s">
        <v>462</v>
      </c>
      <c r="D1495" s="63" t="s">
        <v>8748</v>
      </c>
      <c r="E1495" s="63" t="s">
        <v>303</v>
      </c>
      <c r="F1495" s="63" t="s">
        <v>32</v>
      </c>
      <c r="G1495" s="63" t="s">
        <v>5048</v>
      </c>
      <c r="H1495" s="63" t="s">
        <v>42</v>
      </c>
      <c r="I1495" s="64" t="s">
        <v>465</v>
      </c>
      <c r="J1495" s="65" t="s">
        <v>465</v>
      </c>
      <c r="K1495" s="63" t="s">
        <v>5049</v>
      </c>
      <c r="L1495" s="63" t="s">
        <v>39</v>
      </c>
      <c r="M1495" s="63" t="s">
        <v>34</v>
      </c>
      <c r="N1495" s="63" t="s">
        <v>57</v>
      </c>
      <c r="O1495" s="63" t="s">
        <v>36</v>
      </c>
      <c r="P1495" s="63" t="s">
        <v>57</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2" t="s">
        <v>8768</v>
      </c>
    </row>
    <row r="1496" spans="1:29" ht="16.2" hidden="1" customHeight="1" x14ac:dyDescent="0.35">
      <c r="A1496" s="66">
        <v>1495</v>
      </c>
      <c r="B1496" s="63">
        <v>20426648</v>
      </c>
      <c r="C1496" s="63" t="s">
        <v>462</v>
      </c>
      <c r="D1496" s="63" t="s">
        <v>8748</v>
      </c>
      <c r="E1496" s="63" t="s">
        <v>5050</v>
      </c>
      <c r="F1496" s="63" t="s">
        <v>38</v>
      </c>
      <c r="G1496" s="63" t="s">
        <v>5051</v>
      </c>
      <c r="H1496" s="63" t="s">
        <v>31</v>
      </c>
      <c r="I1496" s="64" t="s">
        <v>5052</v>
      </c>
      <c r="J1496" s="65" t="s">
        <v>465</v>
      </c>
      <c r="K1496" s="63" t="s">
        <v>5053</v>
      </c>
      <c r="L1496" s="63" t="s">
        <v>39</v>
      </c>
      <c r="M1496" s="63" t="s">
        <v>40</v>
      </c>
      <c r="N1496" s="63" t="s">
        <v>41</v>
      </c>
      <c r="O1496" s="63" t="s">
        <v>30</v>
      </c>
      <c r="P1496" s="63" t="s">
        <v>41</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2" t="s">
        <v>8768</v>
      </c>
    </row>
    <row r="1497" spans="1:29" ht="16.2" hidden="1" customHeight="1" x14ac:dyDescent="0.35">
      <c r="A1497" s="66">
        <v>1496</v>
      </c>
      <c r="B1497" s="62">
        <v>20426658</v>
      </c>
      <c r="C1497" s="63" t="s">
        <v>462</v>
      </c>
      <c r="D1497" s="63" t="s">
        <v>8748</v>
      </c>
      <c r="E1497" s="63" t="s">
        <v>5054</v>
      </c>
      <c r="F1497" s="63" t="s">
        <v>32</v>
      </c>
      <c r="G1497" s="63" t="s">
        <v>5055</v>
      </c>
      <c r="H1497" s="63" t="s">
        <v>31</v>
      </c>
      <c r="I1497" s="64" t="s">
        <v>907</v>
      </c>
      <c r="J1497" s="65" t="s">
        <v>465</v>
      </c>
      <c r="K1497" s="63" t="s">
        <v>5056</v>
      </c>
      <c r="L1497" s="63" t="s">
        <v>39</v>
      </c>
      <c r="M1497" s="63" t="s">
        <v>34</v>
      </c>
      <c r="N1497" s="63" t="s">
        <v>57</v>
      </c>
      <c r="O1497" s="63" t="s">
        <v>43</v>
      </c>
      <c r="P1497" s="63" t="s">
        <v>57</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2" t="s">
        <v>8768</v>
      </c>
    </row>
    <row r="1498" spans="1:29" ht="16.2" hidden="1" customHeight="1" x14ac:dyDescent="0.35">
      <c r="A1498" s="61">
        <v>1497</v>
      </c>
      <c r="B1498" s="67">
        <v>20426660</v>
      </c>
      <c r="C1498" s="63" t="s">
        <v>462</v>
      </c>
      <c r="D1498" s="63" t="s">
        <v>8748</v>
      </c>
      <c r="E1498" s="63" t="s">
        <v>411</v>
      </c>
      <c r="F1498" s="63" t="s">
        <v>32</v>
      </c>
      <c r="G1498" s="63" t="s">
        <v>5057</v>
      </c>
      <c r="H1498" s="63" t="s">
        <v>42</v>
      </c>
      <c r="I1498" s="64" t="s">
        <v>5058</v>
      </c>
      <c r="J1498" s="65" t="s">
        <v>526</v>
      </c>
      <c r="K1498" s="63" t="s">
        <v>5059</v>
      </c>
      <c r="L1498" s="63" t="s">
        <v>39</v>
      </c>
      <c r="M1498" s="63" t="s">
        <v>34</v>
      </c>
      <c r="N1498" s="63" t="s">
        <v>35</v>
      </c>
      <c r="O1498" s="63" t="s">
        <v>43</v>
      </c>
      <c r="P1498" s="63" t="s">
        <v>8749</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2" t="s">
        <v>8768</v>
      </c>
    </row>
    <row r="1499" spans="1:29" ht="16.2" hidden="1" customHeight="1" x14ac:dyDescent="0.35">
      <c r="A1499" s="61">
        <v>1498</v>
      </c>
      <c r="B1499" s="67">
        <v>20426667</v>
      </c>
      <c r="C1499" s="63" t="s">
        <v>462</v>
      </c>
      <c r="D1499" s="63" t="s">
        <v>8748</v>
      </c>
      <c r="E1499" s="63" t="s">
        <v>331</v>
      </c>
      <c r="F1499" s="63" t="s">
        <v>38</v>
      </c>
      <c r="G1499" s="63" t="s">
        <v>5060</v>
      </c>
      <c r="H1499" s="63" t="s">
        <v>31</v>
      </c>
      <c r="I1499" s="64" t="s">
        <v>465</v>
      </c>
      <c r="J1499" s="65" t="s">
        <v>465</v>
      </c>
      <c r="K1499" s="63" t="s">
        <v>5061</v>
      </c>
      <c r="L1499" s="63" t="s">
        <v>39</v>
      </c>
      <c r="M1499" s="63" t="s">
        <v>40</v>
      </c>
      <c r="N1499" s="63" t="s">
        <v>46</v>
      </c>
      <c r="O1499" s="63" t="s">
        <v>36</v>
      </c>
      <c r="P1499" s="63" t="s">
        <v>46</v>
      </c>
      <c r="Q1499" s="84">
        <f t="shared" ca="1" si="69"/>
        <v>46120</v>
      </c>
      <c r="R1499" s="68">
        <v>0</v>
      </c>
      <c r="S1499" s="85" t="s">
        <v>8754</v>
      </c>
      <c r="T1499" s="85">
        <v>0</v>
      </c>
      <c r="U1499" s="85">
        <v>0</v>
      </c>
      <c r="V1499" s="86">
        <f t="shared" si="70"/>
        <v>2</v>
      </c>
      <c r="W1499" s="85">
        <v>0</v>
      </c>
      <c r="X1499" s="85">
        <v>0</v>
      </c>
      <c r="Y1499" s="85">
        <v>0</v>
      </c>
      <c r="Z1499" s="85">
        <v>0</v>
      </c>
      <c r="AA1499" s="85">
        <v>0</v>
      </c>
      <c r="AB1499" s="87">
        <f t="shared" si="71"/>
        <v>0</v>
      </c>
      <c r="AC1499" s="92" t="s">
        <v>8768</v>
      </c>
    </row>
    <row r="1500" spans="1:29" ht="16.2" hidden="1" customHeight="1" x14ac:dyDescent="0.35">
      <c r="A1500" s="66">
        <v>1499</v>
      </c>
      <c r="B1500" s="67">
        <v>20426671</v>
      </c>
      <c r="C1500" s="63" t="s">
        <v>462</v>
      </c>
      <c r="D1500" s="63" t="s">
        <v>8748</v>
      </c>
      <c r="E1500" s="63" t="s">
        <v>5062</v>
      </c>
      <c r="F1500" s="63" t="s">
        <v>38</v>
      </c>
      <c r="G1500" s="63" t="s">
        <v>5063</v>
      </c>
      <c r="H1500" s="63" t="s">
        <v>31</v>
      </c>
      <c r="I1500" s="64" t="s">
        <v>722</v>
      </c>
      <c r="J1500" s="65" t="s">
        <v>1463</v>
      </c>
      <c r="K1500" s="63" t="s">
        <v>5064</v>
      </c>
      <c r="L1500" s="63" t="s">
        <v>33</v>
      </c>
      <c r="M1500" s="63" t="s">
        <v>34</v>
      </c>
      <c r="N1500" s="63" t="s">
        <v>35</v>
      </c>
      <c r="O1500" s="63" t="s">
        <v>30</v>
      </c>
      <c r="P1500" s="63" t="s">
        <v>8751</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2" t="s">
        <v>8768</v>
      </c>
    </row>
    <row r="1501" spans="1:29" ht="16.2" hidden="1" customHeight="1" x14ac:dyDescent="0.35">
      <c r="A1501" s="66">
        <v>1500</v>
      </c>
      <c r="B1501" s="67">
        <v>20426678</v>
      </c>
      <c r="C1501" s="63" t="s">
        <v>462</v>
      </c>
      <c r="D1501" s="63" t="s">
        <v>8748</v>
      </c>
      <c r="E1501" s="63" t="s">
        <v>4997</v>
      </c>
      <c r="F1501" s="63" t="s">
        <v>38</v>
      </c>
      <c r="G1501" s="63" t="s">
        <v>5065</v>
      </c>
      <c r="H1501" s="63" t="s">
        <v>31</v>
      </c>
      <c r="I1501" s="64" t="s">
        <v>1132</v>
      </c>
      <c r="J1501" s="65" t="s">
        <v>655</v>
      </c>
      <c r="K1501" s="63" t="s">
        <v>5066</v>
      </c>
      <c r="L1501" s="63" t="s">
        <v>45</v>
      </c>
      <c r="M1501" s="63" t="s">
        <v>34</v>
      </c>
      <c r="N1501" s="63" t="s">
        <v>35</v>
      </c>
      <c r="O1501" s="63" t="s">
        <v>43</v>
      </c>
      <c r="P1501" s="63" t="s">
        <v>8751</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2" t="s">
        <v>8768</v>
      </c>
    </row>
    <row r="1502" spans="1:29" ht="16.2" hidden="1" customHeight="1" x14ac:dyDescent="0.35">
      <c r="A1502" s="61">
        <v>1501</v>
      </c>
      <c r="B1502" s="67">
        <v>20426684</v>
      </c>
      <c r="C1502" s="63" t="s">
        <v>462</v>
      </c>
      <c r="D1502" s="63" t="s">
        <v>8748</v>
      </c>
      <c r="E1502" s="63" t="s">
        <v>259</v>
      </c>
      <c r="F1502" s="63" t="s">
        <v>32</v>
      </c>
      <c r="G1502" s="63" t="s">
        <v>5067</v>
      </c>
      <c r="H1502" s="63" t="s">
        <v>42</v>
      </c>
      <c r="I1502" s="64" t="s">
        <v>465</v>
      </c>
      <c r="J1502" s="65" t="s">
        <v>465</v>
      </c>
      <c r="K1502" s="63" t="s">
        <v>5068</v>
      </c>
      <c r="L1502" s="63" t="s">
        <v>39</v>
      </c>
      <c r="M1502" s="63" t="s">
        <v>34</v>
      </c>
      <c r="N1502" s="63" t="s">
        <v>35</v>
      </c>
      <c r="O1502" s="63" t="s">
        <v>36</v>
      </c>
      <c r="P1502" s="63" t="s">
        <v>8753</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2" t="s">
        <v>8768</v>
      </c>
    </row>
    <row r="1503" spans="1:29" ht="16.2" hidden="1" customHeight="1" x14ac:dyDescent="0.35">
      <c r="A1503" s="61">
        <v>1502</v>
      </c>
      <c r="B1503" s="67">
        <v>20426686</v>
      </c>
      <c r="C1503" s="63" t="s">
        <v>462</v>
      </c>
      <c r="D1503" s="63" t="s">
        <v>8748</v>
      </c>
      <c r="E1503" s="63" t="s">
        <v>5069</v>
      </c>
      <c r="F1503" s="63" t="s">
        <v>38</v>
      </c>
      <c r="G1503" s="63" t="s">
        <v>5070</v>
      </c>
      <c r="H1503" s="63" t="s">
        <v>42</v>
      </c>
      <c r="I1503" s="64" t="s">
        <v>5071</v>
      </c>
      <c r="J1503" s="65" t="s">
        <v>502</v>
      </c>
      <c r="K1503" s="63" t="s">
        <v>5072</v>
      </c>
      <c r="L1503" s="63" t="s">
        <v>39</v>
      </c>
      <c r="M1503" s="63" t="s">
        <v>34</v>
      </c>
      <c r="N1503" s="63" t="s">
        <v>35</v>
      </c>
      <c r="O1503" s="63" t="s">
        <v>43</v>
      </c>
      <c r="P1503" s="63" t="s">
        <v>8751</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2" t="s">
        <v>8768</v>
      </c>
    </row>
    <row r="1504" spans="1:29" ht="16.2" hidden="1" customHeight="1" x14ac:dyDescent="0.35">
      <c r="A1504" s="66">
        <v>1503</v>
      </c>
      <c r="B1504" s="63">
        <v>20426691</v>
      </c>
      <c r="C1504" s="63" t="s">
        <v>462</v>
      </c>
      <c r="D1504" s="63" t="s">
        <v>8748</v>
      </c>
      <c r="E1504" s="63" t="s">
        <v>214</v>
      </c>
      <c r="F1504" s="63" t="s">
        <v>38</v>
      </c>
      <c r="G1504" s="63" t="s">
        <v>5073</v>
      </c>
      <c r="H1504" s="63" t="s">
        <v>31</v>
      </c>
      <c r="I1504" s="64" t="s">
        <v>465</v>
      </c>
      <c r="J1504" s="65" t="s">
        <v>465</v>
      </c>
      <c r="K1504" s="63" t="s">
        <v>5074</v>
      </c>
      <c r="L1504" s="63" t="s">
        <v>39</v>
      </c>
      <c r="M1504" s="63" t="s">
        <v>34</v>
      </c>
      <c r="N1504" s="63" t="s">
        <v>48</v>
      </c>
      <c r="O1504" s="63" t="s">
        <v>43</v>
      </c>
      <c r="P1504" s="89" t="s">
        <v>8758</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2" t="s">
        <v>8770</v>
      </c>
    </row>
    <row r="1505" spans="1:29" ht="16.2" customHeight="1" x14ac:dyDescent="0.35">
      <c r="A1505" s="66">
        <v>1504</v>
      </c>
      <c r="B1505" s="62">
        <v>20426692</v>
      </c>
      <c r="C1505" s="63" t="s">
        <v>462</v>
      </c>
      <c r="D1505" s="63" t="s">
        <v>8748</v>
      </c>
      <c r="E1505" s="63" t="s">
        <v>5075</v>
      </c>
      <c r="F1505" s="63" t="s">
        <v>38</v>
      </c>
      <c r="G1505" s="63" t="s">
        <v>5076</v>
      </c>
      <c r="H1505" s="63" t="s">
        <v>42</v>
      </c>
      <c r="I1505" s="64" t="s">
        <v>5077</v>
      </c>
      <c r="J1505" s="65" t="s">
        <v>980</v>
      </c>
      <c r="K1505" s="63" t="s">
        <v>5078</v>
      </c>
      <c r="L1505" s="63" t="s">
        <v>39</v>
      </c>
      <c r="M1505" s="63" t="s">
        <v>40</v>
      </c>
      <c r="N1505" s="63" t="s">
        <v>53</v>
      </c>
      <c r="O1505" s="63" t="s">
        <v>30</v>
      </c>
      <c r="P1505" s="63" t="s">
        <v>53</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2" t="s">
        <v>8774</v>
      </c>
    </row>
    <row r="1506" spans="1:29" ht="16.2" customHeight="1" x14ac:dyDescent="0.35">
      <c r="A1506" s="61">
        <v>1505</v>
      </c>
      <c r="B1506" s="62">
        <v>20426699</v>
      </c>
      <c r="C1506" s="63" t="s">
        <v>462</v>
      </c>
      <c r="D1506" s="63" t="s">
        <v>8748</v>
      </c>
      <c r="E1506" s="63" t="s">
        <v>5079</v>
      </c>
      <c r="F1506" s="63" t="s">
        <v>38</v>
      </c>
      <c r="G1506" s="63" t="s">
        <v>2260</v>
      </c>
      <c r="H1506" s="63" t="s">
        <v>42</v>
      </c>
      <c r="I1506" s="64" t="s">
        <v>607</v>
      </c>
      <c r="J1506" s="65" t="s">
        <v>465</v>
      </c>
      <c r="K1506" s="63" t="s">
        <v>5080</v>
      </c>
      <c r="L1506" s="63" t="s">
        <v>39</v>
      </c>
      <c r="M1506" s="63" t="s">
        <v>40</v>
      </c>
      <c r="N1506" s="63" t="s">
        <v>53</v>
      </c>
      <c r="O1506" s="63" t="s">
        <v>43</v>
      </c>
      <c r="P1506" s="63" t="s">
        <v>53</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2" t="s">
        <v>8768</v>
      </c>
    </row>
    <row r="1507" spans="1:29" ht="16.2" hidden="1" customHeight="1" x14ac:dyDescent="0.35">
      <c r="A1507" s="66">
        <v>1506</v>
      </c>
      <c r="B1507" s="63">
        <v>20426702</v>
      </c>
      <c r="C1507" s="63" t="s">
        <v>462</v>
      </c>
      <c r="D1507" s="63" t="s">
        <v>8748</v>
      </c>
      <c r="E1507" s="63" t="s">
        <v>5081</v>
      </c>
      <c r="F1507" s="63" t="s">
        <v>32</v>
      </c>
      <c r="G1507" s="63" t="s">
        <v>5082</v>
      </c>
      <c r="H1507" s="63" t="s">
        <v>31</v>
      </c>
      <c r="I1507" s="64" t="s">
        <v>465</v>
      </c>
      <c r="J1507" s="65" t="s">
        <v>465</v>
      </c>
      <c r="K1507" s="63" t="s">
        <v>5083</v>
      </c>
      <c r="L1507" s="63" t="s">
        <v>33</v>
      </c>
      <c r="M1507" s="63" t="s">
        <v>40</v>
      </c>
      <c r="N1507" s="63" t="s">
        <v>41</v>
      </c>
      <c r="O1507" s="63" t="s">
        <v>36</v>
      </c>
      <c r="P1507" s="63" t="s">
        <v>41</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2" t="s">
        <v>8768</v>
      </c>
    </row>
    <row r="1508" spans="1:29" ht="16.2" hidden="1" customHeight="1" x14ac:dyDescent="0.35">
      <c r="A1508" s="66">
        <v>1507</v>
      </c>
      <c r="B1508" s="63">
        <v>20426703</v>
      </c>
      <c r="C1508" s="63" t="s">
        <v>462</v>
      </c>
      <c r="D1508" s="63" t="s">
        <v>8748</v>
      </c>
      <c r="E1508" s="63" t="s">
        <v>5084</v>
      </c>
      <c r="F1508" s="63" t="s">
        <v>32</v>
      </c>
      <c r="G1508" s="63" t="s">
        <v>5085</v>
      </c>
      <c r="H1508" s="63" t="s">
        <v>42</v>
      </c>
      <c r="I1508" s="64" t="s">
        <v>5086</v>
      </c>
      <c r="J1508" s="65" t="s">
        <v>465</v>
      </c>
      <c r="K1508" s="63" t="s">
        <v>5087</v>
      </c>
      <c r="L1508" s="63" t="s">
        <v>39</v>
      </c>
      <c r="M1508" s="63" t="s">
        <v>34</v>
      </c>
      <c r="N1508" s="63" t="s">
        <v>41</v>
      </c>
      <c r="O1508" s="63" t="s">
        <v>43</v>
      </c>
      <c r="P1508" s="63" t="s">
        <v>41</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2" t="s">
        <v>8768</v>
      </c>
    </row>
    <row r="1509" spans="1:29" ht="16.2" hidden="1" customHeight="1" x14ac:dyDescent="0.35">
      <c r="A1509" s="66">
        <v>1508</v>
      </c>
      <c r="B1509" s="67">
        <v>20426707</v>
      </c>
      <c r="C1509" s="63" t="s">
        <v>462</v>
      </c>
      <c r="D1509" s="63" t="s">
        <v>8748</v>
      </c>
      <c r="E1509" s="63" t="s">
        <v>5088</v>
      </c>
      <c r="F1509" s="63" t="s">
        <v>38</v>
      </c>
      <c r="G1509" s="63" t="s">
        <v>5089</v>
      </c>
      <c r="H1509" s="63" t="s">
        <v>42</v>
      </c>
      <c r="I1509" s="64" t="s">
        <v>465</v>
      </c>
      <c r="J1509" s="65" t="s">
        <v>465</v>
      </c>
      <c r="K1509" s="63" t="s">
        <v>5090</v>
      </c>
      <c r="L1509" s="63" t="s">
        <v>45</v>
      </c>
      <c r="M1509" s="63" t="s">
        <v>34</v>
      </c>
      <c r="N1509" s="63" t="s">
        <v>35</v>
      </c>
      <c r="O1509" s="63" t="s">
        <v>43</v>
      </c>
      <c r="P1509" s="63" t="s">
        <v>8757</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2" t="s">
        <v>8768</v>
      </c>
    </row>
    <row r="1510" spans="1:29" ht="16.2" hidden="1" customHeight="1" x14ac:dyDescent="0.35">
      <c r="A1510" s="61">
        <v>1509</v>
      </c>
      <c r="B1510" s="67">
        <v>20426718</v>
      </c>
      <c r="C1510" s="63" t="s">
        <v>462</v>
      </c>
      <c r="D1510" s="63" t="s">
        <v>8748</v>
      </c>
      <c r="E1510" s="63" t="s">
        <v>145</v>
      </c>
      <c r="F1510" s="63" t="s">
        <v>32</v>
      </c>
      <c r="G1510" s="63" t="s">
        <v>5091</v>
      </c>
      <c r="H1510" s="63" t="s">
        <v>31</v>
      </c>
      <c r="I1510" s="64" t="s">
        <v>5092</v>
      </c>
      <c r="J1510" s="65" t="s">
        <v>526</v>
      </c>
      <c r="K1510" s="63" t="s">
        <v>5093</v>
      </c>
      <c r="L1510" s="63" t="s">
        <v>39</v>
      </c>
      <c r="M1510" s="63" t="s">
        <v>34</v>
      </c>
      <c r="N1510" s="63" t="s">
        <v>35</v>
      </c>
      <c r="O1510" s="63" t="s">
        <v>43</v>
      </c>
      <c r="P1510" s="63" t="s">
        <v>8753</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2" t="s">
        <v>8768</v>
      </c>
    </row>
    <row r="1511" spans="1:29" ht="16.2" hidden="1" customHeight="1" x14ac:dyDescent="0.35">
      <c r="A1511" s="61">
        <v>1510</v>
      </c>
      <c r="B1511" s="63">
        <v>20426721</v>
      </c>
      <c r="C1511" s="63" t="s">
        <v>462</v>
      </c>
      <c r="D1511" s="63" t="s">
        <v>8748</v>
      </c>
      <c r="E1511" s="63" t="s">
        <v>5094</v>
      </c>
      <c r="F1511" s="63" t="s">
        <v>38</v>
      </c>
      <c r="G1511" s="63" t="s">
        <v>5095</v>
      </c>
      <c r="H1511" s="63" t="s">
        <v>42</v>
      </c>
      <c r="I1511" s="64" t="s">
        <v>5096</v>
      </c>
      <c r="J1511" s="65" t="s">
        <v>526</v>
      </c>
      <c r="K1511" s="63" t="s">
        <v>5097</v>
      </c>
      <c r="L1511" s="63" t="s">
        <v>39</v>
      </c>
      <c r="M1511" s="63" t="s">
        <v>40</v>
      </c>
      <c r="N1511" s="63" t="s">
        <v>48</v>
      </c>
      <c r="O1511" s="63" t="s">
        <v>43</v>
      </c>
      <c r="P1511" s="89" t="s">
        <v>8758</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2" t="s">
        <v>8768</v>
      </c>
    </row>
    <row r="1512" spans="1:29" ht="16.2" hidden="1" customHeight="1" x14ac:dyDescent="0.35">
      <c r="A1512" s="66">
        <v>1511</v>
      </c>
      <c r="B1512" s="67">
        <v>20426725</v>
      </c>
      <c r="C1512" s="63" t="s">
        <v>462</v>
      </c>
      <c r="D1512" s="63" t="s">
        <v>8748</v>
      </c>
      <c r="E1512" s="63" t="s">
        <v>5098</v>
      </c>
      <c r="F1512" s="63" t="s">
        <v>38</v>
      </c>
      <c r="G1512" s="63" t="s">
        <v>5099</v>
      </c>
      <c r="H1512" s="63" t="s">
        <v>31</v>
      </c>
      <c r="I1512" s="64" t="s">
        <v>465</v>
      </c>
      <c r="J1512" s="65" t="s">
        <v>526</v>
      </c>
      <c r="K1512" s="63" t="s">
        <v>5100</v>
      </c>
      <c r="L1512" s="63" t="s">
        <v>39</v>
      </c>
      <c r="M1512" s="63" t="s">
        <v>40</v>
      </c>
      <c r="N1512" s="63" t="s">
        <v>46</v>
      </c>
      <c r="O1512" s="63" t="s">
        <v>43</v>
      </c>
      <c r="P1512" s="63" t="s">
        <v>46</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2" t="s">
        <v>8768</v>
      </c>
    </row>
    <row r="1513" spans="1:29" ht="16.2" customHeight="1" x14ac:dyDescent="0.35">
      <c r="A1513" s="66">
        <v>1512</v>
      </c>
      <c r="B1513" s="63">
        <v>20426726</v>
      </c>
      <c r="C1513" s="63" t="s">
        <v>462</v>
      </c>
      <c r="D1513" s="63" t="s">
        <v>8748</v>
      </c>
      <c r="E1513" s="63" t="s">
        <v>5101</v>
      </c>
      <c r="F1513" s="63" t="s">
        <v>38</v>
      </c>
      <c r="G1513" s="63" t="s">
        <v>5102</v>
      </c>
      <c r="H1513" s="63" t="s">
        <v>31</v>
      </c>
      <c r="I1513" s="64" t="s">
        <v>465</v>
      </c>
      <c r="J1513" s="65" t="s">
        <v>465</v>
      </c>
      <c r="K1513" s="63" t="s">
        <v>5103</v>
      </c>
      <c r="L1513" s="63" t="s">
        <v>45</v>
      </c>
      <c r="M1513" s="63" t="s">
        <v>40</v>
      </c>
      <c r="N1513" s="63" t="s">
        <v>53</v>
      </c>
      <c r="O1513" s="63" t="s">
        <v>36</v>
      </c>
      <c r="P1513" s="63" t="s">
        <v>53</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2" t="s">
        <v>8768</v>
      </c>
    </row>
    <row r="1514" spans="1:29" ht="16.2" hidden="1" customHeight="1" x14ac:dyDescent="0.35">
      <c r="A1514" s="61">
        <v>1513</v>
      </c>
      <c r="B1514" s="67">
        <v>20426727</v>
      </c>
      <c r="C1514" s="63" t="s">
        <v>462</v>
      </c>
      <c r="D1514" s="63" t="s">
        <v>8748</v>
      </c>
      <c r="E1514" s="63" t="s">
        <v>5104</v>
      </c>
      <c r="F1514" s="63" t="s">
        <v>38</v>
      </c>
      <c r="G1514" s="63" t="s">
        <v>5105</v>
      </c>
      <c r="H1514" s="63" t="s">
        <v>42</v>
      </c>
      <c r="I1514" s="64" t="s">
        <v>5106</v>
      </c>
      <c r="J1514" s="65" t="s">
        <v>1620</v>
      </c>
      <c r="K1514" s="63" t="s">
        <v>5107</v>
      </c>
      <c r="L1514" s="63" t="s">
        <v>39</v>
      </c>
      <c r="M1514" s="63" t="s">
        <v>34</v>
      </c>
      <c r="N1514" s="63" t="s">
        <v>35</v>
      </c>
      <c r="O1514" s="63" t="s">
        <v>30</v>
      </c>
      <c r="P1514" s="63" t="s">
        <v>8755</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2" t="s">
        <v>8768</v>
      </c>
    </row>
    <row r="1515" spans="1:29" ht="16.2" hidden="1" customHeight="1" x14ac:dyDescent="0.35">
      <c r="A1515" s="61">
        <v>1514</v>
      </c>
      <c r="B1515" s="63">
        <v>20426741</v>
      </c>
      <c r="C1515" s="63" t="s">
        <v>462</v>
      </c>
      <c r="D1515" s="63" t="s">
        <v>8748</v>
      </c>
      <c r="E1515" s="63" t="s">
        <v>86</v>
      </c>
      <c r="F1515" s="63" t="s">
        <v>38</v>
      </c>
      <c r="G1515" s="63" t="s">
        <v>5108</v>
      </c>
      <c r="H1515" s="63" t="s">
        <v>31</v>
      </c>
      <c r="I1515" s="64" t="s">
        <v>5109</v>
      </c>
      <c r="J1515" s="65" t="s">
        <v>1463</v>
      </c>
      <c r="K1515" s="63" t="s">
        <v>5110</v>
      </c>
      <c r="L1515" s="63" t="s">
        <v>39</v>
      </c>
      <c r="M1515" s="63" t="s">
        <v>40</v>
      </c>
      <c r="N1515" s="63" t="s">
        <v>48</v>
      </c>
      <c r="O1515" s="63" t="s">
        <v>30</v>
      </c>
      <c r="P1515" s="89" t="s">
        <v>8756</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2" t="s">
        <v>8768</v>
      </c>
    </row>
    <row r="1516" spans="1:29" ht="16.2" hidden="1" customHeight="1" x14ac:dyDescent="0.35">
      <c r="A1516" s="66">
        <v>1515</v>
      </c>
      <c r="B1516" s="67">
        <v>20426749</v>
      </c>
      <c r="C1516" s="63" t="s">
        <v>462</v>
      </c>
      <c r="D1516" s="63" t="s">
        <v>8748</v>
      </c>
      <c r="E1516" s="63" t="s">
        <v>412</v>
      </c>
      <c r="F1516" s="63" t="s">
        <v>38</v>
      </c>
      <c r="G1516" s="63" t="s">
        <v>5111</v>
      </c>
      <c r="H1516" s="63" t="s">
        <v>31</v>
      </c>
      <c r="I1516" s="64" t="s">
        <v>5112</v>
      </c>
      <c r="J1516" s="65" t="s">
        <v>465</v>
      </c>
      <c r="K1516" s="63" t="s">
        <v>5113</v>
      </c>
      <c r="L1516" s="63" t="s">
        <v>39</v>
      </c>
      <c r="M1516" s="63" t="s">
        <v>34</v>
      </c>
      <c r="N1516" s="63" t="s">
        <v>35</v>
      </c>
      <c r="O1516" s="63" t="s">
        <v>43</v>
      </c>
      <c r="P1516" s="63" t="s">
        <v>8755</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2" t="s">
        <v>8768</v>
      </c>
    </row>
    <row r="1517" spans="1:29" ht="16.2" hidden="1" customHeight="1" x14ac:dyDescent="0.35">
      <c r="A1517" s="66">
        <v>1516</v>
      </c>
      <c r="B1517" s="67">
        <v>20426750</v>
      </c>
      <c r="C1517" s="63" t="s">
        <v>462</v>
      </c>
      <c r="D1517" s="63" t="s">
        <v>8748</v>
      </c>
      <c r="E1517" s="63" t="s">
        <v>5114</v>
      </c>
      <c r="F1517" s="63" t="s">
        <v>32</v>
      </c>
      <c r="G1517" s="63" t="s">
        <v>5115</v>
      </c>
      <c r="H1517" s="63" t="s">
        <v>31</v>
      </c>
      <c r="I1517" s="64" t="s">
        <v>465</v>
      </c>
      <c r="J1517" s="65" t="s">
        <v>465</v>
      </c>
      <c r="K1517" s="63" t="s">
        <v>5116</v>
      </c>
      <c r="L1517" s="63" t="s">
        <v>39</v>
      </c>
      <c r="M1517" s="63" t="s">
        <v>40</v>
      </c>
      <c r="N1517" s="63" t="s">
        <v>46</v>
      </c>
      <c r="O1517" s="63" t="s">
        <v>36</v>
      </c>
      <c r="P1517" s="63" t="s">
        <v>46</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2" t="s">
        <v>8768</v>
      </c>
    </row>
    <row r="1518" spans="1:29" ht="16.2" hidden="1" customHeight="1" x14ac:dyDescent="0.35">
      <c r="A1518" s="61">
        <v>1517</v>
      </c>
      <c r="B1518" s="67">
        <v>20426758</v>
      </c>
      <c r="C1518" s="63" t="s">
        <v>462</v>
      </c>
      <c r="D1518" s="63" t="s">
        <v>8748</v>
      </c>
      <c r="E1518" s="63" t="s">
        <v>5117</v>
      </c>
      <c r="F1518" s="63" t="s">
        <v>38</v>
      </c>
      <c r="G1518" s="63" t="s">
        <v>5118</v>
      </c>
      <c r="H1518" s="63" t="s">
        <v>42</v>
      </c>
      <c r="I1518" s="64" t="s">
        <v>1063</v>
      </c>
      <c r="J1518" s="65" t="s">
        <v>502</v>
      </c>
      <c r="K1518" s="63" t="s">
        <v>5119</v>
      </c>
      <c r="L1518" s="63" t="s">
        <v>33</v>
      </c>
      <c r="M1518" s="63" t="s">
        <v>34</v>
      </c>
      <c r="N1518" s="63" t="s">
        <v>35</v>
      </c>
      <c r="O1518" s="63" t="s">
        <v>43</v>
      </c>
      <c r="P1518" s="63" t="s">
        <v>8757</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2" t="s">
        <v>8768</v>
      </c>
    </row>
    <row r="1519" spans="1:29" ht="16.2" hidden="1" customHeight="1" x14ac:dyDescent="0.35">
      <c r="A1519" s="61">
        <v>1518</v>
      </c>
      <c r="B1519" s="67">
        <v>20426761</v>
      </c>
      <c r="C1519" s="63" t="s">
        <v>462</v>
      </c>
      <c r="D1519" s="63" t="s">
        <v>8748</v>
      </c>
      <c r="E1519" s="63" t="s">
        <v>5120</v>
      </c>
      <c r="F1519" s="63" t="s">
        <v>32</v>
      </c>
      <c r="G1519" s="63" t="s">
        <v>5121</v>
      </c>
      <c r="H1519" s="63" t="s">
        <v>42</v>
      </c>
      <c r="I1519" s="64" t="s">
        <v>465</v>
      </c>
      <c r="J1519" s="65" t="s">
        <v>465</v>
      </c>
      <c r="K1519" s="63" t="s">
        <v>5122</v>
      </c>
      <c r="L1519" s="63" t="s">
        <v>33</v>
      </c>
      <c r="M1519" s="63" t="s">
        <v>34</v>
      </c>
      <c r="N1519" s="63" t="s">
        <v>35</v>
      </c>
      <c r="O1519" s="63" t="s">
        <v>36</v>
      </c>
      <c r="P1519" s="63" t="s">
        <v>8749</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2" t="s">
        <v>8768</v>
      </c>
    </row>
    <row r="1520" spans="1:29" ht="16.2" hidden="1" customHeight="1" x14ac:dyDescent="0.35">
      <c r="A1520" s="66">
        <v>1519</v>
      </c>
      <c r="B1520" s="63">
        <v>20426762</v>
      </c>
      <c r="C1520" s="63" t="s">
        <v>462</v>
      </c>
      <c r="D1520" s="63" t="s">
        <v>8748</v>
      </c>
      <c r="E1520" s="63" t="s">
        <v>5123</v>
      </c>
      <c r="F1520" s="63" t="s">
        <v>32</v>
      </c>
      <c r="G1520" s="63" t="s">
        <v>5124</v>
      </c>
      <c r="H1520" s="63" t="s">
        <v>42</v>
      </c>
      <c r="I1520" s="64" t="s">
        <v>5125</v>
      </c>
      <c r="J1520" s="65" t="s">
        <v>465</v>
      </c>
      <c r="K1520" s="63" t="s">
        <v>5126</v>
      </c>
      <c r="L1520" s="63" t="s">
        <v>33</v>
      </c>
      <c r="M1520" s="63" t="s">
        <v>40</v>
      </c>
      <c r="N1520" s="63" t="s">
        <v>41</v>
      </c>
      <c r="O1520" s="63" t="s">
        <v>43</v>
      </c>
      <c r="P1520" s="63" t="s">
        <v>41</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2" t="s">
        <v>8768</v>
      </c>
    </row>
    <row r="1521" spans="1:29" ht="16.2" hidden="1" customHeight="1" x14ac:dyDescent="0.35">
      <c r="A1521" s="66">
        <v>1520</v>
      </c>
      <c r="B1521" s="62">
        <v>20426765</v>
      </c>
      <c r="C1521" s="63" t="s">
        <v>462</v>
      </c>
      <c r="D1521" s="63" t="s">
        <v>8748</v>
      </c>
      <c r="E1521" s="63" t="s">
        <v>442</v>
      </c>
      <c r="F1521" s="63" t="s">
        <v>32</v>
      </c>
      <c r="G1521" s="63" t="s">
        <v>5127</v>
      </c>
      <c r="H1521" s="63" t="s">
        <v>31</v>
      </c>
      <c r="I1521" s="64" t="s">
        <v>5128</v>
      </c>
      <c r="J1521" s="65" t="s">
        <v>544</v>
      </c>
      <c r="K1521" s="63" t="s">
        <v>5129</v>
      </c>
      <c r="L1521" s="63" t="s">
        <v>39</v>
      </c>
      <c r="M1521" s="63" t="s">
        <v>40</v>
      </c>
      <c r="N1521" s="63" t="s">
        <v>52</v>
      </c>
      <c r="O1521" s="63" t="s">
        <v>43</v>
      </c>
      <c r="P1521" s="63" t="s">
        <v>52</v>
      </c>
      <c r="Q1521" s="84">
        <f t="shared" ca="1" si="69"/>
        <v>46120</v>
      </c>
      <c r="R1521" s="68">
        <v>0</v>
      </c>
      <c r="S1521" s="85" t="s">
        <v>8754</v>
      </c>
      <c r="T1521" s="85">
        <v>0</v>
      </c>
      <c r="U1521" s="85">
        <v>0</v>
      </c>
      <c r="V1521" s="86">
        <f t="shared" si="70"/>
        <v>2</v>
      </c>
      <c r="W1521" s="85">
        <v>0</v>
      </c>
      <c r="X1521" s="85">
        <v>0</v>
      </c>
      <c r="Y1521" s="85">
        <v>0</v>
      </c>
      <c r="Z1521" s="85">
        <v>0</v>
      </c>
      <c r="AA1521" s="85">
        <v>0</v>
      </c>
      <c r="AB1521" s="87">
        <f t="shared" si="71"/>
        <v>0</v>
      </c>
      <c r="AC1521" s="92" t="s">
        <v>8768</v>
      </c>
    </row>
    <row r="1522" spans="1:29" ht="16.2" hidden="1" customHeight="1" x14ac:dyDescent="0.35">
      <c r="A1522" s="61">
        <v>1521</v>
      </c>
      <c r="B1522" s="67">
        <v>20426771</v>
      </c>
      <c r="C1522" s="63" t="s">
        <v>462</v>
      </c>
      <c r="D1522" s="63" t="s">
        <v>8748</v>
      </c>
      <c r="E1522" s="63" t="s">
        <v>5130</v>
      </c>
      <c r="F1522" s="63" t="s">
        <v>38</v>
      </c>
      <c r="G1522" s="63" t="s">
        <v>5131</v>
      </c>
      <c r="H1522" s="63" t="s">
        <v>31</v>
      </c>
      <c r="I1522" s="64" t="s">
        <v>5132</v>
      </c>
      <c r="J1522" s="65" t="s">
        <v>502</v>
      </c>
      <c r="K1522" s="63" t="s">
        <v>5133</v>
      </c>
      <c r="L1522" s="63" t="s">
        <v>33</v>
      </c>
      <c r="M1522" s="63" t="s">
        <v>34</v>
      </c>
      <c r="N1522" s="63" t="s">
        <v>35</v>
      </c>
      <c r="O1522" s="63" t="s">
        <v>43</v>
      </c>
      <c r="P1522" s="63" t="s">
        <v>8755</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2" t="s">
        <v>8768</v>
      </c>
    </row>
    <row r="1523" spans="1:29" ht="16.2" hidden="1" customHeight="1" x14ac:dyDescent="0.35">
      <c r="A1523" s="61">
        <v>1522</v>
      </c>
      <c r="B1523" s="67">
        <v>20426772</v>
      </c>
      <c r="C1523" s="63" t="s">
        <v>462</v>
      </c>
      <c r="D1523" s="63" t="s">
        <v>8748</v>
      </c>
      <c r="E1523" s="63" t="s">
        <v>5134</v>
      </c>
      <c r="F1523" s="63" t="s">
        <v>32</v>
      </c>
      <c r="G1523" s="63" t="s">
        <v>5135</v>
      </c>
      <c r="H1523" s="63" t="s">
        <v>31</v>
      </c>
      <c r="I1523" s="64" t="s">
        <v>465</v>
      </c>
      <c r="J1523" s="65" t="s">
        <v>465</v>
      </c>
      <c r="K1523" s="63" t="s">
        <v>5136</v>
      </c>
      <c r="L1523" s="63" t="s">
        <v>33</v>
      </c>
      <c r="M1523" s="63" t="s">
        <v>34</v>
      </c>
      <c r="N1523" s="63" t="s">
        <v>35</v>
      </c>
      <c r="O1523" s="63" t="s">
        <v>36</v>
      </c>
      <c r="P1523" s="63" t="s">
        <v>8757</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2" t="s">
        <v>8768</v>
      </c>
    </row>
    <row r="1524" spans="1:29" ht="16.2" hidden="1" customHeight="1" x14ac:dyDescent="0.35">
      <c r="A1524" s="66">
        <v>1523</v>
      </c>
      <c r="B1524" s="67">
        <v>20426776</v>
      </c>
      <c r="C1524" s="63" t="s">
        <v>462</v>
      </c>
      <c r="D1524" s="63" t="s">
        <v>8748</v>
      </c>
      <c r="E1524" s="63" t="s">
        <v>5137</v>
      </c>
      <c r="F1524" s="63" t="s">
        <v>38</v>
      </c>
      <c r="G1524" s="63" t="s">
        <v>5138</v>
      </c>
      <c r="H1524" s="63" t="s">
        <v>31</v>
      </c>
      <c r="I1524" s="64" t="s">
        <v>5139</v>
      </c>
      <c r="J1524" s="65" t="s">
        <v>1463</v>
      </c>
      <c r="K1524" s="63" t="s">
        <v>5140</v>
      </c>
      <c r="L1524" s="63" t="s">
        <v>33</v>
      </c>
      <c r="M1524" s="63" t="s">
        <v>34</v>
      </c>
      <c r="N1524" s="63" t="s">
        <v>35</v>
      </c>
      <c r="O1524" s="63" t="s">
        <v>43</v>
      </c>
      <c r="P1524" s="63" t="s">
        <v>8755</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2" t="s">
        <v>8768</v>
      </c>
    </row>
    <row r="1525" spans="1:29" ht="16.2" hidden="1" customHeight="1" x14ac:dyDescent="0.35">
      <c r="A1525" s="66">
        <v>1524</v>
      </c>
      <c r="B1525" s="67">
        <v>20426778</v>
      </c>
      <c r="C1525" s="63" t="s">
        <v>462</v>
      </c>
      <c r="D1525" s="63" t="s">
        <v>8748</v>
      </c>
      <c r="E1525" s="63" t="s">
        <v>5141</v>
      </c>
      <c r="F1525" s="63" t="s">
        <v>38</v>
      </c>
      <c r="G1525" s="63" t="s">
        <v>5142</v>
      </c>
      <c r="H1525" s="63" t="s">
        <v>42</v>
      </c>
      <c r="I1525" s="64" t="s">
        <v>5143</v>
      </c>
      <c r="J1525" s="65" t="s">
        <v>502</v>
      </c>
      <c r="K1525" s="63" t="s">
        <v>5144</v>
      </c>
      <c r="L1525" s="63" t="s">
        <v>39</v>
      </c>
      <c r="M1525" s="63" t="s">
        <v>40</v>
      </c>
      <c r="N1525" s="63" t="s">
        <v>35</v>
      </c>
      <c r="O1525" s="63" t="s">
        <v>43</v>
      </c>
      <c r="P1525" s="63" t="s">
        <v>8753</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2" t="s">
        <v>8768</v>
      </c>
    </row>
    <row r="1526" spans="1:29" ht="16.2" hidden="1" customHeight="1" x14ac:dyDescent="0.35">
      <c r="A1526" s="66">
        <v>1525</v>
      </c>
      <c r="B1526" s="63">
        <v>20426779</v>
      </c>
      <c r="C1526" s="63" t="s">
        <v>462</v>
      </c>
      <c r="D1526" s="63" t="s">
        <v>8748</v>
      </c>
      <c r="E1526" s="63" t="s">
        <v>5145</v>
      </c>
      <c r="F1526" s="63" t="s">
        <v>32</v>
      </c>
      <c r="G1526" s="63" t="s">
        <v>5146</v>
      </c>
      <c r="H1526" s="63" t="s">
        <v>31</v>
      </c>
      <c r="I1526" s="64" t="s">
        <v>465</v>
      </c>
      <c r="J1526" s="65" t="s">
        <v>465</v>
      </c>
      <c r="K1526" s="63" t="s">
        <v>5147</v>
      </c>
      <c r="L1526" s="63" t="s">
        <v>39</v>
      </c>
      <c r="M1526" s="63" t="s">
        <v>40</v>
      </c>
      <c r="N1526" s="63" t="s">
        <v>41</v>
      </c>
      <c r="O1526" s="63" t="s">
        <v>36</v>
      </c>
      <c r="P1526" s="63" t="s">
        <v>41</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2" t="s">
        <v>8768</v>
      </c>
    </row>
    <row r="1527" spans="1:29" ht="16.2" hidden="1" customHeight="1" x14ac:dyDescent="0.35">
      <c r="A1527" s="61">
        <v>1526</v>
      </c>
      <c r="B1527" s="67">
        <v>20426808</v>
      </c>
      <c r="C1527" s="63" t="s">
        <v>462</v>
      </c>
      <c r="D1527" s="63" t="s">
        <v>8748</v>
      </c>
      <c r="E1527" s="63" t="s">
        <v>2613</v>
      </c>
      <c r="F1527" s="63" t="s">
        <v>32</v>
      </c>
      <c r="G1527" s="63" t="s">
        <v>5148</v>
      </c>
      <c r="H1527" s="63" t="s">
        <v>31</v>
      </c>
      <c r="I1527" s="64" t="s">
        <v>465</v>
      </c>
      <c r="J1527" s="65" t="s">
        <v>465</v>
      </c>
      <c r="K1527" s="63" t="s">
        <v>5149</v>
      </c>
      <c r="L1527" s="63" t="s">
        <v>45</v>
      </c>
      <c r="M1527" s="63" t="s">
        <v>34</v>
      </c>
      <c r="N1527" s="63" t="s">
        <v>35</v>
      </c>
      <c r="O1527" s="63" t="s">
        <v>36</v>
      </c>
      <c r="P1527" s="63" t="s">
        <v>8757</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2" t="s">
        <v>8768</v>
      </c>
    </row>
    <row r="1528" spans="1:29" ht="16.2" hidden="1" customHeight="1" x14ac:dyDescent="0.35">
      <c r="A1528" s="66">
        <v>1527</v>
      </c>
      <c r="B1528" s="63">
        <v>20426810</v>
      </c>
      <c r="C1528" s="63" t="s">
        <v>462</v>
      </c>
      <c r="D1528" s="63" t="s">
        <v>8748</v>
      </c>
      <c r="E1528" s="63" t="s">
        <v>5150</v>
      </c>
      <c r="F1528" s="63" t="s">
        <v>32</v>
      </c>
      <c r="G1528" s="63" t="s">
        <v>5151</v>
      </c>
      <c r="H1528" s="63" t="s">
        <v>42</v>
      </c>
      <c r="I1528" s="64" t="s">
        <v>1494</v>
      </c>
      <c r="J1528" s="65" t="s">
        <v>465</v>
      </c>
      <c r="K1528" s="63" t="s">
        <v>5152</v>
      </c>
      <c r="L1528" s="63" t="s">
        <v>33</v>
      </c>
      <c r="M1528" s="63" t="s">
        <v>34</v>
      </c>
      <c r="N1528" s="63" t="s">
        <v>48</v>
      </c>
      <c r="O1528" s="63" t="s">
        <v>30</v>
      </c>
      <c r="P1528" s="89" t="s">
        <v>8758</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2" t="s">
        <v>8768</v>
      </c>
    </row>
    <row r="1529" spans="1:29" ht="16.2" hidden="1" customHeight="1" x14ac:dyDescent="0.35">
      <c r="A1529" s="66">
        <v>1528</v>
      </c>
      <c r="B1529" s="63">
        <v>20426818</v>
      </c>
      <c r="C1529" s="63" t="s">
        <v>462</v>
      </c>
      <c r="D1529" s="63" t="s">
        <v>8748</v>
      </c>
      <c r="E1529" s="63" t="s">
        <v>5153</v>
      </c>
      <c r="F1529" s="63" t="s">
        <v>38</v>
      </c>
      <c r="G1529" s="63" t="s">
        <v>5154</v>
      </c>
      <c r="H1529" s="63" t="s">
        <v>42</v>
      </c>
      <c r="I1529" s="64" t="s">
        <v>5155</v>
      </c>
      <c r="J1529" s="65" t="s">
        <v>544</v>
      </c>
      <c r="K1529" s="63" t="s">
        <v>5156</v>
      </c>
      <c r="L1529" s="63" t="s">
        <v>39</v>
      </c>
      <c r="M1529" s="63" t="s">
        <v>40</v>
      </c>
      <c r="N1529" s="63" t="s">
        <v>52</v>
      </c>
      <c r="O1529" s="63" t="s">
        <v>43</v>
      </c>
      <c r="P1529" s="63" t="s">
        <v>52</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2" t="s">
        <v>8768</v>
      </c>
    </row>
    <row r="1530" spans="1:29" ht="16.2" hidden="1" customHeight="1" x14ac:dyDescent="0.35">
      <c r="A1530" s="61">
        <v>1529</v>
      </c>
      <c r="B1530" s="63">
        <v>20426821</v>
      </c>
      <c r="C1530" s="63" t="s">
        <v>462</v>
      </c>
      <c r="D1530" s="63" t="s">
        <v>8748</v>
      </c>
      <c r="E1530" s="63" t="s">
        <v>4632</v>
      </c>
      <c r="F1530" s="63" t="s">
        <v>32</v>
      </c>
      <c r="G1530" s="63" t="s">
        <v>5157</v>
      </c>
      <c r="H1530" s="63" t="s">
        <v>31</v>
      </c>
      <c r="I1530" s="64" t="s">
        <v>1312</v>
      </c>
      <c r="J1530" s="65" t="s">
        <v>526</v>
      </c>
      <c r="K1530" s="63" t="s">
        <v>5158</v>
      </c>
      <c r="L1530" s="63" t="s">
        <v>33</v>
      </c>
      <c r="M1530" s="63" t="s">
        <v>40</v>
      </c>
      <c r="N1530" s="63" t="s">
        <v>48</v>
      </c>
      <c r="O1530" s="63" t="s">
        <v>43</v>
      </c>
      <c r="P1530" s="89" t="s">
        <v>8756</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2" t="s">
        <v>8768</v>
      </c>
    </row>
    <row r="1531" spans="1:29" ht="16.2" hidden="1" customHeight="1" x14ac:dyDescent="0.35">
      <c r="A1531" s="61">
        <v>1530</v>
      </c>
      <c r="B1531" s="63">
        <v>20426832</v>
      </c>
      <c r="C1531" s="63" t="s">
        <v>462</v>
      </c>
      <c r="D1531" s="63" t="s">
        <v>8748</v>
      </c>
      <c r="E1531" s="63" t="s">
        <v>5159</v>
      </c>
      <c r="F1531" s="63" t="s">
        <v>38</v>
      </c>
      <c r="G1531" s="63" t="s">
        <v>5160</v>
      </c>
      <c r="H1531" s="63" t="s">
        <v>42</v>
      </c>
      <c r="I1531" s="64" t="s">
        <v>607</v>
      </c>
      <c r="J1531" s="65" t="s">
        <v>465</v>
      </c>
      <c r="K1531" s="63" t="s">
        <v>5161</v>
      </c>
      <c r="L1531" s="63" t="s">
        <v>39</v>
      </c>
      <c r="M1531" s="63" t="s">
        <v>40</v>
      </c>
      <c r="N1531" s="63" t="s">
        <v>48</v>
      </c>
      <c r="O1531" s="63" t="s">
        <v>43</v>
      </c>
      <c r="P1531" s="89" t="s">
        <v>8758</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2" t="s">
        <v>8768</v>
      </c>
    </row>
    <row r="1532" spans="1:29" ht="16.2" hidden="1" customHeight="1" x14ac:dyDescent="0.35">
      <c r="A1532" s="66">
        <v>1531</v>
      </c>
      <c r="B1532" s="67">
        <v>20426833</v>
      </c>
      <c r="C1532" s="63" t="s">
        <v>462</v>
      </c>
      <c r="D1532" s="63" t="s">
        <v>8748</v>
      </c>
      <c r="E1532" s="63" t="s">
        <v>5162</v>
      </c>
      <c r="F1532" s="63" t="s">
        <v>32</v>
      </c>
      <c r="G1532" s="63" t="s">
        <v>5163</v>
      </c>
      <c r="H1532" s="63" t="s">
        <v>42</v>
      </c>
      <c r="I1532" s="64" t="s">
        <v>1364</v>
      </c>
      <c r="J1532" s="65" t="s">
        <v>469</v>
      </c>
      <c r="K1532" s="63" t="s">
        <v>5164</v>
      </c>
      <c r="L1532" s="63" t="s">
        <v>39</v>
      </c>
      <c r="M1532" s="63" t="s">
        <v>34</v>
      </c>
      <c r="N1532" s="63" t="s">
        <v>35</v>
      </c>
      <c r="O1532" s="63" t="s">
        <v>43</v>
      </c>
      <c r="P1532" s="63" t="s">
        <v>8753</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2" t="s">
        <v>8768</v>
      </c>
    </row>
    <row r="1533" spans="1:29" ht="16.2" hidden="1" customHeight="1" x14ac:dyDescent="0.35">
      <c r="A1533" s="66">
        <v>1532</v>
      </c>
      <c r="B1533" s="67">
        <v>20426844</v>
      </c>
      <c r="C1533" s="63" t="s">
        <v>462</v>
      </c>
      <c r="D1533" s="63" t="s">
        <v>8748</v>
      </c>
      <c r="E1533" s="63" t="s">
        <v>5165</v>
      </c>
      <c r="F1533" s="63" t="s">
        <v>38</v>
      </c>
      <c r="G1533" s="63" t="s">
        <v>2190</v>
      </c>
      <c r="H1533" s="63" t="s">
        <v>31</v>
      </c>
      <c r="I1533" s="64" t="s">
        <v>465</v>
      </c>
      <c r="J1533" s="65" t="s">
        <v>465</v>
      </c>
      <c r="K1533" s="63" t="s">
        <v>5166</v>
      </c>
      <c r="L1533" s="63" t="s">
        <v>39</v>
      </c>
      <c r="M1533" s="63" t="s">
        <v>34</v>
      </c>
      <c r="N1533" s="63" t="s">
        <v>35</v>
      </c>
      <c r="O1533" s="63" t="s">
        <v>36</v>
      </c>
      <c r="P1533" s="63" t="s">
        <v>8751</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2" t="s">
        <v>8768</v>
      </c>
    </row>
    <row r="1534" spans="1:29" ht="16.2" hidden="1" customHeight="1" x14ac:dyDescent="0.35">
      <c r="A1534" s="61">
        <v>1533</v>
      </c>
      <c r="B1534" s="67">
        <v>20426845</v>
      </c>
      <c r="C1534" s="63" t="s">
        <v>462</v>
      </c>
      <c r="D1534" s="63" t="s">
        <v>8748</v>
      </c>
      <c r="E1534" s="63" t="s">
        <v>5167</v>
      </c>
      <c r="F1534" s="63" t="s">
        <v>38</v>
      </c>
      <c r="G1534" s="63" t="s">
        <v>5168</v>
      </c>
      <c r="H1534" s="63" t="s">
        <v>42</v>
      </c>
      <c r="I1534" s="64" t="s">
        <v>465</v>
      </c>
      <c r="J1534" s="65" t="s">
        <v>469</v>
      </c>
      <c r="K1534" s="63" t="s">
        <v>5169</v>
      </c>
      <c r="L1534" s="63" t="s">
        <v>39</v>
      </c>
      <c r="M1534" s="63" t="s">
        <v>34</v>
      </c>
      <c r="N1534" s="63" t="s">
        <v>35</v>
      </c>
      <c r="O1534" s="63" t="s">
        <v>30</v>
      </c>
      <c r="P1534" s="63" t="s">
        <v>8751</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2" t="s">
        <v>8768</v>
      </c>
    </row>
    <row r="1535" spans="1:29" ht="16.2" hidden="1" customHeight="1" x14ac:dyDescent="0.35">
      <c r="A1535" s="61">
        <v>1534</v>
      </c>
      <c r="B1535" s="63">
        <v>20426847</v>
      </c>
      <c r="C1535" s="63" t="s">
        <v>462</v>
      </c>
      <c r="D1535" s="63" t="s">
        <v>8748</v>
      </c>
      <c r="E1535" s="63" t="s">
        <v>5170</v>
      </c>
      <c r="F1535" s="63" t="s">
        <v>38</v>
      </c>
      <c r="G1535" s="63" t="s">
        <v>5171</v>
      </c>
      <c r="H1535" s="63" t="s">
        <v>31</v>
      </c>
      <c r="I1535" s="64" t="s">
        <v>5172</v>
      </c>
      <c r="J1535" s="65" t="s">
        <v>1463</v>
      </c>
      <c r="K1535" s="63" t="s">
        <v>5173</v>
      </c>
      <c r="L1535" s="63" t="s">
        <v>39</v>
      </c>
      <c r="M1535" s="63" t="s">
        <v>34</v>
      </c>
      <c r="N1535" s="63" t="s">
        <v>48</v>
      </c>
      <c r="O1535" s="63" t="s">
        <v>43</v>
      </c>
      <c r="P1535" s="89" t="s">
        <v>8758</v>
      </c>
      <c r="Q1535" s="84">
        <f t="shared" ca="1" si="69"/>
        <v>46120</v>
      </c>
      <c r="R1535" s="68">
        <v>0</v>
      </c>
      <c r="S1535" s="85" t="s">
        <v>8754</v>
      </c>
      <c r="T1535" s="85">
        <v>0</v>
      </c>
      <c r="U1535" s="85">
        <v>0</v>
      </c>
      <c r="V1535" s="86">
        <f t="shared" si="70"/>
        <v>2</v>
      </c>
      <c r="W1535" s="85">
        <v>0</v>
      </c>
      <c r="X1535" s="85">
        <v>0</v>
      </c>
      <c r="Y1535" s="85">
        <v>0</v>
      </c>
      <c r="Z1535" s="85">
        <v>0</v>
      </c>
      <c r="AA1535" s="85">
        <v>0</v>
      </c>
      <c r="AB1535" s="87">
        <f t="shared" si="71"/>
        <v>0</v>
      </c>
      <c r="AC1535" s="92" t="s">
        <v>8768</v>
      </c>
    </row>
    <row r="1536" spans="1:29" ht="16.2" customHeight="1" x14ac:dyDescent="0.35">
      <c r="A1536" s="66">
        <v>1535</v>
      </c>
      <c r="B1536" s="63">
        <v>20426856</v>
      </c>
      <c r="C1536" s="63" t="s">
        <v>462</v>
      </c>
      <c r="D1536" s="63" t="s">
        <v>8748</v>
      </c>
      <c r="E1536" s="63" t="s">
        <v>425</v>
      </c>
      <c r="F1536" s="63" t="s">
        <v>38</v>
      </c>
      <c r="G1536" s="63" t="s">
        <v>1296</v>
      </c>
      <c r="H1536" s="63" t="s">
        <v>31</v>
      </c>
      <c r="I1536" s="64" t="s">
        <v>5174</v>
      </c>
      <c r="J1536" s="65" t="s">
        <v>2969</v>
      </c>
      <c r="K1536" s="63" t="s">
        <v>5175</v>
      </c>
      <c r="L1536" s="63" t="s">
        <v>33</v>
      </c>
      <c r="M1536" s="63" t="s">
        <v>40</v>
      </c>
      <c r="N1536" s="63" t="s">
        <v>53</v>
      </c>
      <c r="O1536" s="63" t="s">
        <v>30</v>
      </c>
      <c r="P1536" s="63" t="s">
        <v>53</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2" t="s">
        <v>8768</v>
      </c>
    </row>
    <row r="1537" spans="1:29" ht="16.2" hidden="1" customHeight="1" x14ac:dyDescent="0.35">
      <c r="A1537" s="66">
        <v>1536</v>
      </c>
      <c r="B1537" s="67">
        <v>20426877</v>
      </c>
      <c r="C1537" s="63" t="s">
        <v>462</v>
      </c>
      <c r="D1537" s="63" t="s">
        <v>8748</v>
      </c>
      <c r="E1537" s="63" t="s">
        <v>5176</v>
      </c>
      <c r="F1537" s="63" t="s">
        <v>32</v>
      </c>
      <c r="G1537" s="63" t="s">
        <v>4415</v>
      </c>
      <c r="H1537" s="63" t="s">
        <v>42</v>
      </c>
      <c r="I1537" s="64" t="s">
        <v>5177</v>
      </c>
      <c r="J1537" s="65" t="s">
        <v>469</v>
      </c>
      <c r="K1537" s="63" t="s">
        <v>5178</v>
      </c>
      <c r="L1537" s="63" t="s">
        <v>39</v>
      </c>
      <c r="M1537" s="63" t="s">
        <v>34</v>
      </c>
      <c r="N1537" s="63" t="s">
        <v>35</v>
      </c>
      <c r="O1537" s="63" t="s">
        <v>43</v>
      </c>
      <c r="P1537" s="63" t="s">
        <v>8749</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2" t="s">
        <v>8768</v>
      </c>
    </row>
    <row r="1538" spans="1:29" ht="16.2" hidden="1" customHeight="1" x14ac:dyDescent="0.35">
      <c r="A1538" s="61">
        <v>1537</v>
      </c>
      <c r="B1538" s="67">
        <v>20426881</v>
      </c>
      <c r="C1538" s="63" t="s">
        <v>462</v>
      </c>
      <c r="D1538" s="63" t="s">
        <v>8748</v>
      </c>
      <c r="E1538" s="63" t="s">
        <v>5179</v>
      </c>
      <c r="F1538" s="63" t="s">
        <v>38</v>
      </c>
      <c r="G1538" s="63" t="s">
        <v>5180</v>
      </c>
      <c r="H1538" s="63" t="s">
        <v>31</v>
      </c>
      <c r="I1538" s="64" t="s">
        <v>3674</v>
      </c>
      <c r="J1538" s="65" t="s">
        <v>689</v>
      </c>
      <c r="K1538" s="63" t="s">
        <v>5181</v>
      </c>
      <c r="L1538" s="63" t="s">
        <v>33</v>
      </c>
      <c r="M1538" s="63" t="s">
        <v>34</v>
      </c>
      <c r="N1538" s="63" t="s">
        <v>35</v>
      </c>
      <c r="O1538" s="63" t="s">
        <v>43</v>
      </c>
      <c r="P1538" s="63" t="s">
        <v>8751</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2" t="s">
        <v>8768</v>
      </c>
    </row>
    <row r="1539" spans="1:29" ht="16.2" hidden="1" customHeight="1" x14ac:dyDescent="0.35">
      <c r="A1539" s="66">
        <v>1538</v>
      </c>
      <c r="B1539" s="63">
        <v>20426886</v>
      </c>
      <c r="C1539" s="63" t="s">
        <v>462</v>
      </c>
      <c r="D1539" s="63" t="s">
        <v>8748</v>
      </c>
      <c r="E1539" s="63" t="s">
        <v>5182</v>
      </c>
      <c r="F1539" s="63" t="s">
        <v>38</v>
      </c>
      <c r="G1539" s="63" t="s">
        <v>5183</v>
      </c>
      <c r="H1539" s="63" t="s">
        <v>42</v>
      </c>
      <c r="I1539" s="64" t="s">
        <v>465</v>
      </c>
      <c r="J1539" s="65" t="s">
        <v>465</v>
      </c>
      <c r="K1539" s="63" t="s">
        <v>5184</v>
      </c>
      <c r="L1539" s="63" t="s">
        <v>45</v>
      </c>
      <c r="M1539" s="63" t="s">
        <v>34</v>
      </c>
      <c r="N1539" s="63" t="s">
        <v>41</v>
      </c>
      <c r="O1539" s="63" t="s">
        <v>36</v>
      </c>
      <c r="P1539" s="63" t="s">
        <v>41</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2" t="s">
        <v>8768</v>
      </c>
    </row>
    <row r="1540" spans="1:29" ht="16.2" hidden="1" customHeight="1" x14ac:dyDescent="0.35">
      <c r="A1540" s="66">
        <v>1539</v>
      </c>
      <c r="B1540" s="67">
        <v>20426887</v>
      </c>
      <c r="C1540" s="63" t="s">
        <v>462</v>
      </c>
      <c r="D1540" s="63" t="s">
        <v>8748</v>
      </c>
      <c r="E1540" s="63" t="s">
        <v>5185</v>
      </c>
      <c r="F1540" s="63" t="s">
        <v>38</v>
      </c>
      <c r="G1540" s="63" t="s">
        <v>5186</v>
      </c>
      <c r="H1540" s="63" t="s">
        <v>31</v>
      </c>
      <c r="I1540" s="64" t="s">
        <v>5187</v>
      </c>
      <c r="J1540" s="65" t="s">
        <v>469</v>
      </c>
      <c r="K1540" s="63" t="s">
        <v>5188</v>
      </c>
      <c r="L1540" s="63" t="s">
        <v>33</v>
      </c>
      <c r="M1540" s="63" t="s">
        <v>40</v>
      </c>
      <c r="N1540" s="63" t="s">
        <v>46</v>
      </c>
      <c r="O1540" s="63" t="s">
        <v>43</v>
      </c>
      <c r="P1540" s="63" t="s">
        <v>46</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2" t="s">
        <v>8768</v>
      </c>
    </row>
    <row r="1541" spans="1:29" ht="16.2" hidden="1" customHeight="1" x14ac:dyDescent="0.35">
      <c r="A1541" s="66">
        <v>1540</v>
      </c>
      <c r="B1541" s="67">
        <v>20426896</v>
      </c>
      <c r="C1541" s="63" t="s">
        <v>462</v>
      </c>
      <c r="D1541" s="63" t="s">
        <v>8748</v>
      </c>
      <c r="E1541" s="63" t="s">
        <v>5189</v>
      </c>
      <c r="F1541" s="63" t="s">
        <v>38</v>
      </c>
      <c r="G1541" s="63" t="s">
        <v>467</v>
      </c>
      <c r="H1541" s="63" t="s">
        <v>42</v>
      </c>
      <c r="I1541" s="64" t="s">
        <v>465</v>
      </c>
      <c r="J1541" s="65" t="s">
        <v>465</v>
      </c>
      <c r="K1541" s="63" t="s">
        <v>5190</v>
      </c>
      <c r="L1541" s="63" t="s">
        <v>39</v>
      </c>
      <c r="M1541" s="63" t="s">
        <v>34</v>
      </c>
      <c r="N1541" s="63" t="s">
        <v>35</v>
      </c>
      <c r="O1541" s="63" t="s">
        <v>36</v>
      </c>
      <c r="P1541" s="63" t="s">
        <v>8757</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2" t="s">
        <v>8768</v>
      </c>
    </row>
    <row r="1542" spans="1:29" ht="16.2" hidden="1" customHeight="1" x14ac:dyDescent="0.35">
      <c r="A1542" s="61">
        <v>1541</v>
      </c>
      <c r="B1542" s="67">
        <v>20426897</v>
      </c>
      <c r="C1542" s="63" t="s">
        <v>462</v>
      </c>
      <c r="D1542" s="63" t="s">
        <v>8748</v>
      </c>
      <c r="E1542" s="63" t="s">
        <v>83</v>
      </c>
      <c r="F1542" s="63" t="s">
        <v>38</v>
      </c>
      <c r="G1542" s="63" t="s">
        <v>5191</v>
      </c>
      <c r="H1542" s="63" t="s">
        <v>31</v>
      </c>
      <c r="I1542" s="64" t="s">
        <v>5192</v>
      </c>
      <c r="J1542" s="65" t="s">
        <v>689</v>
      </c>
      <c r="K1542" s="63" t="s">
        <v>5193</v>
      </c>
      <c r="L1542" s="63" t="s">
        <v>39</v>
      </c>
      <c r="M1542" s="63" t="s">
        <v>34</v>
      </c>
      <c r="N1542" s="63" t="s">
        <v>35</v>
      </c>
      <c r="O1542" s="63" t="s">
        <v>43</v>
      </c>
      <c r="P1542" s="63" t="s">
        <v>8753</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2" t="s">
        <v>8768</v>
      </c>
    </row>
    <row r="1543" spans="1:29" ht="16.2" hidden="1" customHeight="1" x14ac:dyDescent="0.35">
      <c r="A1543" s="61">
        <v>1542</v>
      </c>
      <c r="B1543" s="63">
        <v>20426907</v>
      </c>
      <c r="C1543" s="63" t="s">
        <v>462</v>
      </c>
      <c r="D1543" s="63" t="s">
        <v>8748</v>
      </c>
      <c r="E1543" s="63" t="s">
        <v>5194</v>
      </c>
      <c r="F1543" s="63" t="s">
        <v>38</v>
      </c>
      <c r="G1543" s="63" t="s">
        <v>5195</v>
      </c>
      <c r="H1543" s="63" t="s">
        <v>42</v>
      </c>
      <c r="I1543" s="64" t="s">
        <v>3713</v>
      </c>
      <c r="J1543" s="65" t="s">
        <v>526</v>
      </c>
      <c r="K1543" s="63" t="s">
        <v>5196</v>
      </c>
      <c r="L1543" s="63" t="s">
        <v>39</v>
      </c>
      <c r="M1543" s="63" t="s">
        <v>34</v>
      </c>
      <c r="N1543" s="63" t="s">
        <v>48</v>
      </c>
      <c r="O1543" s="63" t="s">
        <v>43</v>
      </c>
      <c r="P1543" s="89" t="s">
        <v>8758</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2" t="s">
        <v>8768</v>
      </c>
    </row>
    <row r="1544" spans="1:29" ht="16.2" hidden="1" customHeight="1" x14ac:dyDescent="0.35">
      <c r="A1544" s="66">
        <v>1543</v>
      </c>
      <c r="B1544" s="67">
        <v>20426911</v>
      </c>
      <c r="C1544" s="63" t="s">
        <v>462</v>
      </c>
      <c r="D1544" s="63" t="s">
        <v>8748</v>
      </c>
      <c r="E1544" s="63" t="s">
        <v>5197</v>
      </c>
      <c r="F1544" s="63" t="s">
        <v>38</v>
      </c>
      <c r="G1544" s="63" t="s">
        <v>5198</v>
      </c>
      <c r="H1544" s="63" t="s">
        <v>42</v>
      </c>
      <c r="I1544" s="64" t="s">
        <v>830</v>
      </c>
      <c r="J1544" s="65" t="s">
        <v>469</v>
      </c>
      <c r="K1544" s="63" t="s">
        <v>5199</v>
      </c>
      <c r="L1544" s="63" t="s">
        <v>33</v>
      </c>
      <c r="M1544" s="63" t="s">
        <v>40</v>
      </c>
      <c r="N1544" s="63" t="s">
        <v>35</v>
      </c>
      <c r="O1544" s="63" t="s">
        <v>30</v>
      </c>
      <c r="P1544" s="63" t="s">
        <v>8757</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2" t="s">
        <v>8768</v>
      </c>
    </row>
    <row r="1545" spans="1:29" ht="16.2" hidden="1" customHeight="1" x14ac:dyDescent="0.35">
      <c r="A1545" s="66">
        <v>1544</v>
      </c>
      <c r="B1545" s="63">
        <v>20426929</v>
      </c>
      <c r="C1545" s="63" t="s">
        <v>462</v>
      </c>
      <c r="D1545" s="63" t="s">
        <v>8748</v>
      </c>
      <c r="E1545" s="63" t="s">
        <v>5200</v>
      </c>
      <c r="F1545" s="63" t="s">
        <v>38</v>
      </c>
      <c r="G1545" s="63" t="s">
        <v>5201</v>
      </c>
      <c r="H1545" s="63" t="s">
        <v>31</v>
      </c>
      <c r="I1545" s="64" t="s">
        <v>465</v>
      </c>
      <c r="J1545" s="65" t="s">
        <v>465</v>
      </c>
      <c r="K1545" s="63" t="s">
        <v>5202</v>
      </c>
      <c r="L1545" s="63" t="s">
        <v>33</v>
      </c>
      <c r="M1545" s="63" t="s">
        <v>40</v>
      </c>
      <c r="N1545" s="63" t="s">
        <v>48</v>
      </c>
      <c r="O1545" s="63" t="s">
        <v>36</v>
      </c>
      <c r="P1545" s="89" t="s">
        <v>8758</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2" t="s">
        <v>8768</v>
      </c>
    </row>
    <row r="1546" spans="1:29" ht="16.2" hidden="1" customHeight="1" x14ac:dyDescent="0.35">
      <c r="A1546" s="61">
        <v>1545</v>
      </c>
      <c r="B1546" s="63">
        <v>20426937</v>
      </c>
      <c r="C1546" s="63" t="s">
        <v>462</v>
      </c>
      <c r="D1546" s="63" t="s">
        <v>8748</v>
      </c>
      <c r="E1546" s="63" t="s">
        <v>5203</v>
      </c>
      <c r="F1546" s="63" t="s">
        <v>38</v>
      </c>
      <c r="G1546" s="63" t="s">
        <v>5204</v>
      </c>
      <c r="H1546" s="63" t="s">
        <v>42</v>
      </c>
      <c r="I1546" s="64" t="s">
        <v>5205</v>
      </c>
      <c r="J1546" s="65" t="s">
        <v>469</v>
      </c>
      <c r="K1546" s="63" t="s">
        <v>5206</v>
      </c>
      <c r="L1546" s="63" t="s">
        <v>33</v>
      </c>
      <c r="M1546" s="63" t="s">
        <v>40</v>
      </c>
      <c r="N1546" s="63" t="s">
        <v>52</v>
      </c>
      <c r="O1546" s="63" t="s">
        <v>30</v>
      </c>
      <c r="P1546" s="63" t="s">
        <v>52</v>
      </c>
      <c r="Q1546" s="84">
        <f t="shared" ca="1" si="72"/>
        <v>46120</v>
      </c>
      <c r="R1546" s="68">
        <v>0</v>
      </c>
      <c r="S1546" s="85">
        <v>0</v>
      </c>
      <c r="T1546" s="85">
        <v>0</v>
      </c>
      <c r="U1546" s="85">
        <v>0</v>
      </c>
      <c r="V1546" s="86">
        <f t="shared" si="73"/>
        <v>0</v>
      </c>
      <c r="W1546" s="85">
        <v>0</v>
      </c>
      <c r="X1546" s="85">
        <v>0</v>
      </c>
      <c r="Y1546" s="85">
        <v>0</v>
      </c>
      <c r="Z1546" s="85" t="s">
        <v>8754</v>
      </c>
      <c r="AA1546" s="85">
        <v>0</v>
      </c>
      <c r="AB1546" s="87" t="str">
        <f t="shared" si="74"/>
        <v>면제</v>
      </c>
      <c r="AC1546" s="92" t="s">
        <v>8768</v>
      </c>
    </row>
    <row r="1547" spans="1:29" ht="16.2" hidden="1" customHeight="1" x14ac:dyDescent="0.35">
      <c r="A1547" s="61">
        <v>1546</v>
      </c>
      <c r="B1547" s="63">
        <v>20426952</v>
      </c>
      <c r="C1547" s="63" t="s">
        <v>462</v>
      </c>
      <c r="D1547" s="63" t="s">
        <v>8748</v>
      </c>
      <c r="E1547" s="63" t="s">
        <v>1170</v>
      </c>
      <c r="F1547" s="63" t="s">
        <v>38</v>
      </c>
      <c r="G1547" s="63" t="s">
        <v>5207</v>
      </c>
      <c r="H1547" s="63" t="s">
        <v>31</v>
      </c>
      <c r="I1547" s="64" t="s">
        <v>465</v>
      </c>
      <c r="J1547" s="65" t="s">
        <v>465</v>
      </c>
      <c r="K1547" s="63" t="s">
        <v>5208</v>
      </c>
      <c r="L1547" s="63" t="s">
        <v>39</v>
      </c>
      <c r="M1547" s="63" t="s">
        <v>34</v>
      </c>
      <c r="N1547" s="63" t="s">
        <v>52</v>
      </c>
      <c r="O1547" s="63" t="s">
        <v>36</v>
      </c>
      <c r="P1547" s="63" t="s">
        <v>52</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2" t="s">
        <v>8768</v>
      </c>
    </row>
    <row r="1548" spans="1:29" ht="16.2" hidden="1" customHeight="1" x14ac:dyDescent="0.35">
      <c r="A1548" s="66">
        <v>1547</v>
      </c>
      <c r="B1548" s="67">
        <v>20426962</v>
      </c>
      <c r="C1548" s="63" t="s">
        <v>462</v>
      </c>
      <c r="D1548" s="63" t="s">
        <v>8748</v>
      </c>
      <c r="E1548" s="63" t="s">
        <v>443</v>
      </c>
      <c r="F1548" s="63" t="s">
        <v>32</v>
      </c>
      <c r="G1548" s="63" t="s">
        <v>5209</v>
      </c>
      <c r="H1548" s="63" t="s">
        <v>31</v>
      </c>
      <c r="I1548" s="64" t="s">
        <v>1063</v>
      </c>
      <c r="J1548" s="65" t="s">
        <v>469</v>
      </c>
      <c r="K1548" s="63" t="s">
        <v>5210</v>
      </c>
      <c r="L1548" s="63" t="s">
        <v>45</v>
      </c>
      <c r="M1548" s="63" t="s">
        <v>40</v>
      </c>
      <c r="N1548" s="63" t="s">
        <v>35</v>
      </c>
      <c r="O1548" s="63" t="s">
        <v>30</v>
      </c>
      <c r="P1548" s="63" t="s">
        <v>8753</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2" t="s">
        <v>8768</v>
      </c>
    </row>
    <row r="1549" spans="1:29" ht="16.2" hidden="1" customHeight="1" x14ac:dyDescent="0.35">
      <c r="A1549" s="66">
        <v>1548</v>
      </c>
      <c r="B1549" s="67">
        <v>20426964</v>
      </c>
      <c r="C1549" s="63" t="s">
        <v>462</v>
      </c>
      <c r="D1549" s="63" t="s">
        <v>8748</v>
      </c>
      <c r="E1549" s="63" t="s">
        <v>5211</v>
      </c>
      <c r="F1549" s="63" t="s">
        <v>38</v>
      </c>
      <c r="G1549" s="63" t="s">
        <v>5212</v>
      </c>
      <c r="H1549" s="63" t="s">
        <v>31</v>
      </c>
      <c r="I1549" s="64" t="s">
        <v>465</v>
      </c>
      <c r="J1549" s="65" t="s">
        <v>465</v>
      </c>
      <c r="K1549" s="63" t="s">
        <v>5213</v>
      </c>
      <c r="L1549" s="63" t="s">
        <v>33</v>
      </c>
      <c r="M1549" s="63" t="s">
        <v>34</v>
      </c>
      <c r="N1549" s="63" t="s">
        <v>35</v>
      </c>
      <c r="O1549" s="63" t="s">
        <v>43</v>
      </c>
      <c r="P1549" s="63" t="s">
        <v>8751</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2" t="s">
        <v>8768</v>
      </c>
    </row>
    <row r="1550" spans="1:29" ht="16.2" hidden="1" customHeight="1" x14ac:dyDescent="0.35">
      <c r="A1550" s="61">
        <v>1549</v>
      </c>
      <c r="B1550" s="67">
        <v>20426973</v>
      </c>
      <c r="C1550" s="63" t="s">
        <v>462</v>
      </c>
      <c r="D1550" s="63" t="s">
        <v>8748</v>
      </c>
      <c r="E1550" s="63" t="s">
        <v>5214</v>
      </c>
      <c r="F1550" s="63" t="s">
        <v>38</v>
      </c>
      <c r="G1550" s="63" t="s">
        <v>971</v>
      </c>
      <c r="H1550" s="63" t="s">
        <v>31</v>
      </c>
      <c r="I1550" s="64" t="s">
        <v>465</v>
      </c>
      <c r="J1550" s="65" t="s">
        <v>465</v>
      </c>
      <c r="K1550" s="63" t="s">
        <v>5215</v>
      </c>
      <c r="L1550" s="63" t="s">
        <v>33</v>
      </c>
      <c r="M1550" s="63" t="s">
        <v>40</v>
      </c>
      <c r="N1550" s="63" t="s">
        <v>46</v>
      </c>
      <c r="O1550" s="63" t="s">
        <v>36</v>
      </c>
      <c r="P1550" s="63" t="s">
        <v>46</v>
      </c>
      <c r="Q1550" s="84">
        <f t="shared" ca="1" si="72"/>
        <v>46120</v>
      </c>
      <c r="R1550" s="68">
        <v>0</v>
      </c>
      <c r="S1550" s="85" t="s">
        <v>8754</v>
      </c>
      <c r="T1550" s="85">
        <v>0</v>
      </c>
      <c r="U1550" s="85">
        <v>0</v>
      </c>
      <c r="V1550" s="86">
        <f t="shared" si="73"/>
        <v>2</v>
      </c>
      <c r="W1550" s="85">
        <v>0</v>
      </c>
      <c r="X1550" s="85">
        <v>0</v>
      </c>
      <c r="Y1550" s="85">
        <v>0</v>
      </c>
      <c r="Z1550" s="85">
        <v>0</v>
      </c>
      <c r="AA1550" s="85">
        <v>0</v>
      </c>
      <c r="AB1550" s="87">
        <f t="shared" si="74"/>
        <v>0</v>
      </c>
      <c r="AC1550" s="92" t="s">
        <v>8768</v>
      </c>
    </row>
    <row r="1551" spans="1:29" ht="16.2" hidden="1" customHeight="1" x14ac:dyDescent="0.35">
      <c r="A1551" s="61">
        <v>1550</v>
      </c>
      <c r="B1551" s="67">
        <v>20426999</v>
      </c>
      <c r="C1551" s="63" t="s">
        <v>462</v>
      </c>
      <c r="D1551" s="63" t="s">
        <v>8748</v>
      </c>
      <c r="E1551" s="63" t="s">
        <v>5216</v>
      </c>
      <c r="F1551" s="63" t="s">
        <v>38</v>
      </c>
      <c r="G1551" s="63" t="s">
        <v>5217</v>
      </c>
      <c r="H1551" s="63" t="s">
        <v>42</v>
      </c>
      <c r="I1551" s="64" t="s">
        <v>1063</v>
      </c>
      <c r="J1551" s="65" t="s">
        <v>526</v>
      </c>
      <c r="K1551" s="63" t="s">
        <v>5218</v>
      </c>
      <c r="L1551" s="63" t="s">
        <v>39</v>
      </c>
      <c r="M1551" s="63" t="s">
        <v>34</v>
      </c>
      <c r="N1551" s="63" t="s">
        <v>35</v>
      </c>
      <c r="O1551" s="63" t="s">
        <v>43</v>
      </c>
      <c r="P1551" s="63" t="s">
        <v>8753</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2" t="s">
        <v>8768</v>
      </c>
    </row>
    <row r="1552" spans="1:29" ht="16.2" hidden="1" customHeight="1" x14ac:dyDescent="0.35">
      <c r="A1552" s="66">
        <v>1551</v>
      </c>
      <c r="B1552" s="67">
        <v>20427001</v>
      </c>
      <c r="C1552" s="63" t="s">
        <v>462</v>
      </c>
      <c r="D1552" s="63" t="s">
        <v>8748</v>
      </c>
      <c r="E1552" s="63" t="s">
        <v>5219</v>
      </c>
      <c r="F1552" s="63" t="s">
        <v>38</v>
      </c>
      <c r="G1552" s="63" t="s">
        <v>5220</v>
      </c>
      <c r="H1552" s="63" t="s">
        <v>31</v>
      </c>
      <c r="I1552" s="64" t="s">
        <v>465</v>
      </c>
      <c r="J1552" s="65" t="s">
        <v>544</v>
      </c>
      <c r="K1552" s="63" t="s">
        <v>5221</v>
      </c>
      <c r="L1552" s="63" t="s">
        <v>45</v>
      </c>
      <c r="M1552" s="63" t="s">
        <v>34</v>
      </c>
      <c r="N1552" s="63" t="s">
        <v>35</v>
      </c>
      <c r="O1552" s="63" t="s">
        <v>43</v>
      </c>
      <c r="P1552" s="63" t="s">
        <v>8749</v>
      </c>
      <c r="Q1552" s="84">
        <f t="shared" ca="1" si="72"/>
        <v>46120</v>
      </c>
      <c r="R1552" s="68">
        <v>0</v>
      </c>
      <c r="S1552" s="85" t="s">
        <v>8754</v>
      </c>
      <c r="T1552" s="85">
        <v>0</v>
      </c>
      <c r="U1552" s="85">
        <v>0</v>
      </c>
      <c r="V1552" s="86">
        <f t="shared" si="73"/>
        <v>2</v>
      </c>
      <c r="W1552" s="85">
        <v>0</v>
      </c>
      <c r="X1552" s="85">
        <v>0</v>
      </c>
      <c r="Y1552" s="85">
        <v>0</v>
      </c>
      <c r="Z1552" s="85">
        <v>0</v>
      </c>
      <c r="AA1552" s="85">
        <v>0</v>
      </c>
      <c r="AB1552" s="87">
        <f t="shared" si="74"/>
        <v>0</v>
      </c>
      <c r="AC1552" s="92" t="s">
        <v>8768</v>
      </c>
    </row>
    <row r="1553" spans="1:29" ht="16.2" hidden="1" customHeight="1" x14ac:dyDescent="0.35">
      <c r="A1553" s="66">
        <v>1552</v>
      </c>
      <c r="B1553" s="67">
        <v>20427002</v>
      </c>
      <c r="C1553" s="63" t="s">
        <v>462</v>
      </c>
      <c r="D1553" s="63" t="s">
        <v>8748</v>
      </c>
      <c r="E1553" s="63" t="s">
        <v>2757</v>
      </c>
      <c r="F1553" s="63" t="s">
        <v>38</v>
      </c>
      <c r="G1553" s="63" t="s">
        <v>5222</v>
      </c>
      <c r="H1553" s="63" t="s">
        <v>42</v>
      </c>
      <c r="I1553" s="64" t="s">
        <v>5223</v>
      </c>
      <c r="J1553" s="65" t="s">
        <v>2608</v>
      </c>
      <c r="K1553" s="63" t="s">
        <v>5224</v>
      </c>
      <c r="L1553" s="63" t="s">
        <v>33</v>
      </c>
      <c r="M1553" s="63" t="s">
        <v>34</v>
      </c>
      <c r="N1553" s="63" t="s">
        <v>35</v>
      </c>
      <c r="O1553" s="63" t="s">
        <v>30</v>
      </c>
      <c r="P1553" s="63" t="s">
        <v>8757</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2" t="s">
        <v>8768</v>
      </c>
    </row>
    <row r="1554" spans="1:29" ht="16.2" hidden="1" customHeight="1" x14ac:dyDescent="0.35">
      <c r="A1554" s="61">
        <v>1553</v>
      </c>
      <c r="B1554" s="67">
        <v>20427015</v>
      </c>
      <c r="C1554" s="63" t="s">
        <v>462</v>
      </c>
      <c r="D1554" s="63" t="s">
        <v>8748</v>
      </c>
      <c r="E1554" s="63" t="s">
        <v>5225</v>
      </c>
      <c r="F1554" s="63" t="s">
        <v>38</v>
      </c>
      <c r="G1554" s="63" t="s">
        <v>5226</v>
      </c>
      <c r="H1554" s="63" t="s">
        <v>42</v>
      </c>
      <c r="I1554" s="64" t="s">
        <v>939</v>
      </c>
      <c r="J1554" s="65" t="s">
        <v>502</v>
      </c>
      <c r="K1554" s="63" t="s">
        <v>5227</v>
      </c>
      <c r="L1554" s="63" t="s">
        <v>33</v>
      </c>
      <c r="M1554" s="63" t="s">
        <v>34</v>
      </c>
      <c r="N1554" s="63" t="s">
        <v>35</v>
      </c>
      <c r="O1554" s="63" t="s">
        <v>30</v>
      </c>
      <c r="P1554" s="63" t="s">
        <v>8750</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2" t="s">
        <v>8768</v>
      </c>
    </row>
    <row r="1555" spans="1:29" ht="16.2" hidden="1" customHeight="1" x14ac:dyDescent="0.35">
      <c r="A1555" s="61">
        <v>1554</v>
      </c>
      <c r="B1555" s="67">
        <v>20427017</v>
      </c>
      <c r="C1555" s="63" t="s">
        <v>462</v>
      </c>
      <c r="D1555" s="63" t="s">
        <v>8748</v>
      </c>
      <c r="E1555" s="63" t="s">
        <v>306</v>
      </c>
      <c r="F1555" s="63" t="s">
        <v>38</v>
      </c>
      <c r="G1555" s="63" t="s">
        <v>5228</v>
      </c>
      <c r="H1555" s="63" t="s">
        <v>42</v>
      </c>
      <c r="I1555" s="64" t="s">
        <v>5229</v>
      </c>
      <c r="J1555" s="65" t="s">
        <v>1463</v>
      </c>
      <c r="K1555" s="63" t="s">
        <v>5230</v>
      </c>
      <c r="L1555" s="63" t="s">
        <v>33</v>
      </c>
      <c r="M1555" s="63" t="s">
        <v>34</v>
      </c>
      <c r="N1555" s="63" t="s">
        <v>35</v>
      </c>
      <c r="O1555" s="63" t="s">
        <v>30</v>
      </c>
      <c r="P1555" s="63" t="s">
        <v>8749</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2" t="s">
        <v>8768</v>
      </c>
    </row>
    <row r="1556" spans="1:29" ht="16.2" hidden="1" customHeight="1" x14ac:dyDescent="0.35">
      <c r="A1556" s="66">
        <v>1555</v>
      </c>
      <c r="B1556" s="67">
        <v>20427034</v>
      </c>
      <c r="C1556" s="63" t="s">
        <v>462</v>
      </c>
      <c r="D1556" s="63" t="s">
        <v>8748</v>
      </c>
      <c r="E1556" s="63" t="s">
        <v>5231</v>
      </c>
      <c r="F1556" s="63" t="s">
        <v>32</v>
      </c>
      <c r="G1556" s="63" t="s">
        <v>5232</v>
      </c>
      <c r="H1556" s="63" t="s">
        <v>31</v>
      </c>
      <c r="I1556" s="64" t="s">
        <v>465</v>
      </c>
      <c r="J1556" s="65" t="s">
        <v>465</v>
      </c>
      <c r="K1556" s="63" t="s">
        <v>5233</v>
      </c>
      <c r="L1556" s="63" t="s">
        <v>33</v>
      </c>
      <c r="M1556" s="63" t="s">
        <v>34</v>
      </c>
      <c r="N1556" s="63" t="s">
        <v>35</v>
      </c>
      <c r="O1556" s="63" t="s">
        <v>36</v>
      </c>
      <c r="P1556" s="63" t="s">
        <v>8751</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2" t="s">
        <v>8768</v>
      </c>
    </row>
    <row r="1557" spans="1:29" ht="16.2" customHeight="1" x14ac:dyDescent="0.35">
      <c r="A1557" s="66">
        <v>1556</v>
      </c>
      <c r="B1557" s="63">
        <v>20427057</v>
      </c>
      <c r="C1557" s="63" t="s">
        <v>462</v>
      </c>
      <c r="D1557" s="63" t="s">
        <v>8748</v>
      </c>
      <c r="E1557" s="63" t="s">
        <v>5234</v>
      </c>
      <c r="F1557" s="63" t="s">
        <v>38</v>
      </c>
      <c r="G1557" s="63" t="s">
        <v>5235</v>
      </c>
      <c r="H1557" s="63" t="s">
        <v>42</v>
      </c>
      <c r="I1557" s="64" t="s">
        <v>465</v>
      </c>
      <c r="J1557" s="65" t="s">
        <v>465</v>
      </c>
      <c r="K1557" s="63" t="s">
        <v>5236</v>
      </c>
      <c r="L1557" s="63" t="s">
        <v>45</v>
      </c>
      <c r="M1557" s="63" t="s">
        <v>40</v>
      </c>
      <c r="N1557" s="63" t="s">
        <v>53</v>
      </c>
      <c r="O1557" s="63" t="s">
        <v>36</v>
      </c>
      <c r="P1557" s="63" t="s">
        <v>53</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2" t="s">
        <v>8768</v>
      </c>
    </row>
    <row r="1558" spans="1:29" ht="16.2" hidden="1" customHeight="1" x14ac:dyDescent="0.35">
      <c r="A1558" s="61">
        <v>1557</v>
      </c>
      <c r="B1558" s="63">
        <v>20427066</v>
      </c>
      <c r="C1558" s="63" t="s">
        <v>462</v>
      </c>
      <c r="D1558" s="63" t="s">
        <v>8748</v>
      </c>
      <c r="E1558" s="63" t="s">
        <v>5237</v>
      </c>
      <c r="F1558" s="63" t="s">
        <v>38</v>
      </c>
      <c r="G1558" s="63" t="s">
        <v>5238</v>
      </c>
      <c r="H1558" s="63" t="s">
        <v>31</v>
      </c>
      <c r="I1558" s="64" t="s">
        <v>2477</v>
      </c>
      <c r="J1558" s="65" t="s">
        <v>465</v>
      </c>
      <c r="K1558" s="63" t="s">
        <v>5239</v>
      </c>
      <c r="L1558" s="63" t="s">
        <v>39</v>
      </c>
      <c r="M1558" s="63" t="s">
        <v>40</v>
      </c>
      <c r="N1558" s="63" t="s">
        <v>48</v>
      </c>
      <c r="O1558" s="63" t="s">
        <v>43</v>
      </c>
      <c r="P1558" s="89" t="s">
        <v>8756</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2" t="s">
        <v>8768</v>
      </c>
    </row>
    <row r="1559" spans="1:29" ht="16.2" hidden="1" customHeight="1" x14ac:dyDescent="0.35">
      <c r="A1559" s="66">
        <v>1558</v>
      </c>
      <c r="B1559" s="63">
        <v>20427075</v>
      </c>
      <c r="C1559" s="63" t="s">
        <v>462</v>
      </c>
      <c r="D1559" s="63" t="s">
        <v>8748</v>
      </c>
      <c r="E1559" s="63" t="s">
        <v>5240</v>
      </c>
      <c r="F1559" s="63" t="s">
        <v>38</v>
      </c>
      <c r="G1559" s="63" t="s">
        <v>5241</v>
      </c>
      <c r="H1559" s="63" t="s">
        <v>31</v>
      </c>
      <c r="I1559" s="64" t="s">
        <v>465</v>
      </c>
      <c r="J1559" s="65" t="s">
        <v>465</v>
      </c>
      <c r="K1559" s="63" t="s">
        <v>5242</v>
      </c>
      <c r="L1559" s="63" t="s">
        <v>33</v>
      </c>
      <c r="M1559" s="63" t="s">
        <v>40</v>
      </c>
      <c r="N1559" s="63" t="s">
        <v>41</v>
      </c>
      <c r="O1559" s="63" t="s">
        <v>36</v>
      </c>
      <c r="P1559" s="63" t="s">
        <v>41</v>
      </c>
      <c r="Q1559" s="84">
        <f t="shared" ca="1" si="72"/>
        <v>46120</v>
      </c>
      <c r="R1559" s="68">
        <v>0</v>
      </c>
      <c r="S1559" s="85" t="s">
        <v>8754</v>
      </c>
      <c r="T1559" s="85">
        <v>0</v>
      </c>
      <c r="U1559" s="85">
        <v>0</v>
      </c>
      <c r="V1559" s="86">
        <f t="shared" si="73"/>
        <v>2</v>
      </c>
      <c r="W1559" s="85">
        <v>0</v>
      </c>
      <c r="X1559" s="85">
        <v>0</v>
      </c>
      <c r="Y1559" s="85">
        <v>0</v>
      </c>
      <c r="Z1559" s="85">
        <v>0</v>
      </c>
      <c r="AA1559" s="85">
        <v>0</v>
      </c>
      <c r="AB1559" s="87">
        <f t="shared" si="74"/>
        <v>0</v>
      </c>
      <c r="AC1559" s="92" t="s">
        <v>8768</v>
      </c>
    </row>
    <row r="1560" spans="1:29" ht="16.2" hidden="1" customHeight="1" x14ac:dyDescent="0.35">
      <c r="A1560" s="66">
        <v>1559</v>
      </c>
      <c r="B1560" s="62">
        <v>20427090</v>
      </c>
      <c r="C1560" s="63" t="s">
        <v>462</v>
      </c>
      <c r="D1560" s="63" t="s">
        <v>8748</v>
      </c>
      <c r="E1560" s="63" t="s">
        <v>276</v>
      </c>
      <c r="F1560" s="63" t="s">
        <v>38</v>
      </c>
      <c r="G1560" s="63" t="s">
        <v>5243</v>
      </c>
      <c r="H1560" s="63" t="s">
        <v>42</v>
      </c>
      <c r="I1560" s="64" t="s">
        <v>465</v>
      </c>
      <c r="J1560" s="65" t="s">
        <v>465</v>
      </c>
      <c r="K1560" s="63" t="s">
        <v>5244</v>
      </c>
      <c r="L1560" s="63" t="s">
        <v>39</v>
      </c>
      <c r="M1560" s="63" t="s">
        <v>40</v>
      </c>
      <c r="N1560" s="63" t="s">
        <v>48</v>
      </c>
      <c r="O1560" s="63" t="s">
        <v>36</v>
      </c>
      <c r="P1560" s="89" t="s">
        <v>8756</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2" t="s">
        <v>8768</v>
      </c>
    </row>
    <row r="1561" spans="1:29" ht="16.2" hidden="1" customHeight="1" x14ac:dyDescent="0.35">
      <c r="A1561" s="66">
        <v>1560</v>
      </c>
      <c r="B1561" s="67">
        <v>20427109</v>
      </c>
      <c r="C1561" s="63" t="s">
        <v>462</v>
      </c>
      <c r="D1561" s="63" t="s">
        <v>8748</v>
      </c>
      <c r="E1561" s="63" t="s">
        <v>5245</v>
      </c>
      <c r="F1561" s="63" t="s">
        <v>38</v>
      </c>
      <c r="G1561" s="63" t="s">
        <v>5246</v>
      </c>
      <c r="H1561" s="63" t="s">
        <v>31</v>
      </c>
      <c r="I1561" s="64" t="s">
        <v>3845</v>
      </c>
      <c r="J1561" s="65" t="s">
        <v>502</v>
      </c>
      <c r="K1561" s="63" t="s">
        <v>5247</v>
      </c>
      <c r="L1561" s="63" t="s">
        <v>39</v>
      </c>
      <c r="M1561" s="63" t="s">
        <v>34</v>
      </c>
      <c r="N1561" s="63" t="s">
        <v>35</v>
      </c>
      <c r="O1561" s="63" t="s">
        <v>43</v>
      </c>
      <c r="P1561" s="63" t="s">
        <v>8757</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2" t="s">
        <v>8768</v>
      </c>
    </row>
    <row r="1562" spans="1:29" ht="16.2" hidden="1" customHeight="1" x14ac:dyDescent="0.35">
      <c r="A1562" s="61">
        <v>1561</v>
      </c>
      <c r="B1562" s="67">
        <v>20427121</v>
      </c>
      <c r="C1562" s="63" t="s">
        <v>462</v>
      </c>
      <c r="D1562" s="63" t="s">
        <v>8748</v>
      </c>
      <c r="E1562" s="63" t="s">
        <v>5248</v>
      </c>
      <c r="F1562" s="63" t="s">
        <v>32</v>
      </c>
      <c r="G1562" s="63" t="s">
        <v>5249</v>
      </c>
      <c r="H1562" s="63" t="s">
        <v>31</v>
      </c>
      <c r="I1562" s="64" t="s">
        <v>465</v>
      </c>
      <c r="J1562" s="65" t="s">
        <v>465</v>
      </c>
      <c r="K1562" s="63" t="s">
        <v>5250</v>
      </c>
      <c r="L1562" s="63" t="s">
        <v>39</v>
      </c>
      <c r="M1562" s="63" t="s">
        <v>34</v>
      </c>
      <c r="N1562" s="63" t="s">
        <v>35</v>
      </c>
      <c r="O1562" s="63" t="s">
        <v>36</v>
      </c>
      <c r="P1562" s="63" t="s">
        <v>8753</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2" t="s">
        <v>8768</v>
      </c>
    </row>
    <row r="1563" spans="1:29" ht="16.2" hidden="1" customHeight="1" x14ac:dyDescent="0.35">
      <c r="A1563" s="61">
        <v>1562</v>
      </c>
      <c r="B1563" s="67">
        <v>20427122</v>
      </c>
      <c r="C1563" s="63" t="s">
        <v>462</v>
      </c>
      <c r="D1563" s="63" t="s">
        <v>8748</v>
      </c>
      <c r="E1563" s="63" t="s">
        <v>5251</v>
      </c>
      <c r="F1563" s="63" t="s">
        <v>32</v>
      </c>
      <c r="G1563" s="63" t="s">
        <v>5252</v>
      </c>
      <c r="H1563" s="63" t="s">
        <v>31</v>
      </c>
      <c r="I1563" s="64" t="s">
        <v>465</v>
      </c>
      <c r="J1563" s="65" t="s">
        <v>465</v>
      </c>
      <c r="K1563" s="63" t="s">
        <v>5253</v>
      </c>
      <c r="L1563" s="63" t="s">
        <v>39</v>
      </c>
      <c r="M1563" s="63" t="s">
        <v>34</v>
      </c>
      <c r="N1563" s="63" t="s">
        <v>35</v>
      </c>
      <c r="O1563" s="63" t="s">
        <v>36</v>
      </c>
      <c r="P1563" s="63" t="s">
        <v>8751</v>
      </c>
      <c r="Q1563" s="84">
        <f t="shared" ca="1" si="72"/>
        <v>46120</v>
      </c>
      <c r="R1563" s="68">
        <v>0</v>
      </c>
      <c r="S1563" s="85" t="s">
        <v>8754</v>
      </c>
      <c r="T1563" s="85">
        <v>0</v>
      </c>
      <c r="U1563" s="85">
        <v>0</v>
      </c>
      <c r="V1563" s="86">
        <f t="shared" si="73"/>
        <v>2</v>
      </c>
      <c r="W1563" s="85">
        <v>0</v>
      </c>
      <c r="X1563" s="85">
        <v>0</v>
      </c>
      <c r="Y1563" s="85">
        <v>0</v>
      </c>
      <c r="Z1563" s="85">
        <v>0</v>
      </c>
      <c r="AA1563" s="85">
        <v>0</v>
      </c>
      <c r="AB1563" s="87">
        <f t="shared" si="74"/>
        <v>0</v>
      </c>
      <c r="AC1563" s="92" t="s">
        <v>8768</v>
      </c>
    </row>
    <row r="1564" spans="1:29" ht="16.2" hidden="1" customHeight="1" x14ac:dyDescent="0.35">
      <c r="A1564" s="66">
        <v>1563</v>
      </c>
      <c r="B1564" s="67">
        <v>20427127</v>
      </c>
      <c r="C1564" s="63" t="s">
        <v>462</v>
      </c>
      <c r="D1564" s="63" t="s">
        <v>8748</v>
      </c>
      <c r="E1564" s="63" t="s">
        <v>224</v>
      </c>
      <c r="F1564" s="63" t="s">
        <v>38</v>
      </c>
      <c r="G1564" s="63" t="s">
        <v>5254</v>
      </c>
      <c r="H1564" s="63" t="s">
        <v>31</v>
      </c>
      <c r="I1564" s="64" t="s">
        <v>465</v>
      </c>
      <c r="J1564" s="65" t="s">
        <v>465</v>
      </c>
      <c r="K1564" s="63" t="s">
        <v>5255</v>
      </c>
      <c r="L1564" s="63" t="s">
        <v>39</v>
      </c>
      <c r="M1564" s="63" t="s">
        <v>34</v>
      </c>
      <c r="N1564" s="63" t="s">
        <v>35</v>
      </c>
      <c r="O1564" s="63" t="s">
        <v>43</v>
      </c>
      <c r="P1564" s="63" t="s">
        <v>8753</v>
      </c>
      <c r="Q1564" s="84">
        <f t="shared" ca="1" si="72"/>
        <v>46120</v>
      </c>
      <c r="R1564" s="68">
        <v>0</v>
      </c>
      <c r="S1564" s="85" t="s">
        <v>8754</v>
      </c>
      <c r="T1564" s="85">
        <v>0</v>
      </c>
      <c r="U1564" s="85">
        <v>0</v>
      </c>
      <c r="V1564" s="86">
        <f t="shared" si="73"/>
        <v>2</v>
      </c>
      <c r="W1564" s="85">
        <v>0</v>
      </c>
      <c r="X1564" s="85">
        <v>0</v>
      </c>
      <c r="Y1564" s="85">
        <v>0</v>
      </c>
      <c r="Z1564" s="85">
        <v>0</v>
      </c>
      <c r="AA1564" s="85">
        <v>0</v>
      </c>
      <c r="AB1564" s="87">
        <f t="shared" si="74"/>
        <v>0</v>
      </c>
      <c r="AC1564" s="92" t="s">
        <v>8768</v>
      </c>
    </row>
    <row r="1565" spans="1:29" ht="16.2" hidden="1" customHeight="1" x14ac:dyDescent="0.35">
      <c r="A1565" s="66">
        <v>1564</v>
      </c>
      <c r="B1565" s="63">
        <v>20427132</v>
      </c>
      <c r="C1565" s="63" t="s">
        <v>462</v>
      </c>
      <c r="D1565" s="63" t="s">
        <v>8748</v>
      </c>
      <c r="E1565" s="63" t="s">
        <v>5256</v>
      </c>
      <c r="F1565" s="63" t="s">
        <v>32</v>
      </c>
      <c r="G1565" s="63" t="s">
        <v>5257</v>
      </c>
      <c r="H1565" s="63" t="s">
        <v>31</v>
      </c>
      <c r="I1565" s="64" t="s">
        <v>1235</v>
      </c>
      <c r="J1565" s="65" t="s">
        <v>465</v>
      </c>
      <c r="K1565" s="63" t="s">
        <v>5258</v>
      </c>
      <c r="L1565" s="63" t="s">
        <v>39</v>
      </c>
      <c r="M1565" s="63" t="s">
        <v>40</v>
      </c>
      <c r="N1565" s="63" t="s">
        <v>48</v>
      </c>
      <c r="O1565" s="63" t="s">
        <v>43</v>
      </c>
      <c r="P1565" s="89" t="s">
        <v>8756</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2" t="s">
        <v>8768</v>
      </c>
    </row>
    <row r="1566" spans="1:29" ht="16.2" hidden="1" customHeight="1" x14ac:dyDescent="0.35">
      <c r="A1566" s="61">
        <v>1565</v>
      </c>
      <c r="B1566" s="67">
        <v>20427143</v>
      </c>
      <c r="C1566" s="63" t="s">
        <v>462</v>
      </c>
      <c r="D1566" s="63" t="s">
        <v>8748</v>
      </c>
      <c r="E1566" s="63" t="s">
        <v>819</v>
      </c>
      <c r="F1566" s="63" t="s">
        <v>32</v>
      </c>
      <c r="G1566" s="63" t="s">
        <v>5259</v>
      </c>
      <c r="H1566" s="63" t="s">
        <v>31</v>
      </c>
      <c r="I1566" s="64" t="s">
        <v>465</v>
      </c>
      <c r="J1566" s="65" t="s">
        <v>502</v>
      </c>
      <c r="K1566" s="63" t="s">
        <v>5260</v>
      </c>
      <c r="L1566" s="63" t="s">
        <v>39</v>
      </c>
      <c r="M1566" s="63" t="s">
        <v>40</v>
      </c>
      <c r="N1566" s="63" t="s">
        <v>35</v>
      </c>
      <c r="O1566" s="63" t="s">
        <v>43</v>
      </c>
      <c r="P1566" s="63" t="s">
        <v>8750</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2" t="s">
        <v>8768</v>
      </c>
    </row>
    <row r="1567" spans="1:29" ht="16.2" hidden="1" customHeight="1" x14ac:dyDescent="0.35">
      <c r="A1567" s="61">
        <v>1566</v>
      </c>
      <c r="B1567" s="67">
        <v>20427154</v>
      </c>
      <c r="C1567" s="63" t="s">
        <v>462</v>
      </c>
      <c r="D1567" s="63" t="s">
        <v>8748</v>
      </c>
      <c r="E1567" s="63" t="s">
        <v>5261</v>
      </c>
      <c r="F1567" s="63" t="s">
        <v>32</v>
      </c>
      <c r="G1567" s="63" t="s">
        <v>5262</v>
      </c>
      <c r="H1567" s="63" t="s">
        <v>31</v>
      </c>
      <c r="I1567" s="64" t="s">
        <v>465</v>
      </c>
      <c r="J1567" s="65" t="s">
        <v>465</v>
      </c>
      <c r="K1567" s="63" t="s">
        <v>5263</v>
      </c>
      <c r="L1567" s="63" t="s">
        <v>39</v>
      </c>
      <c r="M1567" s="63" t="s">
        <v>34</v>
      </c>
      <c r="N1567" s="63" t="s">
        <v>35</v>
      </c>
      <c r="O1567" s="63" t="s">
        <v>36</v>
      </c>
      <c r="P1567" s="63" t="s">
        <v>8750</v>
      </c>
      <c r="Q1567" s="84">
        <f t="shared" ca="1" si="72"/>
        <v>46120</v>
      </c>
      <c r="R1567" s="68">
        <v>0</v>
      </c>
      <c r="S1567" s="85" t="s">
        <v>8754</v>
      </c>
      <c r="T1567" s="85">
        <v>0</v>
      </c>
      <c r="U1567" s="85">
        <v>0</v>
      </c>
      <c r="V1567" s="86">
        <f t="shared" si="73"/>
        <v>2</v>
      </c>
      <c r="W1567" s="85">
        <v>0</v>
      </c>
      <c r="X1567" s="85">
        <v>0</v>
      </c>
      <c r="Y1567" s="85">
        <v>0</v>
      </c>
      <c r="Z1567" s="85">
        <v>0</v>
      </c>
      <c r="AA1567" s="85">
        <v>0</v>
      </c>
      <c r="AB1567" s="87">
        <f t="shared" si="74"/>
        <v>0</v>
      </c>
      <c r="AC1567" s="92" t="s">
        <v>8768</v>
      </c>
    </row>
    <row r="1568" spans="1:29" ht="16.2" hidden="1" customHeight="1" x14ac:dyDescent="0.35">
      <c r="A1568" s="66">
        <v>1567</v>
      </c>
      <c r="B1568" s="67">
        <v>20427157</v>
      </c>
      <c r="C1568" s="63" t="s">
        <v>462</v>
      </c>
      <c r="D1568" s="63" t="s">
        <v>8748</v>
      </c>
      <c r="E1568" s="63" t="s">
        <v>5264</v>
      </c>
      <c r="F1568" s="63" t="s">
        <v>38</v>
      </c>
      <c r="G1568" s="63" t="s">
        <v>5265</v>
      </c>
      <c r="H1568" s="63" t="s">
        <v>31</v>
      </c>
      <c r="I1568" s="64" t="s">
        <v>5266</v>
      </c>
      <c r="J1568" s="65" t="s">
        <v>5267</v>
      </c>
      <c r="K1568" s="63" t="s">
        <v>5268</v>
      </c>
      <c r="L1568" s="63" t="s">
        <v>33</v>
      </c>
      <c r="M1568" s="63" t="s">
        <v>34</v>
      </c>
      <c r="N1568" s="63" t="s">
        <v>35</v>
      </c>
      <c r="O1568" s="63" t="s">
        <v>43</v>
      </c>
      <c r="P1568" s="63" t="s">
        <v>8752</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2" t="s">
        <v>8768</v>
      </c>
    </row>
    <row r="1569" spans="1:29" ht="16.2" hidden="1" customHeight="1" x14ac:dyDescent="0.35">
      <c r="A1569" s="66">
        <v>1568</v>
      </c>
      <c r="B1569" s="63">
        <v>20427186</v>
      </c>
      <c r="C1569" s="63" t="s">
        <v>462</v>
      </c>
      <c r="D1569" s="63" t="s">
        <v>8748</v>
      </c>
      <c r="E1569" s="63" t="s">
        <v>5269</v>
      </c>
      <c r="F1569" s="63" t="s">
        <v>38</v>
      </c>
      <c r="G1569" s="63" t="s">
        <v>5270</v>
      </c>
      <c r="H1569" s="63" t="s">
        <v>42</v>
      </c>
      <c r="I1569" s="64" t="s">
        <v>5271</v>
      </c>
      <c r="J1569" s="65" t="s">
        <v>1463</v>
      </c>
      <c r="K1569" s="63" t="s">
        <v>5272</v>
      </c>
      <c r="L1569" s="63" t="s">
        <v>39</v>
      </c>
      <c r="M1569" s="63" t="s">
        <v>40</v>
      </c>
      <c r="N1569" s="63" t="s">
        <v>57</v>
      </c>
      <c r="O1569" s="63" t="s">
        <v>43</v>
      </c>
      <c r="P1569" s="63" t="s">
        <v>57</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2" t="s">
        <v>8768</v>
      </c>
    </row>
    <row r="1570" spans="1:29" ht="16.2" hidden="1" customHeight="1" x14ac:dyDescent="0.35">
      <c r="A1570" s="61">
        <v>1569</v>
      </c>
      <c r="B1570" s="67">
        <v>20427187</v>
      </c>
      <c r="C1570" s="63" t="s">
        <v>462</v>
      </c>
      <c r="D1570" s="63" t="s">
        <v>8748</v>
      </c>
      <c r="E1570" s="63" t="s">
        <v>5273</v>
      </c>
      <c r="F1570" s="63" t="s">
        <v>32</v>
      </c>
      <c r="G1570" s="63" t="s">
        <v>5274</v>
      </c>
      <c r="H1570" s="63" t="s">
        <v>42</v>
      </c>
      <c r="I1570" s="64" t="s">
        <v>465</v>
      </c>
      <c r="J1570" s="65" t="s">
        <v>465</v>
      </c>
      <c r="K1570" s="63" t="s">
        <v>5275</v>
      </c>
      <c r="L1570" s="63" t="s">
        <v>33</v>
      </c>
      <c r="M1570" s="63" t="s">
        <v>34</v>
      </c>
      <c r="N1570" s="63" t="s">
        <v>35</v>
      </c>
      <c r="O1570" s="63" t="s">
        <v>36</v>
      </c>
      <c r="P1570" s="63" t="s">
        <v>8752</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2" t="s">
        <v>8768</v>
      </c>
    </row>
    <row r="1571" spans="1:29" ht="16.2" hidden="1" customHeight="1" x14ac:dyDescent="0.35">
      <c r="A1571" s="61">
        <v>1570</v>
      </c>
      <c r="B1571" s="67">
        <v>20427189</v>
      </c>
      <c r="C1571" s="63" t="s">
        <v>462</v>
      </c>
      <c r="D1571" s="63" t="s">
        <v>8748</v>
      </c>
      <c r="E1571" s="63" t="s">
        <v>5276</v>
      </c>
      <c r="F1571" s="63" t="s">
        <v>38</v>
      </c>
      <c r="G1571" s="63" t="s">
        <v>2443</v>
      </c>
      <c r="H1571" s="63" t="s">
        <v>31</v>
      </c>
      <c r="I1571" s="64" t="s">
        <v>5277</v>
      </c>
      <c r="J1571" s="65" t="s">
        <v>544</v>
      </c>
      <c r="K1571" s="63" t="s">
        <v>5278</v>
      </c>
      <c r="L1571" s="63" t="s">
        <v>33</v>
      </c>
      <c r="M1571" s="63" t="s">
        <v>40</v>
      </c>
      <c r="N1571" s="63" t="s">
        <v>35</v>
      </c>
      <c r="O1571" s="63" t="s">
        <v>43</v>
      </c>
      <c r="P1571" s="63" t="s">
        <v>8750</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2" t="s">
        <v>8768</v>
      </c>
    </row>
    <row r="1572" spans="1:29" ht="16.2" hidden="1" customHeight="1" x14ac:dyDescent="0.35">
      <c r="A1572" s="66">
        <v>1571</v>
      </c>
      <c r="B1572" s="67">
        <v>20427192</v>
      </c>
      <c r="C1572" s="63" t="s">
        <v>462</v>
      </c>
      <c r="D1572" s="63" t="s">
        <v>8748</v>
      </c>
      <c r="E1572" s="63" t="s">
        <v>226</v>
      </c>
      <c r="F1572" s="63" t="s">
        <v>38</v>
      </c>
      <c r="G1572" s="63" t="s">
        <v>5279</v>
      </c>
      <c r="H1572" s="63" t="s">
        <v>31</v>
      </c>
      <c r="I1572" s="64" t="s">
        <v>5280</v>
      </c>
      <c r="J1572" s="65" t="s">
        <v>502</v>
      </c>
      <c r="K1572" s="63" t="s">
        <v>5281</v>
      </c>
      <c r="L1572" s="63" t="s">
        <v>39</v>
      </c>
      <c r="M1572" s="63" t="s">
        <v>34</v>
      </c>
      <c r="N1572" s="63" t="s">
        <v>35</v>
      </c>
      <c r="O1572" s="63" t="s">
        <v>36</v>
      </c>
      <c r="P1572" s="63" t="s">
        <v>8750</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2" t="s">
        <v>8768</v>
      </c>
    </row>
    <row r="1573" spans="1:29" ht="16.2" hidden="1" customHeight="1" x14ac:dyDescent="0.35">
      <c r="A1573" s="66">
        <v>1572</v>
      </c>
      <c r="B1573" s="67">
        <v>20427195</v>
      </c>
      <c r="C1573" s="63" t="s">
        <v>462</v>
      </c>
      <c r="D1573" s="63" t="s">
        <v>8748</v>
      </c>
      <c r="E1573" s="63" t="s">
        <v>5282</v>
      </c>
      <c r="F1573" s="63" t="s">
        <v>38</v>
      </c>
      <c r="G1573" s="63" t="s">
        <v>5283</v>
      </c>
      <c r="H1573" s="63" t="s">
        <v>31</v>
      </c>
      <c r="I1573" s="64" t="s">
        <v>5284</v>
      </c>
      <c r="J1573" s="65" t="s">
        <v>469</v>
      </c>
      <c r="K1573" s="63" t="s">
        <v>5285</v>
      </c>
      <c r="L1573" s="63" t="s">
        <v>39</v>
      </c>
      <c r="M1573" s="63" t="s">
        <v>40</v>
      </c>
      <c r="N1573" s="63" t="s">
        <v>46</v>
      </c>
      <c r="O1573" s="63" t="s">
        <v>43</v>
      </c>
      <c r="P1573" s="63" t="s">
        <v>46</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2" t="s">
        <v>8768</v>
      </c>
    </row>
    <row r="1574" spans="1:29" ht="16.2" hidden="1" customHeight="1" x14ac:dyDescent="0.35">
      <c r="A1574" s="61">
        <v>1573</v>
      </c>
      <c r="B1574" s="63">
        <v>20427203</v>
      </c>
      <c r="C1574" s="63" t="s">
        <v>462</v>
      </c>
      <c r="D1574" s="63" t="s">
        <v>8748</v>
      </c>
      <c r="E1574" s="63" t="s">
        <v>280</v>
      </c>
      <c r="F1574" s="63" t="s">
        <v>32</v>
      </c>
      <c r="G1574" s="63" t="s">
        <v>702</v>
      </c>
      <c r="H1574" s="63" t="s">
        <v>31</v>
      </c>
      <c r="I1574" s="64" t="s">
        <v>465</v>
      </c>
      <c r="J1574" s="65" t="s">
        <v>465</v>
      </c>
      <c r="K1574" s="63" t="s">
        <v>5286</v>
      </c>
      <c r="L1574" s="63" t="s">
        <v>33</v>
      </c>
      <c r="M1574" s="63" t="s">
        <v>40</v>
      </c>
      <c r="N1574" s="63" t="s">
        <v>48</v>
      </c>
      <c r="O1574" s="63" t="s">
        <v>36</v>
      </c>
      <c r="P1574" s="89" t="s">
        <v>8758</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2" t="s">
        <v>8768</v>
      </c>
    </row>
    <row r="1575" spans="1:29" ht="16.2" hidden="1" customHeight="1" x14ac:dyDescent="0.35">
      <c r="A1575" s="61">
        <v>1574</v>
      </c>
      <c r="B1575" s="63">
        <v>20427204</v>
      </c>
      <c r="C1575" s="63" t="s">
        <v>462</v>
      </c>
      <c r="D1575" s="63" t="s">
        <v>8748</v>
      </c>
      <c r="E1575" s="63" t="s">
        <v>5287</v>
      </c>
      <c r="F1575" s="63" t="s">
        <v>38</v>
      </c>
      <c r="G1575" s="63" t="s">
        <v>5288</v>
      </c>
      <c r="H1575" s="63" t="s">
        <v>31</v>
      </c>
      <c r="I1575" s="64" t="s">
        <v>465</v>
      </c>
      <c r="J1575" s="65" t="s">
        <v>465</v>
      </c>
      <c r="K1575" s="63" t="s">
        <v>5289</v>
      </c>
      <c r="L1575" s="63" t="s">
        <v>39</v>
      </c>
      <c r="M1575" s="63" t="s">
        <v>34</v>
      </c>
      <c r="N1575" s="63" t="s">
        <v>48</v>
      </c>
      <c r="O1575" s="63" t="s">
        <v>36</v>
      </c>
      <c r="P1575" s="89" t="s">
        <v>8756</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2" t="s">
        <v>8768</v>
      </c>
    </row>
    <row r="1576" spans="1:29" ht="16.2" hidden="1" customHeight="1" x14ac:dyDescent="0.35">
      <c r="A1576" s="66">
        <v>1575</v>
      </c>
      <c r="B1576" s="62">
        <v>20427209</v>
      </c>
      <c r="C1576" s="63" t="s">
        <v>462</v>
      </c>
      <c r="D1576" s="63" t="s">
        <v>8748</v>
      </c>
      <c r="E1576" s="63" t="s">
        <v>5290</v>
      </c>
      <c r="F1576" s="63" t="s">
        <v>38</v>
      </c>
      <c r="G1576" s="63" t="s">
        <v>5291</v>
      </c>
      <c r="H1576" s="63" t="s">
        <v>42</v>
      </c>
      <c r="I1576" s="64" t="s">
        <v>5292</v>
      </c>
      <c r="J1576" s="65" t="s">
        <v>1463</v>
      </c>
      <c r="K1576" s="63" t="s">
        <v>5293</v>
      </c>
      <c r="L1576" s="63" t="s">
        <v>39</v>
      </c>
      <c r="M1576" s="63" t="s">
        <v>40</v>
      </c>
      <c r="N1576" s="63" t="s">
        <v>52</v>
      </c>
      <c r="O1576" s="63" t="s">
        <v>30</v>
      </c>
      <c r="P1576" s="63" t="s">
        <v>52</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2" t="s">
        <v>8768</v>
      </c>
    </row>
    <row r="1577" spans="1:29" ht="16.2" hidden="1" customHeight="1" x14ac:dyDescent="0.35">
      <c r="A1577" s="66">
        <v>1576</v>
      </c>
      <c r="B1577" s="67">
        <v>20427221</v>
      </c>
      <c r="C1577" s="63" t="s">
        <v>462</v>
      </c>
      <c r="D1577" s="63" t="s">
        <v>8748</v>
      </c>
      <c r="E1577" s="63" t="s">
        <v>2031</v>
      </c>
      <c r="F1577" s="63" t="s">
        <v>38</v>
      </c>
      <c r="G1577" s="63" t="s">
        <v>5294</v>
      </c>
      <c r="H1577" s="63" t="s">
        <v>31</v>
      </c>
      <c r="I1577" s="64" t="s">
        <v>465</v>
      </c>
      <c r="J1577" s="65" t="s">
        <v>465</v>
      </c>
      <c r="K1577" s="63" t="s">
        <v>5295</v>
      </c>
      <c r="L1577" s="63" t="s">
        <v>39</v>
      </c>
      <c r="M1577" s="63" t="s">
        <v>34</v>
      </c>
      <c r="N1577" s="63" t="s">
        <v>35</v>
      </c>
      <c r="O1577" s="63" t="s">
        <v>36</v>
      </c>
      <c r="P1577" s="63" t="s">
        <v>8749</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2" t="s">
        <v>8768</v>
      </c>
    </row>
    <row r="1578" spans="1:29" ht="16.2" hidden="1" customHeight="1" x14ac:dyDescent="0.35">
      <c r="A1578" s="66">
        <v>1577</v>
      </c>
      <c r="B1578" s="63">
        <v>20427238</v>
      </c>
      <c r="C1578" s="63" t="s">
        <v>462</v>
      </c>
      <c r="D1578" s="63" t="s">
        <v>8748</v>
      </c>
      <c r="E1578" s="63" t="s">
        <v>5296</v>
      </c>
      <c r="F1578" s="63" t="s">
        <v>32</v>
      </c>
      <c r="G1578" s="63" t="s">
        <v>5297</v>
      </c>
      <c r="H1578" s="63" t="s">
        <v>31</v>
      </c>
      <c r="I1578" s="64" t="s">
        <v>1110</v>
      </c>
      <c r="J1578" s="65" t="s">
        <v>465</v>
      </c>
      <c r="K1578" s="63" t="s">
        <v>5298</v>
      </c>
      <c r="L1578" s="63" t="s">
        <v>39</v>
      </c>
      <c r="M1578" s="63" t="s">
        <v>40</v>
      </c>
      <c r="N1578" s="63" t="s">
        <v>41</v>
      </c>
      <c r="O1578" s="63" t="s">
        <v>43</v>
      </c>
      <c r="P1578" s="63" t="s">
        <v>41</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2" t="s">
        <v>8768</v>
      </c>
    </row>
    <row r="1579" spans="1:29" ht="16.2" hidden="1" customHeight="1" x14ac:dyDescent="0.35">
      <c r="A1579" s="61">
        <v>1578</v>
      </c>
      <c r="B1579" s="67">
        <v>20427247</v>
      </c>
      <c r="C1579" s="63" t="s">
        <v>462</v>
      </c>
      <c r="D1579" s="63" t="s">
        <v>8748</v>
      </c>
      <c r="E1579" s="63" t="s">
        <v>421</v>
      </c>
      <c r="F1579" s="63" t="s">
        <v>38</v>
      </c>
      <c r="G1579" s="63" t="s">
        <v>5299</v>
      </c>
      <c r="H1579" s="63" t="s">
        <v>42</v>
      </c>
      <c r="I1579" s="64" t="s">
        <v>465</v>
      </c>
      <c r="J1579" s="65" t="s">
        <v>465</v>
      </c>
      <c r="K1579" s="63" t="s">
        <v>5300</v>
      </c>
      <c r="L1579" s="63" t="s">
        <v>45</v>
      </c>
      <c r="M1579" s="63" t="s">
        <v>34</v>
      </c>
      <c r="N1579" s="63" t="s">
        <v>35</v>
      </c>
      <c r="O1579" s="63" t="s">
        <v>43</v>
      </c>
      <c r="P1579" s="63" t="s">
        <v>8755</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2" t="s">
        <v>8768</v>
      </c>
    </row>
    <row r="1580" spans="1:29" ht="16.2" hidden="1" customHeight="1" x14ac:dyDescent="0.35">
      <c r="A1580" s="66">
        <v>1579</v>
      </c>
      <c r="B1580" s="67">
        <v>20427255</v>
      </c>
      <c r="C1580" s="63" t="s">
        <v>462</v>
      </c>
      <c r="D1580" s="63" t="s">
        <v>8748</v>
      </c>
      <c r="E1580" s="63" t="s">
        <v>228</v>
      </c>
      <c r="F1580" s="63" t="s">
        <v>38</v>
      </c>
      <c r="G1580" s="63" t="s">
        <v>5301</v>
      </c>
      <c r="H1580" s="63" t="s">
        <v>31</v>
      </c>
      <c r="I1580" s="64" t="s">
        <v>5302</v>
      </c>
      <c r="J1580" s="65" t="s">
        <v>526</v>
      </c>
      <c r="K1580" s="63" t="s">
        <v>5303</v>
      </c>
      <c r="L1580" s="63" t="s">
        <v>33</v>
      </c>
      <c r="M1580" s="63" t="s">
        <v>34</v>
      </c>
      <c r="N1580" s="63" t="s">
        <v>35</v>
      </c>
      <c r="O1580" s="63" t="s">
        <v>43</v>
      </c>
      <c r="P1580" s="63" t="s">
        <v>8750</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2" t="s">
        <v>8768</v>
      </c>
    </row>
    <row r="1581" spans="1:29" ht="16.2" hidden="1" customHeight="1" x14ac:dyDescent="0.35">
      <c r="A1581" s="66">
        <v>1580</v>
      </c>
      <c r="B1581" s="67">
        <v>20427259</v>
      </c>
      <c r="C1581" s="63" t="s">
        <v>462</v>
      </c>
      <c r="D1581" s="63" t="s">
        <v>8748</v>
      </c>
      <c r="E1581" s="63" t="s">
        <v>84</v>
      </c>
      <c r="F1581" s="63" t="s">
        <v>32</v>
      </c>
      <c r="G1581" s="63" t="s">
        <v>5304</v>
      </c>
      <c r="H1581" s="63" t="s">
        <v>42</v>
      </c>
      <c r="I1581" s="64" t="s">
        <v>5305</v>
      </c>
      <c r="J1581" s="65" t="s">
        <v>863</v>
      </c>
      <c r="K1581" s="63" t="s">
        <v>5306</v>
      </c>
      <c r="L1581" s="63" t="s">
        <v>39</v>
      </c>
      <c r="M1581" s="63" t="s">
        <v>34</v>
      </c>
      <c r="N1581" s="63" t="s">
        <v>35</v>
      </c>
      <c r="O1581" s="63" t="s">
        <v>30</v>
      </c>
      <c r="P1581" s="63" t="s">
        <v>8752</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2" t="s">
        <v>8768</v>
      </c>
    </row>
    <row r="1582" spans="1:29" ht="16.2" hidden="1" customHeight="1" x14ac:dyDescent="0.35">
      <c r="A1582" s="66">
        <v>1581</v>
      </c>
      <c r="B1582" s="63">
        <v>20427265</v>
      </c>
      <c r="C1582" s="63" t="s">
        <v>462</v>
      </c>
      <c r="D1582" s="63" t="s">
        <v>8748</v>
      </c>
      <c r="E1582" s="63" t="s">
        <v>5307</v>
      </c>
      <c r="F1582" s="63" t="s">
        <v>38</v>
      </c>
      <c r="G1582" s="63" t="s">
        <v>5308</v>
      </c>
      <c r="H1582" s="63" t="s">
        <v>42</v>
      </c>
      <c r="I1582" s="64" t="s">
        <v>5309</v>
      </c>
      <c r="J1582" s="65" t="s">
        <v>502</v>
      </c>
      <c r="K1582" s="63" t="s">
        <v>5310</v>
      </c>
      <c r="L1582" s="63" t="s">
        <v>33</v>
      </c>
      <c r="M1582" s="63" t="s">
        <v>34</v>
      </c>
      <c r="N1582" s="63" t="s">
        <v>41</v>
      </c>
      <c r="O1582" s="63" t="s">
        <v>43</v>
      </c>
      <c r="P1582" s="63" t="s">
        <v>41</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2" t="s">
        <v>8768</v>
      </c>
    </row>
    <row r="1583" spans="1:29" ht="16.2" hidden="1" customHeight="1" x14ac:dyDescent="0.35">
      <c r="A1583" s="61">
        <v>1582</v>
      </c>
      <c r="B1583" s="63">
        <v>20427267</v>
      </c>
      <c r="C1583" s="63" t="s">
        <v>462</v>
      </c>
      <c r="D1583" s="63" t="s">
        <v>8748</v>
      </c>
      <c r="E1583" s="63" t="s">
        <v>5311</v>
      </c>
      <c r="F1583" s="63" t="s">
        <v>32</v>
      </c>
      <c r="G1583" s="63" t="s">
        <v>5312</v>
      </c>
      <c r="H1583" s="63" t="s">
        <v>31</v>
      </c>
      <c r="I1583" s="64" t="s">
        <v>465</v>
      </c>
      <c r="J1583" s="65" t="s">
        <v>465</v>
      </c>
      <c r="K1583" s="63" t="s">
        <v>5313</v>
      </c>
      <c r="L1583" s="63" t="s">
        <v>39</v>
      </c>
      <c r="M1583" s="63" t="s">
        <v>40</v>
      </c>
      <c r="N1583" s="63" t="s">
        <v>48</v>
      </c>
      <c r="O1583" s="63" t="s">
        <v>43</v>
      </c>
      <c r="P1583" s="89" t="s">
        <v>8756</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2" t="s">
        <v>8768</v>
      </c>
    </row>
    <row r="1584" spans="1:29" ht="16.2" customHeight="1" x14ac:dyDescent="0.35">
      <c r="A1584" s="66">
        <v>1583</v>
      </c>
      <c r="B1584" s="63">
        <v>20427271</v>
      </c>
      <c r="C1584" s="63" t="s">
        <v>462</v>
      </c>
      <c r="D1584" s="63" t="s">
        <v>8748</v>
      </c>
      <c r="E1584" s="63" t="s">
        <v>5314</v>
      </c>
      <c r="F1584" s="63" t="s">
        <v>38</v>
      </c>
      <c r="G1584" s="63" t="s">
        <v>5315</v>
      </c>
      <c r="H1584" s="63" t="s">
        <v>31</v>
      </c>
      <c r="I1584" s="64" t="s">
        <v>465</v>
      </c>
      <c r="J1584" s="65" t="s">
        <v>465</v>
      </c>
      <c r="K1584" s="63" t="s">
        <v>5316</v>
      </c>
      <c r="L1584" s="63" t="s">
        <v>45</v>
      </c>
      <c r="M1584" s="63" t="s">
        <v>40</v>
      </c>
      <c r="N1584" s="63" t="s">
        <v>53</v>
      </c>
      <c r="O1584" s="63" t="s">
        <v>36</v>
      </c>
      <c r="P1584" s="63" t="s">
        <v>53</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2" t="s">
        <v>8768</v>
      </c>
    </row>
    <row r="1585" spans="1:29" ht="16.2" hidden="1" customHeight="1" x14ac:dyDescent="0.35">
      <c r="A1585" s="66">
        <v>1584</v>
      </c>
      <c r="B1585" s="67">
        <v>20427277</v>
      </c>
      <c r="C1585" s="63" t="s">
        <v>462</v>
      </c>
      <c r="D1585" s="63" t="s">
        <v>8748</v>
      </c>
      <c r="E1585" s="63" t="s">
        <v>5317</v>
      </c>
      <c r="F1585" s="63" t="s">
        <v>38</v>
      </c>
      <c r="G1585" s="63" t="s">
        <v>5318</v>
      </c>
      <c r="H1585" s="63" t="s">
        <v>42</v>
      </c>
      <c r="I1585" s="64" t="s">
        <v>5319</v>
      </c>
      <c r="J1585" s="65" t="s">
        <v>1028</v>
      </c>
      <c r="K1585" s="63" t="s">
        <v>5320</v>
      </c>
      <c r="L1585" s="63" t="s">
        <v>33</v>
      </c>
      <c r="M1585" s="63" t="s">
        <v>40</v>
      </c>
      <c r="N1585" s="63" t="s">
        <v>35</v>
      </c>
      <c r="O1585" s="63" t="s">
        <v>30</v>
      </c>
      <c r="P1585" s="63" t="s">
        <v>8749</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2" t="s">
        <v>8768</v>
      </c>
    </row>
    <row r="1586" spans="1:29" ht="16.2" hidden="1" customHeight="1" x14ac:dyDescent="0.35">
      <c r="A1586" s="61">
        <v>1585</v>
      </c>
      <c r="B1586" s="63">
        <v>20427279</v>
      </c>
      <c r="C1586" s="63" t="s">
        <v>462</v>
      </c>
      <c r="D1586" s="63" t="s">
        <v>8748</v>
      </c>
      <c r="E1586" s="63" t="s">
        <v>5321</v>
      </c>
      <c r="F1586" s="63" t="s">
        <v>38</v>
      </c>
      <c r="G1586" s="63" t="s">
        <v>5322</v>
      </c>
      <c r="H1586" s="63" t="s">
        <v>42</v>
      </c>
      <c r="I1586" s="64" t="s">
        <v>5323</v>
      </c>
      <c r="J1586" s="65" t="s">
        <v>526</v>
      </c>
      <c r="K1586" s="63" t="s">
        <v>5324</v>
      </c>
      <c r="L1586" s="63" t="s">
        <v>39</v>
      </c>
      <c r="M1586" s="63" t="s">
        <v>40</v>
      </c>
      <c r="N1586" s="63" t="s">
        <v>52</v>
      </c>
      <c r="O1586" s="63" t="s">
        <v>43</v>
      </c>
      <c r="P1586" s="63" t="s">
        <v>52</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2" t="s">
        <v>8768</v>
      </c>
    </row>
    <row r="1587" spans="1:29" ht="16.2" customHeight="1" x14ac:dyDescent="0.35">
      <c r="A1587" s="61">
        <v>1586</v>
      </c>
      <c r="B1587" s="63">
        <v>20427280</v>
      </c>
      <c r="C1587" s="63" t="s">
        <v>462</v>
      </c>
      <c r="D1587" s="63" t="s">
        <v>8748</v>
      </c>
      <c r="E1587" s="63" t="s">
        <v>408</v>
      </c>
      <c r="F1587" s="63" t="s">
        <v>38</v>
      </c>
      <c r="G1587" s="63" t="s">
        <v>1016</v>
      </c>
      <c r="H1587" s="63" t="s">
        <v>31</v>
      </c>
      <c r="I1587" s="64" t="s">
        <v>5325</v>
      </c>
      <c r="J1587" s="65" t="s">
        <v>526</v>
      </c>
      <c r="K1587" s="63" t="s">
        <v>5326</v>
      </c>
      <c r="L1587" s="63" t="s">
        <v>39</v>
      </c>
      <c r="M1587" s="63" t="s">
        <v>40</v>
      </c>
      <c r="N1587" s="63" t="s">
        <v>53</v>
      </c>
      <c r="O1587" s="63" t="s">
        <v>43</v>
      </c>
      <c r="P1587" s="63" t="s">
        <v>53</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2" t="s">
        <v>8768</v>
      </c>
    </row>
    <row r="1588" spans="1:29" ht="16.2" hidden="1" customHeight="1" x14ac:dyDescent="0.35">
      <c r="A1588" s="66">
        <v>1587</v>
      </c>
      <c r="B1588" s="67">
        <v>20427300</v>
      </c>
      <c r="C1588" s="63" t="s">
        <v>462</v>
      </c>
      <c r="D1588" s="63" t="s">
        <v>8748</v>
      </c>
      <c r="E1588" s="63" t="s">
        <v>92</v>
      </c>
      <c r="F1588" s="63" t="s">
        <v>32</v>
      </c>
      <c r="G1588" s="63" t="s">
        <v>5327</v>
      </c>
      <c r="H1588" s="63" t="s">
        <v>31</v>
      </c>
      <c r="I1588" s="64" t="s">
        <v>5328</v>
      </c>
      <c r="J1588" s="65" t="s">
        <v>465</v>
      </c>
      <c r="K1588" s="63" t="s">
        <v>5329</v>
      </c>
      <c r="L1588" s="63" t="s">
        <v>39</v>
      </c>
      <c r="M1588" s="63" t="s">
        <v>34</v>
      </c>
      <c r="N1588" s="63" t="s">
        <v>35</v>
      </c>
      <c r="O1588" s="63" t="s">
        <v>43</v>
      </c>
      <c r="P1588" s="63" t="s">
        <v>8755</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2" t="s">
        <v>8768</v>
      </c>
    </row>
    <row r="1589" spans="1:29" ht="16.2" hidden="1" customHeight="1" x14ac:dyDescent="0.35">
      <c r="A1589" s="66">
        <v>1588</v>
      </c>
      <c r="B1589" s="63">
        <v>20427310</v>
      </c>
      <c r="C1589" s="63" t="s">
        <v>462</v>
      </c>
      <c r="D1589" s="63" t="s">
        <v>8748</v>
      </c>
      <c r="E1589" s="63" t="s">
        <v>5330</v>
      </c>
      <c r="F1589" s="63" t="s">
        <v>38</v>
      </c>
      <c r="G1589" s="63" t="s">
        <v>5331</v>
      </c>
      <c r="H1589" s="63" t="s">
        <v>42</v>
      </c>
      <c r="I1589" s="64" t="s">
        <v>465</v>
      </c>
      <c r="J1589" s="65" t="s">
        <v>465</v>
      </c>
      <c r="K1589" s="63" t="s">
        <v>5332</v>
      </c>
      <c r="L1589" s="63" t="s">
        <v>39</v>
      </c>
      <c r="M1589" s="63" t="s">
        <v>34</v>
      </c>
      <c r="N1589" s="63" t="s">
        <v>48</v>
      </c>
      <c r="O1589" s="63" t="s">
        <v>36</v>
      </c>
      <c r="P1589" s="89" t="s">
        <v>8758</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2" t="s">
        <v>8768</v>
      </c>
    </row>
    <row r="1590" spans="1:29" ht="16.2" hidden="1" customHeight="1" x14ac:dyDescent="0.35">
      <c r="A1590" s="66">
        <v>1589</v>
      </c>
      <c r="B1590" s="63">
        <v>20427317</v>
      </c>
      <c r="C1590" s="63" t="s">
        <v>462</v>
      </c>
      <c r="D1590" s="63" t="s">
        <v>8748</v>
      </c>
      <c r="E1590" s="63" t="s">
        <v>5333</v>
      </c>
      <c r="F1590" s="63" t="s">
        <v>32</v>
      </c>
      <c r="G1590" s="63" t="s">
        <v>5334</v>
      </c>
      <c r="H1590" s="63" t="s">
        <v>31</v>
      </c>
      <c r="I1590" s="64" t="s">
        <v>465</v>
      </c>
      <c r="J1590" s="65" t="s">
        <v>465</v>
      </c>
      <c r="K1590" s="63" t="s">
        <v>5335</v>
      </c>
      <c r="L1590" s="63" t="s">
        <v>39</v>
      </c>
      <c r="M1590" s="63" t="s">
        <v>40</v>
      </c>
      <c r="N1590" s="63" t="s">
        <v>41</v>
      </c>
      <c r="O1590" s="63" t="s">
        <v>36</v>
      </c>
      <c r="P1590" s="63" t="s">
        <v>41</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2" t="s">
        <v>8768</v>
      </c>
    </row>
    <row r="1591" spans="1:29" ht="16.2" hidden="1" customHeight="1" x14ac:dyDescent="0.35">
      <c r="A1591" s="66">
        <v>1590</v>
      </c>
      <c r="B1591" s="63">
        <v>20427325</v>
      </c>
      <c r="C1591" s="63" t="s">
        <v>462</v>
      </c>
      <c r="D1591" s="63" t="s">
        <v>8748</v>
      </c>
      <c r="E1591" s="63" t="s">
        <v>380</v>
      </c>
      <c r="F1591" s="63" t="s">
        <v>38</v>
      </c>
      <c r="G1591" s="63" t="s">
        <v>5336</v>
      </c>
      <c r="H1591" s="63" t="s">
        <v>31</v>
      </c>
      <c r="I1591" s="64" t="s">
        <v>5337</v>
      </c>
      <c r="J1591" s="65" t="s">
        <v>544</v>
      </c>
      <c r="K1591" s="63" t="s">
        <v>5338</v>
      </c>
      <c r="L1591" s="63" t="s">
        <v>33</v>
      </c>
      <c r="M1591" s="63" t="s">
        <v>40</v>
      </c>
      <c r="N1591" s="63" t="s">
        <v>41</v>
      </c>
      <c r="O1591" s="63" t="s">
        <v>43</v>
      </c>
      <c r="P1591" s="63" t="s">
        <v>41</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2" t="s">
        <v>8768</v>
      </c>
    </row>
    <row r="1592" spans="1:29" ht="16.2" hidden="1" customHeight="1" x14ac:dyDescent="0.35">
      <c r="A1592" s="66">
        <v>1591</v>
      </c>
      <c r="B1592" s="67">
        <v>20427333</v>
      </c>
      <c r="C1592" s="63" t="s">
        <v>462</v>
      </c>
      <c r="D1592" s="63" t="s">
        <v>8748</v>
      </c>
      <c r="E1592" s="63" t="s">
        <v>5339</v>
      </c>
      <c r="F1592" s="63" t="s">
        <v>38</v>
      </c>
      <c r="G1592" s="63" t="s">
        <v>5340</v>
      </c>
      <c r="H1592" s="63" t="s">
        <v>31</v>
      </c>
      <c r="I1592" s="64" t="s">
        <v>5341</v>
      </c>
      <c r="J1592" s="65" t="s">
        <v>465</v>
      </c>
      <c r="K1592" s="63" t="s">
        <v>5342</v>
      </c>
      <c r="L1592" s="63" t="s">
        <v>39</v>
      </c>
      <c r="M1592" s="63" t="s">
        <v>34</v>
      </c>
      <c r="N1592" s="63" t="s">
        <v>35</v>
      </c>
      <c r="O1592" s="63" t="s">
        <v>43</v>
      </c>
      <c r="P1592" s="63" t="s">
        <v>8751</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2" t="s">
        <v>8768</v>
      </c>
    </row>
    <row r="1593" spans="1:29" ht="16.2" hidden="1" customHeight="1" x14ac:dyDescent="0.35">
      <c r="A1593" s="66">
        <v>1592</v>
      </c>
      <c r="B1593" s="67">
        <v>20427338</v>
      </c>
      <c r="C1593" s="63" t="s">
        <v>462</v>
      </c>
      <c r="D1593" s="63" t="s">
        <v>8748</v>
      </c>
      <c r="E1593" s="63" t="s">
        <v>5343</v>
      </c>
      <c r="F1593" s="63" t="s">
        <v>38</v>
      </c>
      <c r="G1593" s="63" t="s">
        <v>3359</v>
      </c>
      <c r="H1593" s="63" t="s">
        <v>31</v>
      </c>
      <c r="I1593" s="64" t="s">
        <v>465</v>
      </c>
      <c r="J1593" s="65" t="s">
        <v>465</v>
      </c>
      <c r="K1593" s="63" t="s">
        <v>5344</v>
      </c>
      <c r="L1593" s="63" t="s">
        <v>33</v>
      </c>
      <c r="M1593" s="63" t="s">
        <v>34</v>
      </c>
      <c r="N1593" s="63" t="s">
        <v>35</v>
      </c>
      <c r="O1593" s="63" t="s">
        <v>36</v>
      </c>
      <c r="P1593" s="63" t="s">
        <v>8749</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2" t="s">
        <v>8768</v>
      </c>
    </row>
    <row r="1594" spans="1:29" ht="16.2" hidden="1" customHeight="1" x14ac:dyDescent="0.35">
      <c r="A1594" s="61">
        <v>1593</v>
      </c>
      <c r="B1594" s="67">
        <v>20427339</v>
      </c>
      <c r="C1594" s="63" t="s">
        <v>462</v>
      </c>
      <c r="D1594" s="63" t="s">
        <v>8748</v>
      </c>
      <c r="E1594" s="63" t="s">
        <v>5153</v>
      </c>
      <c r="F1594" s="63" t="s">
        <v>38</v>
      </c>
      <c r="G1594" s="63" t="s">
        <v>5345</v>
      </c>
      <c r="H1594" s="63" t="s">
        <v>31</v>
      </c>
      <c r="I1594" s="64" t="s">
        <v>582</v>
      </c>
      <c r="J1594" s="65" t="s">
        <v>689</v>
      </c>
      <c r="K1594" s="63" t="s">
        <v>5346</v>
      </c>
      <c r="L1594" s="63" t="s">
        <v>33</v>
      </c>
      <c r="M1594" s="63" t="s">
        <v>40</v>
      </c>
      <c r="N1594" s="63" t="s">
        <v>35</v>
      </c>
      <c r="O1594" s="63" t="s">
        <v>43</v>
      </c>
      <c r="P1594" s="63" t="s">
        <v>8755</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2" t="s">
        <v>8768</v>
      </c>
    </row>
    <row r="1595" spans="1:29" ht="16.2" hidden="1" customHeight="1" x14ac:dyDescent="0.35">
      <c r="A1595" s="61">
        <v>1594</v>
      </c>
      <c r="B1595" s="63">
        <v>20427341</v>
      </c>
      <c r="C1595" s="63" t="s">
        <v>462</v>
      </c>
      <c r="D1595" s="63" t="s">
        <v>8748</v>
      </c>
      <c r="E1595" s="63" t="s">
        <v>5347</v>
      </c>
      <c r="F1595" s="63" t="s">
        <v>38</v>
      </c>
      <c r="G1595" s="63" t="s">
        <v>5348</v>
      </c>
      <c r="H1595" s="63" t="s">
        <v>42</v>
      </c>
      <c r="I1595" s="64" t="s">
        <v>465</v>
      </c>
      <c r="J1595" s="65" t="s">
        <v>465</v>
      </c>
      <c r="K1595" s="63" t="s">
        <v>5349</v>
      </c>
      <c r="L1595" s="63" t="s">
        <v>39</v>
      </c>
      <c r="M1595" s="63" t="s">
        <v>40</v>
      </c>
      <c r="N1595" s="63" t="s">
        <v>52</v>
      </c>
      <c r="O1595" s="63" t="s">
        <v>36</v>
      </c>
      <c r="P1595" s="63" t="s">
        <v>52</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2" t="s">
        <v>8768</v>
      </c>
    </row>
    <row r="1596" spans="1:29" ht="16.2" customHeight="1" x14ac:dyDescent="0.35">
      <c r="A1596" s="66">
        <v>1595</v>
      </c>
      <c r="B1596" s="63">
        <v>20427342</v>
      </c>
      <c r="C1596" s="63" t="s">
        <v>462</v>
      </c>
      <c r="D1596" s="63" t="s">
        <v>8748</v>
      </c>
      <c r="E1596" s="63" t="s">
        <v>5350</v>
      </c>
      <c r="F1596" s="63" t="s">
        <v>38</v>
      </c>
      <c r="G1596" s="63" t="s">
        <v>5351</v>
      </c>
      <c r="H1596" s="63" t="s">
        <v>31</v>
      </c>
      <c r="I1596" s="64" t="s">
        <v>1466</v>
      </c>
      <c r="J1596" s="65" t="s">
        <v>544</v>
      </c>
      <c r="K1596" s="63" t="s">
        <v>5352</v>
      </c>
      <c r="L1596" s="63" t="s">
        <v>39</v>
      </c>
      <c r="M1596" s="63" t="s">
        <v>40</v>
      </c>
      <c r="N1596" s="63" t="s">
        <v>53</v>
      </c>
      <c r="O1596" s="63" t="s">
        <v>43</v>
      </c>
      <c r="P1596" s="63" t="s">
        <v>53</v>
      </c>
      <c r="Q1596" s="84">
        <f t="shared" ca="1" si="72"/>
        <v>46120</v>
      </c>
      <c r="R1596" s="68">
        <v>0</v>
      </c>
      <c r="S1596" s="85" t="s">
        <v>8754</v>
      </c>
      <c r="T1596" s="85">
        <v>0</v>
      </c>
      <c r="U1596" s="85">
        <v>0</v>
      </c>
      <c r="V1596" s="86">
        <f t="shared" si="73"/>
        <v>2</v>
      </c>
      <c r="W1596" s="85">
        <v>0</v>
      </c>
      <c r="X1596" s="85">
        <v>0</v>
      </c>
      <c r="Y1596" s="85">
        <v>0</v>
      </c>
      <c r="Z1596" s="85">
        <v>0</v>
      </c>
      <c r="AA1596" s="85">
        <v>0</v>
      </c>
      <c r="AB1596" s="87">
        <f t="shared" si="74"/>
        <v>0</v>
      </c>
      <c r="AC1596" s="92" t="s">
        <v>8768</v>
      </c>
    </row>
    <row r="1597" spans="1:29" ht="16.2" hidden="1" customHeight="1" x14ac:dyDescent="0.35">
      <c r="A1597" s="66">
        <v>1596</v>
      </c>
      <c r="B1597" s="63">
        <v>20427343</v>
      </c>
      <c r="C1597" s="63" t="s">
        <v>462</v>
      </c>
      <c r="D1597" s="63" t="s">
        <v>8748</v>
      </c>
      <c r="E1597" s="63" t="s">
        <v>239</v>
      </c>
      <c r="F1597" s="63" t="s">
        <v>32</v>
      </c>
      <c r="G1597" s="63" t="s">
        <v>5353</v>
      </c>
      <c r="H1597" s="63" t="s">
        <v>42</v>
      </c>
      <c r="I1597" s="64" t="s">
        <v>3852</v>
      </c>
      <c r="J1597" s="65" t="s">
        <v>465</v>
      </c>
      <c r="K1597" s="63" t="s">
        <v>5354</v>
      </c>
      <c r="L1597" s="63" t="s">
        <v>33</v>
      </c>
      <c r="M1597" s="63" t="s">
        <v>40</v>
      </c>
      <c r="N1597" s="63" t="s">
        <v>48</v>
      </c>
      <c r="O1597" s="63" t="s">
        <v>43</v>
      </c>
      <c r="P1597" s="89" t="s">
        <v>8758</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2" t="s">
        <v>8768</v>
      </c>
    </row>
    <row r="1598" spans="1:29" ht="16.2" hidden="1" customHeight="1" x14ac:dyDescent="0.35">
      <c r="A1598" s="61">
        <v>1597</v>
      </c>
      <c r="B1598" s="67">
        <v>20427347</v>
      </c>
      <c r="C1598" s="63" t="s">
        <v>462</v>
      </c>
      <c r="D1598" s="63" t="s">
        <v>8748</v>
      </c>
      <c r="E1598" s="63" t="s">
        <v>5355</v>
      </c>
      <c r="F1598" s="63" t="s">
        <v>32</v>
      </c>
      <c r="G1598" s="63" t="s">
        <v>5356</v>
      </c>
      <c r="H1598" s="63" t="s">
        <v>31</v>
      </c>
      <c r="I1598" s="64" t="s">
        <v>465</v>
      </c>
      <c r="J1598" s="65" t="s">
        <v>526</v>
      </c>
      <c r="K1598" s="63" t="s">
        <v>5357</v>
      </c>
      <c r="L1598" s="63" t="s">
        <v>33</v>
      </c>
      <c r="M1598" s="63" t="s">
        <v>34</v>
      </c>
      <c r="N1598" s="63" t="s">
        <v>35</v>
      </c>
      <c r="O1598" s="63" t="s">
        <v>43</v>
      </c>
      <c r="P1598" s="63" t="s">
        <v>8753</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2" t="s">
        <v>8768</v>
      </c>
    </row>
    <row r="1599" spans="1:29" ht="16.2" hidden="1" customHeight="1" x14ac:dyDescent="0.35">
      <c r="A1599" s="61">
        <v>1598</v>
      </c>
      <c r="B1599" s="63">
        <v>20427357</v>
      </c>
      <c r="C1599" s="63" t="s">
        <v>462</v>
      </c>
      <c r="D1599" s="63" t="s">
        <v>8748</v>
      </c>
      <c r="E1599" s="63" t="s">
        <v>4500</v>
      </c>
      <c r="F1599" s="63" t="s">
        <v>32</v>
      </c>
      <c r="G1599" s="63" t="s">
        <v>5358</v>
      </c>
      <c r="H1599" s="63" t="s">
        <v>31</v>
      </c>
      <c r="I1599" s="64" t="s">
        <v>465</v>
      </c>
      <c r="J1599" s="65" t="s">
        <v>465</v>
      </c>
      <c r="K1599" s="63" t="s">
        <v>5359</v>
      </c>
      <c r="L1599" s="63" t="s">
        <v>39</v>
      </c>
      <c r="M1599" s="63" t="s">
        <v>34</v>
      </c>
      <c r="N1599" s="63" t="s">
        <v>48</v>
      </c>
      <c r="O1599" s="63" t="s">
        <v>36</v>
      </c>
      <c r="P1599" s="89" t="s">
        <v>8756</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2" t="s">
        <v>8768</v>
      </c>
    </row>
    <row r="1600" spans="1:29" ht="16.2" hidden="1" customHeight="1" x14ac:dyDescent="0.35">
      <c r="A1600" s="66">
        <v>1599</v>
      </c>
      <c r="B1600" s="67">
        <v>20427362</v>
      </c>
      <c r="C1600" s="63" t="s">
        <v>462</v>
      </c>
      <c r="D1600" s="63" t="s">
        <v>8748</v>
      </c>
      <c r="E1600" s="63" t="s">
        <v>5360</v>
      </c>
      <c r="F1600" s="63" t="s">
        <v>38</v>
      </c>
      <c r="G1600" s="63" t="s">
        <v>5361</v>
      </c>
      <c r="H1600" s="63" t="s">
        <v>31</v>
      </c>
      <c r="I1600" s="64" t="s">
        <v>5362</v>
      </c>
      <c r="J1600" s="65" t="s">
        <v>544</v>
      </c>
      <c r="K1600" s="63" t="s">
        <v>5363</v>
      </c>
      <c r="L1600" s="63" t="s">
        <v>39</v>
      </c>
      <c r="M1600" s="63" t="s">
        <v>40</v>
      </c>
      <c r="N1600" s="63" t="s">
        <v>35</v>
      </c>
      <c r="O1600" s="63" t="s">
        <v>30</v>
      </c>
      <c r="P1600" s="63" t="s">
        <v>8751</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2" t="s">
        <v>8768</v>
      </c>
    </row>
    <row r="1601" spans="1:29" ht="16.2" hidden="1" customHeight="1" x14ac:dyDescent="0.35">
      <c r="A1601" s="66">
        <v>1600</v>
      </c>
      <c r="B1601" s="63">
        <v>20427364</v>
      </c>
      <c r="C1601" s="63" t="s">
        <v>462</v>
      </c>
      <c r="D1601" s="63" t="s">
        <v>8748</v>
      </c>
      <c r="E1601" s="63" t="s">
        <v>5364</v>
      </c>
      <c r="F1601" s="63" t="s">
        <v>38</v>
      </c>
      <c r="G1601" s="63" t="s">
        <v>5365</v>
      </c>
      <c r="H1601" s="63" t="s">
        <v>31</v>
      </c>
      <c r="I1601" s="64" t="s">
        <v>465</v>
      </c>
      <c r="J1601" s="65" t="s">
        <v>465</v>
      </c>
      <c r="K1601" s="63" t="s">
        <v>5366</v>
      </c>
      <c r="L1601" s="63" t="s">
        <v>39</v>
      </c>
      <c r="M1601" s="63" t="s">
        <v>34</v>
      </c>
      <c r="N1601" s="63" t="s">
        <v>52</v>
      </c>
      <c r="O1601" s="63" t="s">
        <v>36</v>
      </c>
      <c r="P1601" s="63" t="s">
        <v>52</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2" t="s">
        <v>8768</v>
      </c>
    </row>
    <row r="1602" spans="1:29" ht="16.2" customHeight="1" x14ac:dyDescent="0.35">
      <c r="A1602" s="61">
        <v>1601</v>
      </c>
      <c r="B1602" s="63">
        <v>20427368</v>
      </c>
      <c r="C1602" s="63" t="s">
        <v>462</v>
      </c>
      <c r="D1602" s="63" t="s">
        <v>8748</v>
      </c>
      <c r="E1602" s="63" t="s">
        <v>5367</v>
      </c>
      <c r="F1602" s="63" t="s">
        <v>38</v>
      </c>
      <c r="G1602" s="63" t="s">
        <v>5368</v>
      </c>
      <c r="H1602" s="63" t="s">
        <v>31</v>
      </c>
      <c r="I1602" s="64" t="s">
        <v>4020</v>
      </c>
      <c r="J1602" s="65" t="s">
        <v>502</v>
      </c>
      <c r="K1602" s="63" t="s">
        <v>5369</v>
      </c>
      <c r="L1602" s="63" t="s">
        <v>39</v>
      </c>
      <c r="M1602" s="63" t="s">
        <v>40</v>
      </c>
      <c r="N1602" s="63" t="s">
        <v>53</v>
      </c>
      <c r="O1602" s="63" t="s">
        <v>43</v>
      </c>
      <c r="P1602" s="63" t="s">
        <v>53</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2" t="s">
        <v>8768</v>
      </c>
    </row>
    <row r="1603" spans="1:29" ht="16.2" hidden="1" customHeight="1" x14ac:dyDescent="0.35">
      <c r="A1603" s="61">
        <v>1602</v>
      </c>
      <c r="B1603" s="67">
        <v>20427370</v>
      </c>
      <c r="C1603" s="63" t="s">
        <v>462</v>
      </c>
      <c r="D1603" s="63" t="s">
        <v>8748</v>
      </c>
      <c r="E1603" s="63" t="s">
        <v>247</v>
      </c>
      <c r="F1603" s="63" t="s">
        <v>38</v>
      </c>
      <c r="G1603" s="63" t="s">
        <v>5370</v>
      </c>
      <c r="H1603" s="63" t="s">
        <v>31</v>
      </c>
      <c r="I1603" s="64" t="s">
        <v>465</v>
      </c>
      <c r="J1603" s="65" t="s">
        <v>465</v>
      </c>
      <c r="K1603" s="63" t="s">
        <v>5371</v>
      </c>
      <c r="L1603" s="63" t="s">
        <v>39</v>
      </c>
      <c r="M1603" s="63" t="s">
        <v>34</v>
      </c>
      <c r="N1603" s="63" t="s">
        <v>35</v>
      </c>
      <c r="O1603" s="63" t="s">
        <v>36</v>
      </c>
      <c r="P1603" s="63" t="s">
        <v>8757</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2" t="s">
        <v>8768</v>
      </c>
    </row>
    <row r="1604" spans="1:29" ht="16.2" customHeight="1" x14ac:dyDescent="0.35">
      <c r="A1604" s="66">
        <v>1603</v>
      </c>
      <c r="B1604" s="62">
        <v>20427377</v>
      </c>
      <c r="C1604" s="63" t="s">
        <v>462</v>
      </c>
      <c r="D1604" s="63" t="s">
        <v>8748</v>
      </c>
      <c r="E1604" s="63" t="s">
        <v>440</v>
      </c>
      <c r="F1604" s="63" t="s">
        <v>38</v>
      </c>
      <c r="G1604" s="63" t="s">
        <v>5372</v>
      </c>
      <c r="H1604" s="63" t="s">
        <v>42</v>
      </c>
      <c r="I1604" s="64" t="s">
        <v>465</v>
      </c>
      <c r="J1604" s="65" t="s">
        <v>465</v>
      </c>
      <c r="K1604" s="63" t="s">
        <v>5373</v>
      </c>
      <c r="L1604" s="63" t="s">
        <v>39</v>
      </c>
      <c r="M1604" s="63" t="s">
        <v>40</v>
      </c>
      <c r="N1604" s="63" t="s">
        <v>53</v>
      </c>
      <c r="O1604" s="63" t="s">
        <v>36</v>
      </c>
      <c r="P1604" s="63" t="s">
        <v>53</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2" t="s">
        <v>8768</v>
      </c>
    </row>
    <row r="1605" spans="1:29" ht="16.2" hidden="1" customHeight="1" x14ac:dyDescent="0.35">
      <c r="A1605" s="66">
        <v>1604</v>
      </c>
      <c r="B1605" s="63">
        <v>20427379</v>
      </c>
      <c r="C1605" s="63" t="s">
        <v>462</v>
      </c>
      <c r="D1605" s="63" t="s">
        <v>8748</v>
      </c>
      <c r="E1605" s="63" t="s">
        <v>354</v>
      </c>
      <c r="F1605" s="63" t="s">
        <v>38</v>
      </c>
      <c r="G1605" s="63" t="s">
        <v>5374</v>
      </c>
      <c r="H1605" s="63" t="s">
        <v>31</v>
      </c>
      <c r="I1605" s="64" t="s">
        <v>3512</v>
      </c>
      <c r="J1605" s="65" t="s">
        <v>465</v>
      </c>
      <c r="K1605" s="63" t="s">
        <v>5375</v>
      </c>
      <c r="L1605" s="63" t="s">
        <v>33</v>
      </c>
      <c r="M1605" s="63" t="s">
        <v>34</v>
      </c>
      <c r="N1605" s="63" t="s">
        <v>48</v>
      </c>
      <c r="O1605" s="63" t="s">
        <v>43</v>
      </c>
      <c r="P1605" s="89" t="s">
        <v>8756</v>
      </c>
      <c r="Q1605" s="84">
        <f t="shared" ca="1" si="75"/>
        <v>46120</v>
      </c>
      <c r="R1605" s="68">
        <v>0</v>
      </c>
      <c r="S1605" s="85" t="s">
        <v>8754</v>
      </c>
      <c r="T1605" s="85">
        <v>0</v>
      </c>
      <c r="U1605" s="85">
        <v>0</v>
      </c>
      <c r="V1605" s="86">
        <f t="shared" si="76"/>
        <v>2</v>
      </c>
      <c r="W1605" s="85">
        <v>0</v>
      </c>
      <c r="X1605" s="85">
        <v>0</v>
      </c>
      <c r="Y1605" s="85">
        <v>0</v>
      </c>
      <c r="Z1605" s="85">
        <v>0</v>
      </c>
      <c r="AA1605" s="85">
        <v>0</v>
      </c>
      <c r="AB1605" s="87">
        <f t="shared" si="77"/>
        <v>0</v>
      </c>
      <c r="AC1605" s="92" t="s">
        <v>8768</v>
      </c>
    </row>
    <row r="1606" spans="1:29" ht="16.2" hidden="1" customHeight="1" x14ac:dyDescent="0.35">
      <c r="A1606" s="61">
        <v>1605</v>
      </c>
      <c r="B1606" s="67">
        <v>20427386</v>
      </c>
      <c r="C1606" s="63" t="s">
        <v>462</v>
      </c>
      <c r="D1606" s="63" t="s">
        <v>8748</v>
      </c>
      <c r="E1606" s="63" t="s">
        <v>5376</v>
      </c>
      <c r="F1606" s="63" t="s">
        <v>38</v>
      </c>
      <c r="G1606" s="63" t="s">
        <v>5377</v>
      </c>
      <c r="H1606" s="63" t="s">
        <v>31</v>
      </c>
      <c r="I1606" s="64" t="s">
        <v>465</v>
      </c>
      <c r="J1606" s="65" t="s">
        <v>465</v>
      </c>
      <c r="K1606" s="63" t="s">
        <v>5378</v>
      </c>
      <c r="L1606" s="63" t="s">
        <v>33</v>
      </c>
      <c r="M1606" s="63" t="s">
        <v>34</v>
      </c>
      <c r="N1606" s="63" t="s">
        <v>35</v>
      </c>
      <c r="O1606" s="63" t="s">
        <v>36</v>
      </c>
      <c r="P1606" s="63" t="s">
        <v>8757</v>
      </c>
      <c r="Q1606" s="84">
        <f t="shared" ca="1" si="75"/>
        <v>46120</v>
      </c>
      <c r="R1606" s="68">
        <v>0</v>
      </c>
      <c r="S1606" s="85" t="s">
        <v>8754</v>
      </c>
      <c r="T1606" s="85">
        <v>0</v>
      </c>
      <c r="U1606" s="85">
        <v>0</v>
      </c>
      <c r="V1606" s="86">
        <f t="shared" si="76"/>
        <v>2</v>
      </c>
      <c r="W1606" s="85">
        <v>0</v>
      </c>
      <c r="X1606" s="85">
        <v>0</v>
      </c>
      <c r="Y1606" s="85">
        <v>0</v>
      </c>
      <c r="Z1606" s="85">
        <v>0</v>
      </c>
      <c r="AA1606" s="85">
        <v>0</v>
      </c>
      <c r="AB1606" s="87">
        <f t="shared" si="77"/>
        <v>0</v>
      </c>
      <c r="AC1606" s="92" t="s">
        <v>8768</v>
      </c>
    </row>
    <row r="1607" spans="1:29" ht="16.2" hidden="1" customHeight="1" x14ac:dyDescent="0.35">
      <c r="A1607" s="61">
        <v>1606</v>
      </c>
      <c r="B1607" s="67">
        <v>20427388</v>
      </c>
      <c r="C1607" s="63" t="s">
        <v>462</v>
      </c>
      <c r="D1607" s="63" t="s">
        <v>8748</v>
      </c>
      <c r="E1607" s="63" t="s">
        <v>5379</v>
      </c>
      <c r="F1607" s="63" t="s">
        <v>38</v>
      </c>
      <c r="G1607" s="63" t="s">
        <v>5380</v>
      </c>
      <c r="H1607" s="63" t="s">
        <v>31</v>
      </c>
      <c r="I1607" s="64" t="s">
        <v>465</v>
      </c>
      <c r="J1607" s="65" t="s">
        <v>465</v>
      </c>
      <c r="K1607" s="63" t="s">
        <v>5381</v>
      </c>
      <c r="L1607" s="63" t="s">
        <v>39</v>
      </c>
      <c r="M1607" s="63" t="s">
        <v>40</v>
      </c>
      <c r="N1607" s="63" t="s">
        <v>46</v>
      </c>
      <c r="O1607" s="63" t="s">
        <v>43</v>
      </c>
      <c r="P1607" s="63" t="s">
        <v>46</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2" t="s">
        <v>8768</v>
      </c>
    </row>
    <row r="1608" spans="1:29" ht="16.2" hidden="1" customHeight="1" x14ac:dyDescent="0.35">
      <c r="A1608" s="66">
        <v>1607</v>
      </c>
      <c r="B1608" s="67">
        <v>20427392</v>
      </c>
      <c r="C1608" s="63" t="s">
        <v>462</v>
      </c>
      <c r="D1608" s="63" t="s">
        <v>8748</v>
      </c>
      <c r="E1608" s="63" t="s">
        <v>5382</v>
      </c>
      <c r="F1608" s="63" t="s">
        <v>38</v>
      </c>
      <c r="G1608" s="63" t="s">
        <v>2309</v>
      </c>
      <c r="H1608" s="63" t="s">
        <v>31</v>
      </c>
      <c r="I1608" s="64" t="s">
        <v>465</v>
      </c>
      <c r="J1608" s="65" t="s">
        <v>465</v>
      </c>
      <c r="K1608" s="63" t="s">
        <v>5383</v>
      </c>
      <c r="L1608" s="63" t="s">
        <v>33</v>
      </c>
      <c r="M1608" s="63" t="s">
        <v>34</v>
      </c>
      <c r="N1608" s="63" t="s">
        <v>35</v>
      </c>
      <c r="O1608" s="63" t="s">
        <v>36</v>
      </c>
      <c r="P1608" s="63" t="s">
        <v>8755</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2" t="s">
        <v>8768</v>
      </c>
    </row>
    <row r="1609" spans="1:29" ht="16.2" hidden="1" customHeight="1" x14ac:dyDescent="0.35">
      <c r="A1609" s="66">
        <v>1608</v>
      </c>
      <c r="B1609" s="67">
        <v>20427393</v>
      </c>
      <c r="C1609" s="63" t="s">
        <v>462</v>
      </c>
      <c r="D1609" s="63" t="s">
        <v>8748</v>
      </c>
      <c r="E1609" s="63" t="s">
        <v>5384</v>
      </c>
      <c r="F1609" s="63" t="s">
        <v>32</v>
      </c>
      <c r="G1609" s="63" t="s">
        <v>5385</v>
      </c>
      <c r="H1609" s="63" t="s">
        <v>31</v>
      </c>
      <c r="I1609" s="64" t="s">
        <v>465</v>
      </c>
      <c r="J1609" s="65" t="s">
        <v>465</v>
      </c>
      <c r="K1609" s="63" t="s">
        <v>5386</v>
      </c>
      <c r="L1609" s="63" t="s">
        <v>39</v>
      </c>
      <c r="M1609" s="63" t="s">
        <v>34</v>
      </c>
      <c r="N1609" s="63" t="s">
        <v>35</v>
      </c>
      <c r="O1609" s="63" t="s">
        <v>36</v>
      </c>
      <c r="P1609" s="63" t="s">
        <v>8753</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2" t="s">
        <v>8768</v>
      </c>
    </row>
    <row r="1610" spans="1:29" ht="16.2" hidden="1" customHeight="1" x14ac:dyDescent="0.35">
      <c r="A1610" s="61">
        <v>1609</v>
      </c>
      <c r="B1610" s="67">
        <v>20427395</v>
      </c>
      <c r="C1610" s="63" t="s">
        <v>462</v>
      </c>
      <c r="D1610" s="63" t="s">
        <v>8748</v>
      </c>
      <c r="E1610" s="63" t="s">
        <v>5387</v>
      </c>
      <c r="F1610" s="63" t="s">
        <v>38</v>
      </c>
      <c r="G1610" s="63" t="s">
        <v>5388</v>
      </c>
      <c r="H1610" s="63" t="s">
        <v>31</v>
      </c>
      <c r="I1610" s="64" t="s">
        <v>465</v>
      </c>
      <c r="J1610" s="65" t="s">
        <v>465</v>
      </c>
      <c r="K1610" s="63" t="s">
        <v>5389</v>
      </c>
      <c r="L1610" s="63" t="s">
        <v>39</v>
      </c>
      <c r="M1610" s="63" t="s">
        <v>34</v>
      </c>
      <c r="N1610" s="63" t="s">
        <v>35</v>
      </c>
      <c r="O1610" s="63" t="s">
        <v>36</v>
      </c>
      <c r="P1610" s="63" t="s">
        <v>8749</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2" t="s">
        <v>8768</v>
      </c>
    </row>
    <row r="1611" spans="1:29" ht="16.2" hidden="1" customHeight="1" x14ac:dyDescent="0.35">
      <c r="A1611" s="61">
        <v>1610</v>
      </c>
      <c r="B1611" s="67">
        <v>20427401</v>
      </c>
      <c r="C1611" s="63" t="s">
        <v>462</v>
      </c>
      <c r="D1611" s="63" t="s">
        <v>8748</v>
      </c>
      <c r="E1611" s="63" t="s">
        <v>124</v>
      </c>
      <c r="F1611" s="63" t="s">
        <v>38</v>
      </c>
      <c r="G1611" s="63" t="s">
        <v>5390</v>
      </c>
      <c r="H1611" s="63" t="s">
        <v>42</v>
      </c>
      <c r="I1611" s="64" t="s">
        <v>2295</v>
      </c>
      <c r="J1611" s="65" t="s">
        <v>655</v>
      </c>
      <c r="K1611" s="63" t="s">
        <v>5391</v>
      </c>
      <c r="L1611" s="63" t="s">
        <v>39</v>
      </c>
      <c r="M1611" s="63" t="s">
        <v>34</v>
      </c>
      <c r="N1611" s="63" t="s">
        <v>35</v>
      </c>
      <c r="O1611" s="63" t="s">
        <v>30</v>
      </c>
      <c r="P1611" s="63" t="s">
        <v>8753</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2" t="s">
        <v>8768</v>
      </c>
    </row>
    <row r="1612" spans="1:29" ht="16.2" hidden="1" customHeight="1" x14ac:dyDescent="0.35">
      <c r="A1612" s="66">
        <v>1611</v>
      </c>
      <c r="B1612" s="67">
        <v>20427405</v>
      </c>
      <c r="C1612" s="63" t="s">
        <v>462</v>
      </c>
      <c r="D1612" s="63" t="s">
        <v>8748</v>
      </c>
      <c r="E1612" s="63" t="s">
        <v>279</v>
      </c>
      <c r="F1612" s="63" t="s">
        <v>32</v>
      </c>
      <c r="G1612" s="63" t="s">
        <v>5392</v>
      </c>
      <c r="H1612" s="63" t="s">
        <v>42</v>
      </c>
      <c r="I1612" s="64" t="s">
        <v>465</v>
      </c>
      <c r="J1612" s="65" t="s">
        <v>465</v>
      </c>
      <c r="K1612" s="63" t="s">
        <v>5393</v>
      </c>
      <c r="L1612" s="63" t="s">
        <v>33</v>
      </c>
      <c r="M1612" s="63" t="s">
        <v>34</v>
      </c>
      <c r="N1612" s="63" t="s">
        <v>35</v>
      </c>
      <c r="O1612" s="63" t="s">
        <v>36</v>
      </c>
      <c r="P1612" s="63" t="s">
        <v>8752</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2" t="s">
        <v>8768</v>
      </c>
    </row>
    <row r="1613" spans="1:29" ht="16.2" hidden="1" customHeight="1" x14ac:dyDescent="0.35">
      <c r="A1613" s="66">
        <v>1612</v>
      </c>
      <c r="B1613" s="63">
        <v>20427410</v>
      </c>
      <c r="C1613" s="63" t="s">
        <v>462</v>
      </c>
      <c r="D1613" s="63" t="s">
        <v>8748</v>
      </c>
      <c r="E1613" s="63" t="s">
        <v>444</v>
      </c>
      <c r="F1613" s="63" t="s">
        <v>32</v>
      </c>
      <c r="G1613" s="63" t="s">
        <v>5394</v>
      </c>
      <c r="H1613" s="63" t="s">
        <v>31</v>
      </c>
      <c r="I1613" s="64" t="s">
        <v>465</v>
      </c>
      <c r="J1613" s="65" t="s">
        <v>465</v>
      </c>
      <c r="K1613" s="63" t="s">
        <v>5395</v>
      </c>
      <c r="L1613" s="63" t="s">
        <v>33</v>
      </c>
      <c r="M1613" s="63" t="s">
        <v>40</v>
      </c>
      <c r="N1613" s="63" t="s">
        <v>48</v>
      </c>
      <c r="O1613" s="63" t="s">
        <v>36</v>
      </c>
      <c r="P1613" s="89" t="s">
        <v>8756</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2" t="s">
        <v>8768</v>
      </c>
    </row>
    <row r="1614" spans="1:29" ht="16.2" hidden="1" customHeight="1" x14ac:dyDescent="0.35">
      <c r="A1614" s="61">
        <v>1613</v>
      </c>
      <c r="B1614" s="63">
        <v>20427412</v>
      </c>
      <c r="C1614" s="63" t="s">
        <v>462</v>
      </c>
      <c r="D1614" s="63" t="s">
        <v>8748</v>
      </c>
      <c r="E1614" s="63" t="s">
        <v>5396</v>
      </c>
      <c r="F1614" s="63" t="s">
        <v>38</v>
      </c>
      <c r="G1614" s="63" t="s">
        <v>5397</v>
      </c>
      <c r="H1614" s="63" t="s">
        <v>42</v>
      </c>
      <c r="I1614" s="64" t="s">
        <v>706</v>
      </c>
      <c r="J1614" s="65" t="s">
        <v>465</v>
      </c>
      <c r="K1614" s="63" t="s">
        <v>5398</v>
      </c>
      <c r="L1614" s="63" t="s">
        <v>33</v>
      </c>
      <c r="M1614" s="63" t="s">
        <v>34</v>
      </c>
      <c r="N1614" s="63" t="s">
        <v>48</v>
      </c>
      <c r="O1614" s="63" t="s">
        <v>43</v>
      </c>
      <c r="P1614" s="89" t="s">
        <v>8756</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2" t="s">
        <v>8768</v>
      </c>
    </row>
    <row r="1615" spans="1:29" ht="16.2" customHeight="1" x14ac:dyDescent="0.35">
      <c r="A1615" s="61">
        <v>1614</v>
      </c>
      <c r="B1615" s="63">
        <v>20427414</v>
      </c>
      <c r="C1615" s="63" t="s">
        <v>462</v>
      </c>
      <c r="D1615" s="63" t="s">
        <v>8748</v>
      </c>
      <c r="E1615" s="63" t="s">
        <v>5399</v>
      </c>
      <c r="F1615" s="63" t="s">
        <v>38</v>
      </c>
      <c r="G1615" s="63" t="s">
        <v>658</v>
      </c>
      <c r="H1615" s="63" t="s">
        <v>31</v>
      </c>
      <c r="I1615" s="64" t="s">
        <v>3674</v>
      </c>
      <c r="J1615" s="65" t="s">
        <v>465</v>
      </c>
      <c r="K1615" s="63" t="s">
        <v>5400</v>
      </c>
      <c r="L1615" s="63" t="s">
        <v>39</v>
      </c>
      <c r="M1615" s="63" t="s">
        <v>40</v>
      </c>
      <c r="N1615" s="63" t="s">
        <v>53</v>
      </c>
      <c r="O1615" s="63" t="s">
        <v>43</v>
      </c>
      <c r="P1615" s="63" t="s">
        <v>53</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2" t="s">
        <v>8768</v>
      </c>
    </row>
    <row r="1616" spans="1:29" ht="16.2" hidden="1" customHeight="1" x14ac:dyDescent="0.35">
      <c r="A1616" s="66">
        <v>1615</v>
      </c>
      <c r="B1616" s="67">
        <v>20427417</v>
      </c>
      <c r="C1616" s="63" t="s">
        <v>462</v>
      </c>
      <c r="D1616" s="63" t="s">
        <v>8748</v>
      </c>
      <c r="E1616" s="63" t="s">
        <v>5401</v>
      </c>
      <c r="F1616" s="63" t="s">
        <v>38</v>
      </c>
      <c r="G1616" s="63" t="s">
        <v>5402</v>
      </c>
      <c r="H1616" s="63" t="s">
        <v>31</v>
      </c>
      <c r="I1616" s="64" t="s">
        <v>5403</v>
      </c>
      <c r="J1616" s="65" t="s">
        <v>465</v>
      </c>
      <c r="K1616" s="63" t="s">
        <v>5404</v>
      </c>
      <c r="L1616" s="63" t="s">
        <v>33</v>
      </c>
      <c r="M1616" s="63" t="s">
        <v>40</v>
      </c>
      <c r="N1616" s="63" t="s">
        <v>35</v>
      </c>
      <c r="O1616" s="63" t="s">
        <v>43</v>
      </c>
      <c r="P1616" s="63" t="s">
        <v>8751</v>
      </c>
      <c r="Q1616" s="84">
        <f t="shared" ca="1" si="75"/>
        <v>46120</v>
      </c>
      <c r="R1616" s="68">
        <v>0</v>
      </c>
      <c r="S1616" s="85" t="s">
        <v>8754</v>
      </c>
      <c r="T1616" s="85">
        <v>0</v>
      </c>
      <c r="U1616" s="85">
        <v>0</v>
      </c>
      <c r="V1616" s="86">
        <f t="shared" si="76"/>
        <v>2</v>
      </c>
      <c r="W1616" s="85">
        <v>0</v>
      </c>
      <c r="X1616" s="85">
        <v>0</v>
      </c>
      <c r="Y1616" s="85">
        <v>0</v>
      </c>
      <c r="Z1616" s="85">
        <v>0</v>
      </c>
      <c r="AA1616" s="85">
        <v>0</v>
      </c>
      <c r="AB1616" s="87">
        <f t="shared" si="77"/>
        <v>0</v>
      </c>
      <c r="AC1616" s="92" t="s">
        <v>8768</v>
      </c>
    </row>
    <row r="1617" spans="1:29" ht="16.2" hidden="1" customHeight="1" x14ac:dyDescent="0.35">
      <c r="A1617" s="66">
        <v>1616</v>
      </c>
      <c r="B1617" s="67">
        <v>20427423</v>
      </c>
      <c r="C1617" s="63" t="s">
        <v>462</v>
      </c>
      <c r="D1617" s="63" t="s">
        <v>8748</v>
      </c>
      <c r="E1617" s="63" t="s">
        <v>5405</v>
      </c>
      <c r="F1617" s="63" t="s">
        <v>38</v>
      </c>
      <c r="G1617" s="63" t="s">
        <v>5406</v>
      </c>
      <c r="H1617" s="63" t="s">
        <v>42</v>
      </c>
      <c r="I1617" s="64" t="s">
        <v>465</v>
      </c>
      <c r="J1617" s="65" t="s">
        <v>465</v>
      </c>
      <c r="K1617" s="63" t="s">
        <v>5407</v>
      </c>
      <c r="L1617" s="63" t="s">
        <v>39</v>
      </c>
      <c r="M1617" s="63" t="s">
        <v>34</v>
      </c>
      <c r="N1617" s="63" t="s">
        <v>35</v>
      </c>
      <c r="O1617" s="63" t="s">
        <v>36</v>
      </c>
      <c r="P1617" s="63" t="s">
        <v>8751</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2" t="s">
        <v>8768</v>
      </c>
    </row>
    <row r="1618" spans="1:29" ht="16.2" hidden="1" customHeight="1" x14ac:dyDescent="0.35">
      <c r="A1618" s="61">
        <v>1617</v>
      </c>
      <c r="B1618" s="67">
        <v>20427459</v>
      </c>
      <c r="C1618" s="63" t="s">
        <v>462</v>
      </c>
      <c r="D1618" s="63" t="s">
        <v>8748</v>
      </c>
      <c r="E1618" s="63" t="s">
        <v>5408</v>
      </c>
      <c r="F1618" s="63" t="s">
        <v>38</v>
      </c>
      <c r="G1618" s="63" t="s">
        <v>5409</v>
      </c>
      <c r="H1618" s="63" t="s">
        <v>31</v>
      </c>
      <c r="I1618" s="64" t="s">
        <v>5410</v>
      </c>
      <c r="J1618" s="65" t="s">
        <v>1028</v>
      </c>
      <c r="K1618" s="63" t="s">
        <v>5411</v>
      </c>
      <c r="L1618" s="63" t="s">
        <v>33</v>
      </c>
      <c r="M1618" s="63" t="s">
        <v>34</v>
      </c>
      <c r="N1618" s="63" t="s">
        <v>35</v>
      </c>
      <c r="O1618" s="63" t="s">
        <v>30</v>
      </c>
      <c r="P1618" s="63" t="s">
        <v>8750</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2" t="s">
        <v>8768</v>
      </c>
    </row>
    <row r="1619" spans="1:29" ht="16.2" customHeight="1" x14ac:dyDescent="0.35">
      <c r="A1619" s="61">
        <v>1618</v>
      </c>
      <c r="B1619" s="63">
        <v>20427463</v>
      </c>
      <c r="C1619" s="63" t="s">
        <v>462</v>
      </c>
      <c r="D1619" s="63" t="s">
        <v>8748</v>
      </c>
      <c r="E1619" s="63" t="s">
        <v>5412</v>
      </c>
      <c r="F1619" s="63" t="s">
        <v>32</v>
      </c>
      <c r="G1619" s="63" t="s">
        <v>3677</v>
      </c>
      <c r="H1619" s="63" t="s">
        <v>31</v>
      </c>
      <c r="I1619" s="64" t="s">
        <v>1063</v>
      </c>
      <c r="J1619" s="65" t="s">
        <v>526</v>
      </c>
      <c r="K1619" s="63" t="s">
        <v>5413</v>
      </c>
      <c r="L1619" s="63" t="s">
        <v>39</v>
      </c>
      <c r="M1619" s="63" t="s">
        <v>34</v>
      </c>
      <c r="N1619" s="63" t="s">
        <v>53</v>
      </c>
      <c r="O1619" s="63" t="s">
        <v>43</v>
      </c>
      <c r="P1619" s="63" t="s">
        <v>53</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2" t="s">
        <v>8768</v>
      </c>
    </row>
    <row r="1620" spans="1:29" ht="16.2" hidden="1" customHeight="1" x14ac:dyDescent="0.35">
      <c r="A1620" s="66">
        <v>1619</v>
      </c>
      <c r="B1620" s="67">
        <v>20427474</v>
      </c>
      <c r="C1620" s="63" t="s">
        <v>462</v>
      </c>
      <c r="D1620" s="63" t="s">
        <v>8748</v>
      </c>
      <c r="E1620" s="63" t="s">
        <v>5414</v>
      </c>
      <c r="F1620" s="63" t="s">
        <v>38</v>
      </c>
      <c r="G1620" s="63" t="s">
        <v>5415</v>
      </c>
      <c r="H1620" s="63" t="s">
        <v>31</v>
      </c>
      <c r="I1620" s="64" t="s">
        <v>465</v>
      </c>
      <c r="J1620" s="65" t="s">
        <v>465</v>
      </c>
      <c r="K1620" s="63" t="s">
        <v>5416</v>
      </c>
      <c r="L1620" s="63" t="s">
        <v>39</v>
      </c>
      <c r="M1620" s="63" t="s">
        <v>34</v>
      </c>
      <c r="N1620" s="63" t="s">
        <v>35</v>
      </c>
      <c r="O1620" s="63" t="s">
        <v>36</v>
      </c>
      <c r="P1620" s="63" t="s">
        <v>8755</v>
      </c>
      <c r="Q1620" s="84">
        <f t="shared" ca="1" si="75"/>
        <v>46120</v>
      </c>
      <c r="R1620" s="68">
        <v>0</v>
      </c>
      <c r="S1620" s="85" t="s">
        <v>8754</v>
      </c>
      <c r="T1620" s="85">
        <v>0</v>
      </c>
      <c r="U1620" s="85">
        <v>0</v>
      </c>
      <c r="V1620" s="86">
        <f t="shared" si="76"/>
        <v>2</v>
      </c>
      <c r="W1620" s="85">
        <v>0</v>
      </c>
      <c r="X1620" s="85">
        <v>0</v>
      </c>
      <c r="Y1620" s="85">
        <v>0</v>
      </c>
      <c r="Z1620" s="85">
        <v>0</v>
      </c>
      <c r="AA1620" s="85">
        <v>0</v>
      </c>
      <c r="AB1620" s="87">
        <f t="shared" si="77"/>
        <v>0</v>
      </c>
      <c r="AC1620" s="92" t="s">
        <v>8768</v>
      </c>
    </row>
    <row r="1621" spans="1:29" ht="16.2" hidden="1" customHeight="1" x14ac:dyDescent="0.35">
      <c r="A1621" s="66">
        <v>1620</v>
      </c>
      <c r="B1621" s="63">
        <v>20427479</v>
      </c>
      <c r="C1621" s="63" t="s">
        <v>462</v>
      </c>
      <c r="D1621" s="63" t="s">
        <v>8748</v>
      </c>
      <c r="E1621" s="63" t="s">
        <v>5417</v>
      </c>
      <c r="F1621" s="63" t="s">
        <v>38</v>
      </c>
      <c r="G1621" s="63" t="s">
        <v>5418</v>
      </c>
      <c r="H1621" s="63" t="s">
        <v>42</v>
      </c>
      <c r="I1621" s="64" t="s">
        <v>5419</v>
      </c>
      <c r="J1621" s="65" t="s">
        <v>1463</v>
      </c>
      <c r="K1621" s="63" t="s">
        <v>5420</v>
      </c>
      <c r="L1621" s="63" t="s">
        <v>33</v>
      </c>
      <c r="M1621" s="63" t="s">
        <v>34</v>
      </c>
      <c r="N1621" s="63" t="s">
        <v>48</v>
      </c>
      <c r="O1621" s="63" t="s">
        <v>30</v>
      </c>
      <c r="P1621" s="89" t="s">
        <v>8758</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2" t="s">
        <v>8768</v>
      </c>
    </row>
    <row r="1622" spans="1:29" ht="16.2" hidden="1" customHeight="1" x14ac:dyDescent="0.35">
      <c r="A1622" s="61">
        <v>1621</v>
      </c>
      <c r="B1622" s="63">
        <v>20427487</v>
      </c>
      <c r="C1622" s="63" t="s">
        <v>462</v>
      </c>
      <c r="D1622" s="63" t="s">
        <v>8748</v>
      </c>
      <c r="E1622" s="63" t="s">
        <v>5421</v>
      </c>
      <c r="F1622" s="63" t="s">
        <v>38</v>
      </c>
      <c r="G1622" s="63" t="s">
        <v>5422</v>
      </c>
      <c r="H1622" s="63" t="s">
        <v>31</v>
      </c>
      <c r="I1622" s="64" t="s">
        <v>5423</v>
      </c>
      <c r="J1622" s="65" t="s">
        <v>502</v>
      </c>
      <c r="K1622" s="63" t="s">
        <v>5424</v>
      </c>
      <c r="L1622" s="63" t="s">
        <v>45</v>
      </c>
      <c r="M1622" s="63" t="s">
        <v>40</v>
      </c>
      <c r="N1622" s="63" t="s">
        <v>48</v>
      </c>
      <c r="O1622" s="63" t="s">
        <v>43</v>
      </c>
      <c r="P1622" s="89" t="s">
        <v>8758</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2" t="s">
        <v>8768</v>
      </c>
    </row>
    <row r="1623" spans="1:29" ht="16.2" hidden="1" customHeight="1" x14ac:dyDescent="0.35">
      <c r="A1623" s="61">
        <v>1622</v>
      </c>
      <c r="B1623" s="63">
        <v>20427499</v>
      </c>
      <c r="C1623" s="63" t="s">
        <v>462</v>
      </c>
      <c r="D1623" s="63" t="s">
        <v>8748</v>
      </c>
      <c r="E1623" s="63" t="s">
        <v>5425</v>
      </c>
      <c r="F1623" s="63" t="s">
        <v>32</v>
      </c>
      <c r="G1623" s="63" t="s">
        <v>5426</v>
      </c>
      <c r="H1623" s="63" t="s">
        <v>31</v>
      </c>
      <c r="I1623" s="64" t="s">
        <v>787</v>
      </c>
      <c r="J1623" s="65" t="s">
        <v>1028</v>
      </c>
      <c r="K1623" s="63" t="s">
        <v>5427</v>
      </c>
      <c r="L1623" s="63" t="s">
        <v>377</v>
      </c>
      <c r="M1623" s="63" t="s">
        <v>34</v>
      </c>
      <c r="N1623" s="63" t="s">
        <v>48</v>
      </c>
      <c r="O1623" s="63" t="s">
        <v>43</v>
      </c>
      <c r="P1623" s="89" t="s">
        <v>8756</v>
      </c>
      <c r="Q1623" s="84">
        <f t="shared" ca="1" si="75"/>
        <v>46120</v>
      </c>
      <c r="R1623" s="68" t="s">
        <v>8747</v>
      </c>
      <c r="S1623" s="85">
        <v>0</v>
      </c>
      <c r="T1623" s="85">
        <v>0</v>
      </c>
      <c r="U1623" s="85">
        <v>0</v>
      </c>
      <c r="V1623" s="86">
        <f t="shared" si="76"/>
        <v>0</v>
      </c>
      <c r="W1623" s="85">
        <v>0</v>
      </c>
      <c r="X1623" s="85">
        <v>0</v>
      </c>
      <c r="Y1623" s="85">
        <v>0</v>
      </c>
      <c r="Z1623" s="85">
        <v>0</v>
      </c>
      <c r="AA1623" s="85">
        <v>0</v>
      </c>
      <c r="AB1623" s="87" t="str">
        <f t="shared" si="77"/>
        <v>요건탈락</v>
      </c>
      <c r="AC1623" s="92" t="s">
        <v>8768</v>
      </c>
    </row>
    <row r="1624" spans="1:29" ht="16.2" hidden="1" customHeight="1" x14ac:dyDescent="0.35">
      <c r="A1624" s="66">
        <v>1623</v>
      </c>
      <c r="B1624" s="63">
        <v>20427505</v>
      </c>
      <c r="C1624" s="63" t="s">
        <v>462</v>
      </c>
      <c r="D1624" s="63" t="s">
        <v>8748</v>
      </c>
      <c r="E1624" s="63" t="s">
        <v>5428</v>
      </c>
      <c r="F1624" s="63" t="s">
        <v>38</v>
      </c>
      <c r="G1624" s="63" t="s">
        <v>5429</v>
      </c>
      <c r="H1624" s="63" t="s">
        <v>31</v>
      </c>
      <c r="I1624" s="64" t="s">
        <v>5430</v>
      </c>
      <c r="J1624" s="65" t="s">
        <v>465</v>
      </c>
      <c r="K1624" s="63" t="s">
        <v>5431</v>
      </c>
      <c r="L1624" s="63" t="s">
        <v>33</v>
      </c>
      <c r="M1624" s="63" t="s">
        <v>40</v>
      </c>
      <c r="N1624" s="63" t="s">
        <v>41</v>
      </c>
      <c r="O1624" s="63" t="s">
        <v>43</v>
      </c>
      <c r="P1624" s="63" t="s">
        <v>41</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2" t="s">
        <v>8768</v>
      </c>
    </row>
    <row r="1625" spans="1:29" ht="16.2" hidden="1" customHeight="1" x14ac:dyDescent="0.35">
      <c r="A1625" s="66">
        <v>1624</v>
      </c>
      <c r="B1625" s="63">
        <v>20427513</v>
      </c>
      <c r="C1625" s="63" t="s">
        <v>462</v>
      </c>
      <c r="D1625" s="63" t="s">
        <v>8748</v>
      </c>
      <c r="E1625" s="63" t="s">
        <v>5432</v>
      </c>
      <c r="F1625" s="63" t="s">
        <v>38</v>
      </c>
      <c r="G1625" s="63" t="s">
        <v>5433</v>
      </c>
      <c r="H1625" s="63" t="s">
        <v>42</v>
      </c>
      <c r="I1625" s="64" t="s">
        <v>5434</v>
      </c>
      <c r="J1625" s="65" t="s">
        <v>465</v>
      </c>
      <c r="K1625" s="63" t="s">
        <v>5435</v>
      </c>
      <c r="L1625" s="63" t="s">
        <v>39</v>
      </c>
      <c r="M1625" s="63" t="s">
        <v>34</v>
      </c>
      <c r="N1625" s="63" t="s">
        <v>52</v>
      </c>
      <c r="O1625" s="63" t="s">
        <v>43</v>
      </c>
      <c r="P1625" s="63" t="s">
        <v>52</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2" t="s">
        <v>8768</v>
      </c>
    </row>
    <row r="1626" spans="1:29" ht="16.2" hidden="1" customHeight="1" x14ac:dyDescent="0.35">
      <c r="A1626" s="66">
        <v>1625</v>
      </c>
      <c r="B1626" s="63">
        <v>20427515</v>
      </c>
      <c r="C1626" s="63" t="s">
        <v>462</v>
      </c>
      <c r="D1626" s="63" t="s">
        <v>8748</v>
      </c>
      <c r="E1626" s="63" t="s">
        <v>323</v>
      </c>
      <c r="F1626" s="63" t="s">
        <v>38</v>
      </c>
      <c r="G1626" s="63" t="s">
        <v>5436</v>
      </c>
      <c r="H1626" s="63" t="s">
        <v>31</v>
      </c>
      <c r="I1626" s="64" t="s">
        <v>3329</v>
      </c>
      <c r="J1626" s="65" t="s">
        <v>469</v>
      </c>
      <c r="K1626" s="63" t="s">
        <v>5437</v>
      </c>
      <c r="L1626" s="63" t="s">
        <v>33</v>
      </c>
      <c r="M1626" s="63" t="s">
        <v>40</v>
      </c>
      <c r="N1626" s="63" t="s">
        <v>41</v>
      </c>
      <c r="O1626" s="63" t="s">
        <v>43</v>
      </c>
      <c r="P1626" s="63" t="s">
        <v>41</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2" t="s">
        <v>8768</v>
      </c>
    </row>
    <row r="1627" spans="1:29" ht="16.2" hidden="1" customHeight="1" x14ac:dyDescent="0.35">
      <c r="A1627" s="61">
        <v>1626</v>
      </c>
      <c r="B1627" s="62">
        <v>20427528</v>
      </c>
      <c r="C1627" s="63" t="s">
        <v>462</v>
      </c>
      <c r="D1627" s="63" t="s">
        <v>8748</v>
      </c>
      <c r="E1627" s="63" t="s">
        <v>5438</v>
      </c>
      <c r="F1627" s="63" t="s">
        <v>38</v>
      </c>
      <c r="G1627" s="63" t="s">
        <v>5439</v>
      </c>
      <c r="H1627" s="63" t="s">
        <v>31</v>
      </c>
      <c r="I1627" s="64" t="s">
        <v>787</v>
      </c>
      <c r="J1627" s="65" t="s">
        <v>526</v>
      </c>
      <c r="K1627" s="63" t="s">
        <v>5440</v>
      </c>
      <c r="L1627" s="63" t="s">
        <v>45</v>
      </c>
      <c r="M1627" s="63" t="s">
        <v>40</v>
      </c>
      <c r="N1627" s="63" t="s">
        <v>48</v>
      </c>
      <c r="O1627" s="63" t="s">
        <v>30</v>
      </c>
      <c r="P1627" s="89" t="s">
        <v>8758</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2" t="s">
        <v>8768</v>
      </c>
    </row>
    <row r="1628" spans="1:29" ht="16.2" customHeight="1" x14ac:dyDescent="0.35">
      <c r="A1628" s="66">
        <v>1627</v>
      </c>
      <c r="B1628" s="63">
        <v>20427536</v>
      </c>
      <c r="C1628" s="63" t="s">
        <v>462</v>
      </c>
      <c r="D1628" s="63" t="s">
        <v>8748</v>
      </c>
      <c r="E1628" s="63" t="s">
        <v>5441</v>
      </c>
      <c r="F1628" s="63" t="s">
        <v>38</v>
      </c>
      <c r="G1628" s="63" t="s">
        <v>5442</v>
      </c>
      <c r="H1628" s="63" t="s">
        <v>42</v>
      </c>
      <c r="I1628" s="64" t="s">
        <v>465</v>
      </c>
      <c r="J1628" s="65" t="s">
        <v>465</v>
      </c>
      <c r="K1628" s="63" t="s">
        <v>5443</v>
      </c>
      <c r="L1628" s="63" t="s">
        <v>33</v>
      </c>
      <c r="M1628" s="63" t="s">
        <v>34</v>
      </c>
      <c r="N1628" s="63" t="s">
        <v>53</v>
      </c>
      <c r="O1628" s="63" t="s">
        <v>36</v>
      </c>
      <c r="P1628" s="63" t="s">
        <v>53</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2" t="s">
        <v>8768</v>
      </c>
    </row>
    <row r="1629" spans="1:29" ht="16.2" hidden="1" customHeight="1" x14ac:dyDescent="0.35">
      <c r="A1629" s="66">
        <v>1628</v>
      </c>
      <c r="B1629" s="63">
        <v>20427541</v>
      </c>
      <c r="C1629" s="63" t="s">
        <v>462</v>
      </c>
      <c r="D1629" s="63" t="s">
        <v>8748</v>
      </c>
      <c r="E1629" s="63" t="s">
        <v>5444</v>
      </c>
      <c r="F1629" s="63" t="s">
        <v>38</v>
      </c>
      <c r="G1629" s="63" t="s">
        <v>5445</v>
      </c>
      <c r="H1629" s="63" t="s">
        <v>31</v>
      </c>
      <c r="I1629" s="64" t="s">
        <v>5446</v>
      </c>
      <c r="J1629" s="65" t="s">
        <v>469</v>
      </c>
      <c r="K1629" s="63" t="s">
        <v>5447</v>
      </c>
      <c r="L1629" s="63" t="s">
        <v>39</v>
      </c>
      <c r="M1629" s="63" t="s">
        <v>40</v>
      </c>
      <c r="N1629" s="63" t="s">
        <v>48</v>
      </c>
      <c r="O1629" s="63" t="s">
        <v>43</v>
      </c>
      <c r="P1629" s="89" t="s">
        <v>8756</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2" t="s">
        <v>8768</v>
      </c>
    </row>
    <row r="1630" spans="1:29" ht="16.2" hidden="1" customHeight="1" x14ac:dyDescent="0.35">
      <c r="A1630" s="61">
        <v>1629</v>
      </c>
      <c r="B1630" s="67">
        <v>20427544</v>
      </c>
      <c r="C1630" s="63" t="s">
        <v>462</v>
      </c>
      <c r="D1630" s="63" t="s">
        <v>8748</v>
      </c>
      <c r="E1630" s="63" t="s">
        <v>198</v>
      </c>
      <c r="F1630" s="63" t="s">
        <v>38</v>
      </c>
      <c r="G1630" s="63" t="s">
        <v>5448</v>
      </c>
      <c r="H1630" s="63" t="s">
        <v>31</v>
      </c>
      <c r="I1630" s="64" t="s">
        <v>465</v>
      </c>
      <c r="J1630" s="65" t="s">
        <v>465</v>
      </c>
      <c r="K1630" s="63" t="s">
        <v>5449</v>
      </c>
      <c r="L1630" s="63" t="s">
        <v>39</v>
      </c>
      <c r="M1630" s="63" t="s">
        <v>34</v>
      </c>
      <c r="N1630" s="63" t="s">
        <v>35</v>
      </c>
      <c r="O1630" s="63" t="s">
        <v>36</v>
      </c>
      <c r="P1630" s="63" t="s">
        <v>8753</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2" t="s">
        <v>8768</v>
      </c>
    </row>
    <row r="1631" spans="1:29" ht="16.2" hidden="1" customHeight="1" x14ac:dyDescent="0.35">
      <c r="A1631" s="61">
        <v>1630</v>
      </c>
      <c r="B1631" s="63">
        <v>20427556</v>
      </c>
      <c r="C1631" s="63" t="s">
        <v>462</v>
      </c>
      <c r="D1631" s="63" t="s">
        <v>8748</v>
      </c>
      <c r="E1631" s="63" t="s">
        <v>424</v>
      </c>
      <c r="F1631" s="63" t="s">
        <v>38</v>
      </c>
      <c r="G1631" s="63" t="s">
        <v>5450</v>
      </c>
      <c r="H1631" s="63" t="s">
        <v>42</v>
      </c>
      <c r="I1631" s="64" t="s">
        <v>5451</v>
      </c>
      <c r="J1631" s="65" t="s">
        <v>526</v>
      </c>
      <c r="K1631" s="63" t="s">
        <v>5452</v>
      </c>
      <c r="L1631" s="63" t="s">
        <v>39</v>
      </c>
      <c r="M1631" s="63" t="s">
        <v>40</v>
      </c>
      <c r="N1631" s="63" t="s">
        <v>52</v>
      </c>
      <c r="O1631" s="63" t="s">
        <v>43</v>
      </c>
      <c r="P1631" s="63" t="s">
        <v>52</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2" t="s">
        <v>8768</v>
      </c>
    </row>
    <row r="1632" spans="1:29" ht="16.2" customHeight="1" x14ac:dyDescent="0.35">
      <c r="A1632" s="66">
        <v>1631</v>
      </c>
      <c r="B1632" s="63">
        <v>20427563</v>
      </c>
      <c r="C1632" s="63" t="s">
        <v>462</v>
      </c>
      <c r="D1632" s="63" t="s">
        <v>8748</v>
      </c>
      <c r="E1632" s="63" t="s">
        <v>5360</v>
      </c>
      <c r="F1632" s="63" t="s">
        <v>38</v>
      </c>
      <c r="G1632" s="63" t="s">
        <v>5453</v>
      </c>
      <c r="H1632" s="63" t="s">
        <v>42</v>
      </c>
      <c r="I1632" s="64" t="s">
        <v>5454</v>
      </c>
      <c r="J1632" s="65" t="s">
        <v>502</v>
      </c>
      <c r="K1632" s="63" t="s">
        <v>5455</v>
      </c>
      <c r="L1632" s="63" t="s">
        <v>39</v>
      </c>
      <c r="M1632" s="63" t="s">
        <v>40</v>
      </c>
      <c r="N1632" s="63" t="s">
        <v>53</v>
      </c>
      <c r="O1632" s="63" t="s">
        <v>43</v>
      </c>
      <c r="P1632" s="63" t="s">
        <v>53</v>
      </c>
      <c r="Q1632" s="84">
        <f t="shared" ca="1" si="75"/>
        <v>46120</v>
      </c>
      <c r="R1632" s="68">
        <v>0</v>
      </c>
      <c r="S1632" s="85">
        <v>0</v>
      </c>
      <c r="T1632" s="85">
        <v>0</v>
      </c>
      <c r="U1632" s="85">
        <v>0</v>
      </c>
      <c r="V1632" s="86">
        <f t="shared" si="76"/>
        <v>0</v>
      </c>
      <c r="W1632" s="85">
        <v>0</v>
      </c>
      <c r="X1632" s="85">
        <v>0</v>
      </c>
      <c r="Y1632" s="85">
        <v>0</v>
      </c>
      <c r="Z1632" s="85">
        <v>0</v>
      </c>
      <c r="AA1632" s="85" t="s">
        <v>8754</v>
      </c>
      <c r="AB1632" s="87" t="str">
        <f t="shared" si="77"/>
        <v>면제</v>
      </c>
      <c r="AC1632" s="92" t="s">
        <v>8768</v>
      </c>
    </row>
    <row r="1633" spans="1:29" ht="16.2" hidden="1" customHeight="1" x14ac:dyDescent="0.35">
      <c r="A1633" s="66">
        <v>1632</v>
      </c>
      <c r="B1633" s="67">
        <v>20427567</v>
      </c>
      <c r="C1633" s="63" t="s">
        <v>462</v>
      </c>
      <c r="D1633" s="63" t="s">
        <v>8748</v>
      </c>
      <c r="E1633" s="63" t="s">
        <v>5456</v>
      </c>
      <c r="F1633" s="63" t="s">
        <v>32</v>
      </c>
      <c r="G1633" s="63" t="s">
        <v>5457</v>
      </c>
      <c r="H1633" s="63" t="s">
        <v>31</v>
      </c>
      <c r="I1633" s="64" t="s">
        <v>465</v>
      </c>
      <c r="J1633" s="65" t="s">
        <v>465</v>
      </c>
      <c r="K1633" s="63" t="s">
        <v>5458</v>
      </c>
      <c r="L1633" s="63" t="s">
        <v>33</v>
      </c>
      <c r="M1633" s="63" t="s">
        <v>34</v>
      </c>
      <c r="N1633" s="63" t="s">
        <v>35</v>
      </c>
      <c r="O1633" s="63" t="s">
        <v>36</v>
      </c>
      <c r="P1633" s="63" t="s">
        <v>8750</v>
      </c>
      <c r="Q1633" s="84">
        <f t="shared" ca="1" si="75"/>
        <v>46120</v>
      </c>
      <c r="R1633" s="68">
        <v>0</v>
      </c>
      <c r="S1633" s="85" t="s">
        <v>8754</v>
      </c>
      <c r="T1633" s="85">
        <v>0</v>
      </c>
      <c r="U1633" s="85">
        <v>0</v>
      </c>
      <c r="V1633" s="86">
        <f t="shared" si="76"/>
        <v>2</v>
      </c>
      <c r="W1633" s="85">
        <v>0</v>
      </c>
      <c r="X1633" s="85">
        <v>0</v>
      </c>
      <c r="Y1633" s="85">
        <v>0</v>
      </c>
      <c r="Z1633" s="85">
        <v>0</v>
      </c>
      <c r="AA1633" s="85">
        <v>0</v>
      </c>
      <c r="AB1633" s="87">
        <f t="shared" si="77"/>
        <v>0</v>
      </c>
      <c r="AC1633" s="92" t="s">
        <v>8768</v>
      </c>
    </row>
    <row r="1634" spans="1:29" ht="16.2" hidden="1" customHeight="1" x14ac:dyDescent="0.35">
      <c r="A1634" s="61">
        <v>1633</v>
      </c>
      <c r="B1634" s="67">
        <v>20427569</v>
      </c>
      <c r="C1634" s="63" t="s">
        <v>462</v>
      </c>
      <c r="D1634" s="63" t="s">
        <v>8748</v>
      </c>
      <c r="E1634" s="63" t="s">
        <v>5459</v>
      </c>
      <c r="F1634" s="63" t="s">
        <v>38</v>
      </c>
      <c r="G1634" s="63" t="s">
        <v>5460</v>
      </c>
      <c r="H1634" s="63" t="s">
        <v>31</v>
      </c>
      <c r="I1634" s="64" t="s">
        <v>5461</v>
      </c>
      <c r="J1634" s="65" t="s">
        <v>1092</v>
      </c>
      <c r="K1634" s="63" t="s">
        <v>5462</v>
      </c>
      <c r="L1634" s="63" t="s">
        <v>33</v>
      </c>
      <c r="M1634" s="63" t="s">
        <v>34</v>
      </c>
      <c r="N1634" s="63" t="s">
        <v>35</v>
      </c>
      <c r="O1634" s="63" t="s">
        <v>43</v>
      </c>
      <c r="P1634" s="63" t="s">
        <v>8757</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2" t="s">
        <v>8768</v>
      </c>
    </row>
    <row r="1635" spans="1:29" ht="16.2" hidden="1" customHeight="1" x14ac:dyDescent="0.35">
      <c r="A1635" s="61">
        <v>1634</v>
      </c>
      <c r="B1635" s="67">
        <v>20427576</v>
      </c>
      <c r="C1635" s="63" t="s">
        <v>462</v>
      </c>
      <c r="D1635" s="63" t="s">
        <v>8748</v>
      </c>
      <c r="E1635" s="63" t="s">
        <v>5463</v>
      </c>
      <c r="F1635" s="63" t="s">
        <v>32</v>
      </c>
      <c r="G1635" s="63" t="s">
        <v>5464</v>
      </c>
      <c r="H1635" s="63" t="s">
        <v>31</v>
      </c>
      <c r="I1635" s="64" t="s">
        <v>5465</v>
      </c>
      <c r="J1635" s="65" t="s">
        <v>465</v>
      </c>
      <c r="K1635" s="63" t="s">
        <v>5466</v>
      </c>
      <c r="L1635" s="63" t="s">
        <v>39</v>
      </c>
      <c r="M1635" s="63" t="s">
        <v>40</v>
      </c>
      <c r="N1635" s="63" t="s">
        <v>46</v>
      </c>
      <c r="O1635" s="63" t="s">
        <v>43</v>
      </c>
      <c r="P1635" s="63" t="s">
        <v>46</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2" t="s">
        <v>8768</v>
      </c>
    </row>
    <row r="1636" spans="1:29" ht="16.2" hidden="1" customHeight="1" x14ac:dyDescent="0.35">
      <c r="A1636" s="66">
        <v>1635</v>
      </c>
      <c r="B1636" s="67">
        <v>20427589</v>
      </c>
      <c r="C1636" s="63" t="s">
        <v>462</v>
      </c>
      <c r="D1636" s="63" t="s">
        <v>8748</v>
      </c>
      <c r="E1636" s="63" t="s">
        <v>197</v>
      </c>
      <c r="F1636" s="63" t="s">
        <v>32</v>
      </c>
      <c r="G1636" s="63" t="s">
        <v>5467</v>
      </c>
      <c r="H1636" s="63" t="s">
        <v>42</v>
      </c>
      <c r="I1636" s="64" t="s">
        <v>3512</v>
      </c>
      <c r="J1636" s="65" t="s">
        <v>465</v>
      </c>
      <c r="K1636" s="63" t="s">
        <v>5468</v>
      </c>
      <c r="L1636" s="63" t="s">
        <v>39</v>
      </c>
      <c r="M1636" s="63" t="s">
        <v>34</v>
      </c>
      <c r="N1636" s="63" t="s">
        <v>35</v>
      </c>
      <c r="O1636" s="63" t="s">
        <v>43</v>
      </c>
      <c r="P1636" s="63" t="s">
        <v>8755</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2" t="s">
        <v>8768</v>
      </c>
    </row>
    <row r="1637" spans="1:29" ht="16.2" hidden="1" customHeight="1" x14ac:dyDescent="0.35">
      <c r="A1637" s="66">
        <v>1636</v>
      </c>
      <c r="B1637" s="67">
        <v>20427594</v>
      </c>
      <c r="C1637" s="63" t="s">
        <v>462</v>
      </c>
      <c r="D1637" s="63" t="s">
        <v>8748</v>
      </c>
      <c r="E1637" s="63" t="s">
        <v>5469</v>
      </c>
      <c r="F1637" s="63" t="s">
        <v>38</v>
      </c>
      <c r="G1637" s="63" t="s">
        <v>5470</v>
      </c>
      <c r="H1637" s="63" t="s">
        <v>31</v>
      </c>
      <c r="I1637" s="64" t="s">
        <v>5471</v>
      </c>
      <c r="J1637" s="65" t="s">
        <v>526</v>
      </c>
      <c r="K1637" s="63" t="s">
        <v>5472</v>
      </c>
      <c r="L1637" s="63" t="s">
        <v>33</v>
      </c>
      <c r="M1637" s="63" t="s">
        <v>40</v>
      </c>
      <c r="N1637" s="63" t="s">
        <v>46</v>
      </c>
      <c r="O1637" s="63" t="s">
        <v>43</v>
      </c>
      <c r="P1637" s="63" t="s">
        <v>46</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2" t="s">
        <v>8768</v>
      </c>
    </row>
    <row r="1638" spans="1:29" ht="16.2" hidden="1" customHeight="1" x14ac:dyDescent="0.35">
      <c r="A1638" s="61">
        <v>1637</v>
      </c>
      <c r="B1638" s="63">
        <v>20427595</v>
      </c>
      <c r="C1638" s="63" t="s">
        <v>462</v>
      </c>
      <c r="D1638" s="63" t="s">
        <v>8748</v>
      </c>
      <c r="E1638" s="63" t="s">
        <v>5473</v>
      </c>
      <c r="F1638" s="63" t="s">
        <v>38</v>
      </c>
      <c r="G1638" s="63" t="s">
        <v>5474</v>
      </c>
      <c r="H1638" s="63" t="s">
        <v>31</v>
      </c>
      <c r="I1638" s="64" t="s">
        <v>465</v>
      </c>
      <c r="J1638" s="65" t="s">
        <v>526</v>
      </c>
      <c r="K1638" s="63" t="s">
        <v>5475</v>
      </c>
      <c r="L1638" s="63" t="s">
        <v>39</v>
      </c>
      <c r="M1638" s="63" t="s">
        <v>40</v>
      </c>
      <c r="N1638" s="63" t="s">
        <v>48</v>
      </c>
      <c r="O1638" s="63" t="s">
        <v>43</v>
      </c>
      <c r="P1638" s="89" t="s">
        <v>8756</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2" t="s">
        <v>8768</v>
      </c>
    </row>
    <row r="1639" spans="1:29" ht="16.2" hidden="1" customHeight="1" x14ac:dyDescent="0.35">
      <c r="A1639" s="61">
        <v>1638</v>
      </c>
      <c r="B1639" s="67">
        <v>20427610</v>
      </c>
      <c r="C1639" s="63" t="s">
        <v>462</v>
      </c>
      <c r="D1639" s="63" t="s">
        <v>8748</v>
      </c>
      <c r="E1639" s="63" t="s">
        <v>5153</v>
      </c>
      <c r="F1639" s="63" t="s">
        <v>38</v>
      </c>
      <c r="G1639" s="63" t="s">
        <v>5476</v>
      </c>
      <c r="H1639" s="63" t="s">
        <v>31</v>
      </c>
      <c r="I1639" s="64" t="s">
        <v>465</v>
      </c>
      <c r="J1639" s="65" t="s">
        <v>465</v>
      </c>
      <c r="K1639" s="63" t="s">
        <v>5477</v>
      </c>
      <c r="L1639" s="63" t="s">
        <v>39</v>
      </c>
      <c r="M1639" s="63" t="s">
        <v>34</v>
      </c>
      <c r="N1639" s="63" t="s">
        <v>35</v>
      </c>
      <c r="O1639" s="63" t="s">
        <v>43</v>
      </c>
      <c r="P1639" s="63" t="s">
        <v>8755</v>
      </c>
      <c r="Q1639" s="84">
        <f t="shared" ca="1" si="75"/>
        <v>46120</v>
      </c>
      <c r="R1639" s="68">
        <v>0</v>
      </c>
      <c r="S1639" s="85" t="s">
        <v>8754</v>
      </c>
      <c r="T1639" s="85">
        <v>0</v>
      </c>
      <c r="U1639" s="85">
        <v>0</v>
      </c>
      <c r="V1639" s="86">
        <f t="shared" si="76"/>
        <v>2</v>
      </c>
      <c r="W1639" s="85">
        <v>0</v>
      </c>
      <c r="X1639" s="85">
        <v>0</v>
      </c>
      <c r="Y1639" s="85">
        <v>0</v>
      </c>
      <c r="Z1639" s="85">
        <v>0</v>
      </c>
      <c r="AA1639" s="85">
        <v>0</v>
      </c>
      <c r="AB1639" s="87">
        <f t="shared" si="77"/>
        <v>0</v>
      </c>
      <c r="AC1639" s="92" t="s">
        <v>8768</v>
      </c>
    </row>
    <row r="1640" spans="1:29" ht="16.2" hidden="1" customHeight="1" x14ac:dyDescent="0.35">
      <c r="A1640" s="66">
        <v>1639</v>
      </c>
      <c r="B1640" s="67">
        <v>20427618</v>
      </c>
      <c r="C1640" s="63" t="s">
        <v>462</v>
      </c>
      <c r="D1640" s="63" t="s">
        <v>8748</v>
      </c>
      <c r="E1640" s="63" t="s">
        <v>302</v>
      </c>
      <c r="F1640" s="63" t="s">
        <v>38</v>
      </c>
      <c r="G1640" s="63" t="s">
        <v>5478</v>
      </c>
      <c r="H1640" s="63" t="s">
        <v>42</v>
      </c>
      <c r="I1640" s="64" t="s">
        <v>797</v>
      </c>
      <c r="J1640" s="65" t="s">
        <v>544</v>
      </c>
      <c r="K1640" s="63" t="s">
        <v>5479</v>
      </c>
      <c r="L1640" s="63" t="s">
        <v>39</v>
      </c>
      <c r="M1640" s="63" t="s">
        <v>34</v>
      </c>
      <c r="N1640" s="63" t="s">
        <v>35</v>
      </c>
      <c r="O1640" s="63" t="s">
        <v>43</v>
      </c>
      <c r="P1640" s="63" t="s">
        <v>8757</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2" t="s">
        <v>8768</v>
      </c>
    </row>
    <row r="1641" spans="1:29" ht="16.2" hidden="1" customHeight="1" x14ac:dyDescent="0.35">
      <c r="A1641" s="66">
        <v>1640</v>
      </c>
      <c r="B1641" s="63">
        <v>20427632</v>
      </c>
      <c r="C1641" s="63" t="s">
        <v>462</v>
      </c>
      <c r="D1641" s="63" t="s">
        <v>8748</v>
      </c>
      <c r="E1641" s="63" t="s">
        <v>5480</v>
      </c>
      <c r="F1641" s="63" t="s">
        <v>32</v>
      </c>
      <c r="G1641" s="63" t="s">
        <v>5481</v>
      </c>
      <c r="H1641" s="63" t="s">
        <v>42</v>
      </c>
      <c r="I1641" s="64" t="s">
        <v>5482</v>
      </c>
      <c r="J1641" s="65" t="s">
        <v>469</v>
      </c>
      <c r="K1641" s="63" t="s">
        <v>5483</v>
      </c>
      <c r="L1641" s="63" t="s">
        <v>39</v>
      </c>
      <c r="M1641" s="63" t="s">
        <v>40</v>
      </c>
      <c r="N1641" s="63" t="s">
        <v>48</v>
      </c>
      <c r="O1641" s="63" t="s">
        <v>30</v>
      </c>
      <c r="P1641" s="89" t="s">
        <v>8756</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2" t="s">
        <v>8768</v>
      </c>
    </row>
    <row r="1642" spans="1:29" ht="16.2" hidden="1" customHeight="1" x14ac:dyDescent="0.35">
      <c r="A1642" s="61">
        <v>1641</v>
      </c>
      <c r="B1642" s="67">
        <v>20427634</v>
      </c>
      <c r="C1642" s="63" t="s">
        <v>462</v>
      </c>
      <c r="D1642" s="63" t="s">
        <v>8748</v>
      </c>
      <c r="E1642" s="63" t="s">
        <v>5484</v>
      </c>
      <c r="F1642" s="63" t="s">
        <v>38</v>
      </c>
      <c r="G1642" s="63" t="s">
        <v>1826</v>
      </c>
      <c r="H1642" s="63" t="s">
        <v>31</v>
      </c>
      <c r="I1642" s="64" t="s">
        <v>5485</v>
      </c>
      <c r="J1642" s="65" t="s">
        <v>469</v>
      </c>
      <c r="K1642" s="63" t="s">
        <v>5486</v>
      </c>
      <c r="L1642" s="63" t="s">
        <v>39</v>
      </c>
      <c r="M1642" s="63" t="s">
        <v>34</v>
      </c>
      <c r="N1642" s="63" t="s">
        <v>35</v>
      </c>
      <c r="O1642" s="63" t="s">
        <v>30</v>
      </c>
      <c r="P1642" s="63" t="s">
        <v>8751</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2" t="s">
        <v>8768</v>
      </c>
    </row>
    <row r="1643" spans="1:29" ht="16.2" customHeight="1" x14ac:dyDescent="0.35">
      <c r="A1643" s="61">
        <v>1642</v>
      </c>
      <c r="B1643" s="63">
        <v>20427636</v>
      </c>
      <c r="C1643" s="63" t="s">
        <v>462</v>
      </c>
      <c r="D1643" s="63" t="s">
        <v>8748</v>
      </c>
      <c r="E1643" s="63" t="s">
        <v>5487</v>
      </c>
      <c r="F1643" s="63" t="s">
        <v>38</v>
      </c>
      <c r="G1643" s="63" t="s">
        <v>5488</v>
      </c>
      <c r="H1643" s="63" t="s">
        <v>31</v>
      </c>
      <c r="I1643" s="64" t="s">
        <v>1151</v>
      </c>
      <c r="J1643" s="65" t="s">
        <v>502</v>
      </c>
      <c r="K1643" s="63" t="s">
        <v>5489</v>
      </c>
      <c r="L1643" s="63" t="s">
        <v>39</v>
      </c>
      <c r="M1643" s="63" t="s">
        <v>40</v>
      </c>
      <c r="N1643" s="63" t="s">
        <v>53</v>
      </c>
      <c r="O1643" s="63" t="s">
        <v>30</v>
      </c>
      <c r="P1643" s="63" t="s">
        <v>53</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2" t="s">
        <v>8768</v>
      </c>
    </row>
    <row r="1644" spans="1:29" ht="16.2" hidden="1" customHeight="1" x14ac:dyDescent="0.35">
      <c r="A1644" s="66">
        <v>1643</v>
      </c>
      <c r="B1644" s="67">
        <v>20427638</v>
      </c>
      <c r="C1644" s="63" t="s">
        <v>462</v>
      </c>
      <c r="D1644" s="63" t="s">
        <v>8748</v>
      </c>
      <c r="E1644" s="63" t="s">
        <v>5490</v>
      </c>
      <c r="F1644" s="63" t="s">
        <v>38</v>
      </c>
      <c r="G1644" s="63" t="s">
        <v>5491</v>
      </c>
      <c r="H1644" s="63" t="s">
        <v>42</v>
      </c>
      <c r="I1644" s="64" t="s">
        <v>607</v>
      </c>
      <c r="J1644" s="65" t="s">
        <v>469</v>
      </c>
      <c r="K1644" s="63" t="s">
        <v>5492</v>
      </c>
      <c r="L1644" s="63" t="s">
        <v>33</v>
      </c>
      <c r="M1644" s="63" t="s">
        <v>40</v>
      </c>
      <c r="N1644" s="63" t="s">
        <v>35</v>
      </c>
      <c r="O1644" s="63" t="s">
        <v>43</v>
      </c>
      <c r="P1644" s="63" t="s">
        <v>8749</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2" t="s">
        <v>8768</v>
      </c>
    </row>
    <row r="1645" spans="1:29" ht="16.2" hidden="1" customHeight="1" x14ac:dyDescent="0.35">
      <c r="A1645" s="66">
        <v>1644</v>
      </c>
      <c r="B1645" s="63">
        <v>20427653</v>
      </c>
      <c r="C1645" s="63" t="s">
        <v>462</v>
      </c>
      <c r="D1645" s="63" t="s">
        <v>8748</v>
      </c>
      <c r="E1645" s="63" t="s">
        <v>5493</v>
      </c>
      <c r="F1645" s="63" t="s">
        <v>38</v>
      </c>
      <c r="G1645" s="63" t="s">
        <v>5494</v>
      </c>
      <c r="H1645" s="63" t="s">
        <v>42</v>
      </c>
      <c r="I1645" s="64" t="s">
        <v>465</v>
      </c>
      <c r="J1645" s="65" t="s">
        <v>465</v>
      </c>
      <c r="K1645" s="63" t="s">
        <v>5495</v>
      </c>
      <c r="L1645" s="63" t="s">
        <v>33</v>
      </c>
      <c r="M1645" s="63" t="s">
        <v>40</v>
      </c>
      <c r="N1645" s="63" t="s">
        <v>52</v>
      </c>
      <c r="O1645" s="63" t="s">
        <v>36</v>
      </c>
      <c r="P1645" s="63" t="s">
        <v>52</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2" t="s">
        <v>8768</v>
      </c>
    </row>
    <row r="1646" spans="1:29" ht="16.2" hidden="1" customHeight="1" x14ac:dyDescent="0.35">
      <c r="A1646" s="61">
        <v>1645</v>
      </c>
      <c r="B1646" s="63">
        <v>20427655</v>
      </c>
      <c r="C1646" s="63" t="s">
        <v>462</v>
      </c>
      <c r="D1646" s="63" t="s">
        <v>8748</v>
      </c>
      <c r="E1646" s="63" t="s">
        <v>190</v>
      </c>
      <c r="F1646" s="63" t="s">
        <v>38</v>
      </c>
      <c r="G1646" s="63" t="s">
        <v>5496</v>
      </c>
      <c r="H1646" s="63" t="s">
        <v>42</v>
      </c>
      <c r="I1646" s="64" t="s">
        <v>465</v>
      </c>
      <c r="J1646" s="65" t="s">
        <v>502</v>
      </c>
      <c r="K1646" s="63" t="s">
        <v>5497</v>
      </c>
      <c r="L1646" s="63" t="s">
        <v>39</v>
      </c>
      <c r="M1646" s="63" t="s">
        <v>34</v>
      </c>
      <c r="N1646" s="63" t="s">
        <v>48</v>
      </c>
      <c r="O1646" s="63" t="s">
        <v>43</v>
      </c>
      <c r="P1646" s="89" t="s">
        <v>8756</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2" t="s">
        <v>8768</v>
      </c>
    </row>
    <row r="1647" spans="1:29" ht="16.2" hidden="1" customHeight="1" x14ac:dyDescent="0.35">
      <c r="A1647" s="61">
        <v>1646</v>
      </c>
      <c r="B1647" s="67">
        <v>20427658</v>
      </c>
      <c r="C1647" s="63" t="s">
        <v>462</v>
      </c>
      <c r="D1647" s="63" t="s">
        <v>8748</v>
      </c>
      <c r="E1647" s="63" t="s">
        <v>5498</v>
      </c>
      <c r="F1647" s="63" t="s">
        <v>32</v>
      </c>
      <c r="G1647" s="63" t="s">
        <v>5499</v>
      </c>
      <c r="H1647" s="63" t="s">
        <v>42</v>
      </c>
      <c r="I1647" s="64" t="s">
        <v>465</v>
      </c>
      <c r="J1647" s="65" t="s">
        <v>465</v>
      </c>
      <c r="K1647" s="63" t="s">
        <v>5500</v>
      </c>
      <c r="L1647" s="63" t="s">
        <v>45</v>
      </c>
      <c r="M1647" s="63" t="s">
        <v>34</v>
      </c>
      <c r="N1647" s="63" t="s">
        <v>35</v>
      </c>
      <c r="O1647" s="63" t="s">
        <v>36</v>
      </c>
      <c r="P1647" s="63" t="s">
        <v>8753</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2" t="s">
        <v>8768</v>
      </c>
    </row>
    <row r="1648" spans="1:29" ht="16.2" hidden="1" customHeight="1" x14ac:dyDescent="0.35">
      <c r="A1648" s="66">
        <v>1647</v>
      </c>
      <c r="B1648" s="62">
        <v>20427660</v>
      </c>
      <c r="C1648" s="63" t="s">
        <v>462</v>
      </c>
      <c r="D1648" s="63" t="s">
        <v>8748</v>
      </c>
      <c r="E1648" s="63" t="s">
        <v>5501</v>
      </c>
      <c r="F1648" s="63" t="s">
        <v>38</v>
      </c>
      <c r="G1648" s="63" t="s">
        <v>5502</v>
      </c>
      <c r="H1648" s="63" t="s">
        <v>31</v>
      </c>
      <c r="I1648" s="64" t="s">
        <v>5503</v>
      </c>
      <c r="J1648" s="65" t="s">
        <v>526</v>
      </c>
      <c r="K1648" s="63" t="s">
        <v>5504</v>
      </c>
      <c r="L1648" s="63" t="s">
        <v>39</v>
      </c>
      <c r="M1648" s="63" t="s">
        <v>40</v>
      </c>
      <c r="N1648" s="63" t="s">
        <v>48</v>
      </c>
      <c r="O1648" s="63" t="s">
        <v>43</v>
      </c>
      <c r="P1648" s="89" t="s">
        <v>8758</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2" t="s">
        <v>8768</v>
      </c>
    </row>
    <row r="1649" spans="1:29" ht="16.2" hidden="1" customHeight="1" x14ac:dyDescent="0.35">
      <c r="A1649" s="66">
        <v>1648</v>
      </c>
      <c r="B1649" s="67">
        <v>20427663</v>
      </c>
      <c r="C1649" s="63" t="s">
        <v>462</v>
      </c>
      <c r="D1649" s="63" t="s">
        <v>8748</v>
      </c>
      <c r="E1649" s="63" t="s">
        <v>5505</v>
      </c>
      <c r="F1649" s="63" t="s">
        <v>32</v>
      </c>
      <c r="G1649" s="63" t="s">
        <v>5506</v>
      </c>
      <c r="H1649" s="63" t="s">
        <v>31</v>
      </c>
      <c r="I1649" s="64" t="s">
        <v>465</v>
      </c>
      <c r="J1649" s="65" t="s">
        <v>465</v>
      </c>
      <c r="K1649" s="63" t="s">
        <v>5507</v>
      </c>
      <c r="L1649" s="63" t="s">
        <v>39</v>
      </c>
      <c r="M1649" s="63" t="s">
        <v>34</v>
      </c>
      <c r="N1649" s="63" t="s">
        <v>35</v>
      </c>
      <c r="O1649" s="63" t="s">
        <v>36</v>
      </c>
      <c r="P1649" s="63" t="s">
        <v>8751</v>
      </c>
      <c r="Q1649" s="84">
        <f t="shared" ca="1" si="75"/>
        <v>46120</v>
      </c>
      <c r="R1649" s="68">
        <v>0</v>
      </c>
      <c r="S1649" s="85" t="s">
        <v>8754</v>
      </c>
      <c r="T1649" s="85">
        <v>0</v>
      </c>
      <c r="U1649" s="85">
        <v>0</v>
      </c>
      <c r="V1649" s="86">
        <f t="shared" si="76"/>
        <v>2</v>
      </c>
      <c r="W1649" s="85">
        <v>0</v>
      </c>
      <c r="X1649" s="85">
        <v>0</v>
      </c>
      <c r="Y1649" s="85">
        <v>0</v>
      </c>
      <c r="Z1649" s="85">
        <v>0</v>
      </c>
      <c r="AA1649" s="85">
        <v>0</v>
      </c>
      <c r="AB1649" s="87">
        <f t="shared" si="77"/>
        <v>0</v>
      </c>
      <c r="AC1649" s="92" t="s">
        <v>8768</v>
      </c>
    </row>
    <row r="1650" spans="1:29" ht="16.2" hidden="1" customHeight="1" x14ac:dyDescent="0.35">
      <c r="A1650" s="61">
        <v>1649</v>
      </c>
      <c r="B1650" s="67">
        <v>20427668</v>
      </c>
      <c r="C1650" s="63" t="s">
        <v>462</v>
      </c>
      <c r="D1650" s="63" t="s">
        <v>8748</v>
      </c>
      <c r="E1650" s="63" t="s">
        <v>5508</v>
      </c>
      <c r="F1650" s="63" t="s">
        <v>38</v>
      </c>
      <c r="G1650" s="63" t="s">
        <v>5509</v>
      </c>
      <c r="H1650" s="63" t="s">
        <v>31</v>
      </c>
      <c r="I1650" s="64" t="s">
        <v>5510</v>
      </c>
      <c r="J1650" s="65" t="s">
        <v>544</v>
      </c>
      <c r="K1650" s="63" t="s">
        <v>5511</v>
      </c>
      <c r="L1650" s="63" t="s">
        <v>39</v>
      </c>
      <c r="M1650" s="63" t="s">
        <v>40</v>
      </c>
      <c r="N1650" s="63" t="s">
        <v>35</v>
      </c>
      <c r="O1650" s="63" t="s">
        <v>30</v>
      </c>
      <c r="P1650" s="63" t="s">
        <v>8752</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2" t="s">
        <v>8768</v>
      </c>
    </row>
    <row r="1651" spans="1:29" ht="16.2" hidden="1" customHeight="1" x14ac:dyDescent="0.35">
      <c r="A1651" s="61">
        <v>1650</v>
      </c>
      <c r="B1651" s="67">
        <v>20427672</v>
      </c>
      <c r="C1651" s="63" t="s">
        <v>462</v>
      </c>
      <c r="D1651" s="63" t="s">
        <v>8748</v>
      </c>
      <c r="E1651" s="63" t="s">
        <v>5512</v>
      </c>
      <c r="F1651" s="63" t="s">
        <v>32</v>
      </c>
      <c r="G1651" s="63" t="s">
        <v>5513</v>
      </c>
      <c r="H1651" s="63" t="s">
        <v>31</v>
      </c>
      <c r="I1651" s="64" t="s">
        <v>5514</v>
      </c>
      <c r="J1651" s="65" t="s">
        <v>502</v>
      </c>
      <c r="K1651" s="63" t="s">
        <v>5515</v>
      </c>
      <c r="L1651" s="63" t="s">
        <v>45</v>
      </c>
      <c r="M1651" s="63" t="s">
        <v>40</v>
      </c>
      <c r="N1651" s="63" t="s">
        <v>46</v>
      </c>
      <c r="O1651" s="63" t="s">
        <v>30</v>
      </c>
      <c r="P1651" s="63" t="s">
        <v>46</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2" t="s">
        <v>8768</v>
      </c>
    </row>
    <row r="1652" spans="1:29" ht="16.2" hidden="1" customHeight="1" x14ac:dyDescent="0.35">
      <c r="A1652" s="66">
        <v>1651</v>
      </c>
      <c r="B1652" s="67">
        <v>20427686</v>
      </c>
      <c r="C1652" s="63" t="s">
        <v>462</v>
      </c>
      <c r="D1652" s="63" t="s">
        <v>8748</v>
      </c>
      <c r="E1652" s="63" t="s">
        <v>450</v>
      </c>
      <c r="F1652" s="63" t="s">
        <v>38</v>
      </c>
      <c r="G1652" s="63" t="s">
        <v>5409</v>
      </c>
      <c r="H1652" s="63" t="s">
        <v>31</v>
      </c>
      <c r="I1652" s="64" t="s">
        <v>1010</v>
      </c>
      <c r="J1652" s="65" t="s">
        <v>1463</v>
      </c>
      <c r="K1652" s="63" t="s">
        <v>5516</v>
      </c>
      <c r="L1652" s="63" t="s">
        <v>33</v>
      </c>
      <c r="M1652" s="63" t="s">
        <v>40</v>
      </c>
      <c r="N1652" s="63" t="s">
        <v>35</v>
      </c>
      <c r="O1652" s="63" t="s">
        <v>43</v>
      </c>
      <c r="P1652" s="63" t="s">
        <v>8752</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2" t="s">
        <v>8768</v>
      </c>
    </row>
    <row r="1653" spans="1:29" ht="16.2" hidden="1" customHeight="1" x14ac:dyDescent="0.35">
      <c r="A1653" s="66">
        <v>1652</v>
      </c>
      <c r="B1653" s="67">
        <v>20427695</v>
      </c>
      <c r="C1653" s="63" t="s">
        <v>462</v>
      </c>
      <c r="D1653" s="63" t="s">
        <v>8748</v>
      </c>
      <c r="E1653" s="63" t="s">
        <v>5517</v>
      </c>
      <c r="F1653" s="63" t="s">
        <v>32</v>
      </c>
      <c r="G1653" s="63" t="s">
        <v>5518</v>
      </c>
      <c r="H1653" s="63" t="s">
        <v>42</v>
      </c>
      <c r="I1653" s="64" t="s">
        <v>5519</v>
      </c>
      <c r="J1653" s="65" t="s">
        <v>510</v>
      </c>
      <c r="K1653" s="63" t="s">
        <v>5520</v>
      </c>
      <c r="L1653" s="63" t="s">
        <v>33</v>
      </c>
      <c r="M1653" s="63" t="s">
        <v>40</v>
      </c>
      <c r="N1653" s="63" t="s">
        <v>46</v>
      </c>
      <c r="O1653" s="63" t="s">
        <v>43</v>
      </c>
      <c r="P1653" s="63" t="s">
        <v>46</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2" t="s">
        <v>8768</v>
      </c>
    </row>
    <row r="1654" spans="1:29" ht="16.2" hidden="1" customHeight="1" x14ac:dyDescent="0.35">
      <c r="A1654" s="61">
        <v>1653</v>
      </c>
      <c r="B1654" s="67">
        <v>20427699</v>
      </c>
      <c r="C1654" s="63" t="s">
        <v>462</v>
      </c>
      <c r="D1654" s="63" t="s">
        <v>8748</v>
      </c>
      <c r="E1654" s="63" t="s">
        <v>5521</v>
      </c>
      <c r="F1654" s="63" t="s">
        <v>38</v>
      </c>
      <c r="G1654" s="63" t="s">
        <v>5522</v>
      </c>
      <c r="H1654" s="63" t="s">
        <v>31</v>
      </c>
      <c r="I1654" s="64" t="s">
        <v>465</v>
      </c>
      <c r="J1654" s="65" t="s">
        <v>465</v>
      </c>
      <c r="K1654" s="63" t="s">
        <v>5523</v>
      </c>
      <c r="L1654" s="63" t="s">
        <v>33</v>
      </c>
      <c r="M1654" s="63" t="s">
        <v>40</v>
      </c>
      <c r="N1654" s="63" t="s">
        <v>35</v>
      </c>
      <c r="O1654" s="63" t="s">
        <v>36</v>
      </c>
      <c r="P1654" s="63" t="s">
        <v>8751</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2" t="s">
        <v>8768</v>
      </c>
    </row>
    <row r="1655" spans="1:29" ht="16.2" hidden="1" customHeight="1" x14ac:dyDescent="0.35">
      <c r="A1655" s="61">
        <v>1654</v>
      </c>
      <c r="B1655" s="67">
        <v>20427707</v>
      </c>
      <c r="C1655" s="63" t="s">
        <v>462</v>
      </c>
      <c r="D1655" s="63" t="s">
        <v>8748</v>
      </c>
      <c r="E1655" s="63" t="s">
        <v>5524</v>
      </c>
      <c r="F1655" s="63" t="s">
        <v>38</v>
      </c>
      <c r="G1655" s="63" t="s">
        <v>5525</v>
      </c>
      <c r="H1655" s="63" t="s">
        <v>31</v>
      </c>
      <c r="I1655" s="64" t="s">
        <v>465</v>
      </c>
      <c r="J1655" s="65" t="s">
        <v>465</v>
      </c>
      <c r="K1655" s="63" t="s">
        <v>5526</v>
      </c>
      <c r="L1655" s="63" t="s">
        <v>39</v>
      </c>
      <c r="M1655" s="63" t="s">
        <v>34</v>
      </c>
      <c r="N1655" s="63" t="s">
        <v>35</v>
      </c>
      <c r="O1655" s="63" t="s">
        <v>36</v>
      </c>
      <c r="P1655" s="63" t="s">
        <v>8751</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2" t="s">
        <v>8768</v>
      </c>
    </row>
    <row r="1656" spans="1:29" ht="16.2" hidden="1" customHeight="1" x14ac:dyDescent="0.35">
      <c r="A1656" s="66">
        <v>1655</v>
      </c>
      <c r="B1656" s="67">
        <v>20427709</v>
      </c>
      <c r="C1656" s="63" t="s">
        <v>462</v>
      </c>
      <c r="D1656" s="63" t="s">
        <v>8748</v>
      </c>
      <c r="E1656" s="63" t="s">
        <v>5527</v>
      </c>
      <c r="F1656" s="63" t="s">
        <v>38</v>
      </c>
      <c r="G1656" s="63" t="s">
        <v>5528</v>
      </c>
      <c r="H1656" s="63" t="s">
        <v>42</v>
      </c>
      <c r="I1656" s="64" t="s">
        <v>3740</v>
      </c>
      <c r="J1656" s="65" t="s">
        <v>469</v>
      </c>
      <c r="K1656" s="63" t="s">
        <v>5529</v>
      </c>
      <c r="L1656" s="63" t="s">
        <v>45</v>
      </c>
      <c r="M1656" s="63" t="s">
        <v>34</v>
      </c>
      <c r="N1656" s="63" t="s">
        <v>35</v>
      </c>
      <c r="O1656" s="63" t="s">
        <v>43</v>
      </c>
      <c r="P1656" s="63" t="s">
        <v>8751</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2" t="s">
        <v>8768</v>
      </c>
    </row>
    <row r="1657" spans="1:29" ht="16.2" hidden="1" customHeight="1" x14ac:dyDescent="0.35">
      <c r="A1657" s="66">
        <v>1656</v>
      </c>
      <c r="B1657" s="67">
        <v>20427718</v>
      </c>
      <c r="C1657" s="63" t="s">
        <v>462</v>
      </c>
      <c r="D1657" s="63" t="s">
        <v>8748</v>
      </c>
      <c r="E1657" s="63" t="s">
        <v>5530</v>
      </c>
      <c r="F1657" s="63" t="s">
        <v>32</v>
      </c>
      <c r="G1657" s="63" t="s">
        <v>5531</v>
      </c>
      <c r="H1657" s="63" t="s">
        <v>42</v>
      </c>
      <c r="I1657" s="64" t="s">
        <v>3579</v>
      </c>
      <c r="J1657" s="65" t="s">
        <v>502</v>
      </c>
      <c r="K1657" s="63" t="s">
        <v>5532</v>
      </c>
      <c r="L1657" s="63" t="s">
        <v>33</v>
      </c>
      <c r="M1657" s="63" t="s">
        <v>34</v>
      </c>
      <c r="N1657" s="63" t="s">
        <v>35</v>
      </c>
      <c r="O1657" s="63" t="s">
        <v>43</v>
      </c>
      <c r="P1657" s="63" t="s">
        <v>8752</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2" t="s">
        <v>8768</v>
      </c>
    </row>
    <row r="1658" spans="1:29" ht="16.2" hidden="1" customHeight="1" x14ac:dyDescent="0.35">
      <c r="A1658" s="61">
        <v>1657</v>
      </c>
      <c r="B1658" s="67">
        <v>20427721</v>
      </c>
      <c r="C1658" s="63" t="s">
        <v>462</v>
      </c>
      <c r="D1658" s="63" t="s">
        <v>8748</v>
      </c>
      <c r="E1658" s="63" t="s">
        <v>5533</v>
      </c>
      <c r="F1658" s="63" t="s">
        <v>38</v>
      </c>
      <c r="G1658" s="63" t="s">
        <v>5534</v>
      </c>
      <c r="H1658" s="63" t="s">
        <v>42</v>
      </c>
      <c r="I1658" s="64" t="s">
        <v>5535</v>
      </c>
      <c r="J1658" s="65" t="s">
        <v>469</v>
      </c>
      <c r="K1658" s="63" t="s">
        <v>5536</v>
      </c>
      <c r="L1658" s="63" t="s">
        <v>39</v>
      </c>
      <c r="M1658" s="63" t="s">
        <v>34</v>
      </c>
      <c r="N1658" s="63" t="s">
        <v>35</v>
      </c>
      <c r="O1658" s="63" t="s">
        <v>43</v>
      </c>
      <c r="P1658" s="63" t="s">
        <v>8751</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2" t="s">
        <v>8768</v>
      </c>
    </row>
    <row r="1659" spans="1:29" ht="16.2" hidden="1" customHeight="1" x14ac:dyDescent="0.35">
      <c r="A1659" s="61">
        <v>1658</v>
      </c>
      <c r="B1659" s="62">
        <v>20427732</v>
      </c>
      <c r="C1659" s="63" t="s">
        <v>462</v>
      </c>
      <c r="D1659" s="63" t="s">
        <v>8748</v>
      </c>
      <c r="E1659" s="63" t="s">
        <v>251</v>
      </c>
      <c r="F1659" s="63" t="s">
        <v>32</v>
      </c>
      <c r="G1659" s="63" t="s">
        <v>5537</v>
      </c>
      <c r="H1659" s="63" t="s">
        <v>42</v>
      </c>
      <c r="I1659" s="64" t="s">
        <v>465</v>
      </c>
      <c r="J1659" s="65" t="s">
        <v>465</v>
      </c>
      <c r="K1659" s="63" t="s">
        <v>5538</v>
      </c>
      <c r="L1659" s="63" t="s">
        <v>39</v>
      </c>
      <c r="M1659" s="63" t="s">
        <v>34</v>
      </c>
      <c r="N1659" s="63" t="s">
        <v>48</v>
      </c>
      <c r="O1659" s="63" t="s">
        <v>36</v>
      </c>
      <c r="P1659" s="89" t="s">
        <v>8756</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2" t="s">
        <v>8768</v>
      </c>
    </row>
    <row r="1660" spans="1:29" ht="16.2" hidden="1" customHeight="1" x14ac:dyDescent="0.35">
      <c r="A1660" s="66">
        <v>1659</v>
      </c>
      <c r="B1660" s="63">
        <v>20427736</v>
      </c>
      <c r="C1660" s="63" t="s">
        <v>462</v>
      </c>
      <c r="D1660" s="63" t="s">
        <v>8748</v>
      </c>
      <c r="E1660" s="63" t="s">
        <v>959</v>
      </c>
      <c r="F1660" s="63" t="s">
        <v>32</v>
      </c>
      <c r="G1660" s="63" t="s">
        <v>5539</v>
      </c>
      <c r="H1660" s="63" t="s">
        <v>42</v>
      </c>
      <c r="I1660" s="64" t="s">
        <v>465</v>
      </c>
      <c r="J1660" s="65" t="s">
        <v>465</v>
      </c>
      <c r="K1660" s="63" t="s">
        <v>5540</v>
      </c>
      <c r="L1660" s="63" t="s">
        <v>33</v>
      </c>
      <c r="M1660" s="63" t="s">
        <v>40</v>
      </c>
      <c r="N1660" s="63" t="s">
        <v>52</v>
      </c>
      <c r="O1660" s="63" t="s">
        <v>43</v>
      </c>
      <c r="P1660" s="63" t="s">
        <v>52</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2" t="s">
        <v>8768</v>
      </c>
    </row>
    <row r="1661" spans="1:29" ht="16.2" hidden="1" customHeight="1" x14ac:dyDescent="0.35">
      <c r="A1661" s="66">
        <v>1660</v>
      </c>
      <c r="B1661" s="63">
        <v>20427755</v>
      </c>
      <c r="C1661" s="63" t="s">
        <v>462</v>
      </c>
      <c r="D1661" s="63" t="s">
        <v>8748</v>
      </c>
      <c r="E1661" s="63" t="s">
        <v>5541</v>
      </c>
      <c r="F1661" s="63" t="s">
        <v>32</v>
      </c>
      <c r="G1661" s="63" t="s">
        <v>5542</v>
      </c>
      <c r="H1661" s="63" t="s">
        <v>42</v>
      </c>
      <c r="I1661" s="64" t="s">
        <v>465</v>
      </c>
      <c r="J1661" s="65" t="s">
        <v>465</v>
      </c>
      <c r="K1661" s="63" t="s">
        <v>5543</v>
      </c>
      <c r="L1661" s="63" t="s">
        <v>33</v>
      </c>
      <c r="M1661" s="63" t="s">
        <v>40</v>
      </c>
      <c r="N1661" s="63" t="s">
        <v>57</v>
      </c>
      <c r="O1661" s="63" t="s">
        <v>36</v>
      </c>
      <c r="P1661" s="63" t="s">
        <v>57</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2" t="s">
        <v>8768</v>
      </c>
    </row>
    <row r="1662" spans="1:29" ht="16.2" customHeight="1" x14ac:dyDescent="0.35">
      <c r="A1662" s="61">
        <v>1661</v>
      </c>
      <c r="B1662" s="63">
        <v>20427766</v>
      </c>
      <c r="C1662" s="63" t="s">
        <v>462</v>
      </c>
      <c r="D1662" s="63" t="s">
        <v>8748</v>
      </c>
      <c r="E1662" s="63" t="s">
        <v>253</v>
      </c>
      <c r="F1662" s="63" t="s">
        <v>38</v>
      </c>
      <c r="G1662" s="63" t="s">
        <v>5415</v>
      </c>
      <c r="H1662" s="63" t="s">
        <v>31</v>
      </c>
      <c r="I1662" s="64" t="s">
        <v>465</v>
      </c>
      <c r="J1662" s="65" t="s">
        <v>465</v>
      </c>
      <c r="K1662" s="63" t="s">
        <v>5544</v>
      </c>
      <c r="L1662" s="63" t="s">
        <v>45</v>
      </c>
      <c r="M1662" s="63" t="s">
        <v>40</v>
      </c>
      <c r="N1662" s="63" t="s">
        <v>53</v>
      </c>
      <c r="O1662" s="63" t="s">
        <v>36</v>
      </c>
      <c r="P1662" s="63" t="s">
        <v>53</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2" t="s">
        <v>8768</v>
      </c>
    </row>
    <row r="1663" spans="1:29" ht="16.2" hidden="1" customHeight="1" x14ac:dyDescent="0.35">
      <c r="A1663" s="61">
        <v>1662</v>
      </c>
      <c r="B1663" s="67">
        <v>20427769</v>
      </c>
      <c r="C1663" s="63" t="s">
        <v>462</v>
      </c>
      <c r="D1663" s="63" t="s">
        <v>8748</v>
      </c>
      <c r="E1663" s="63" t="s">
        <v>5545</v>
      </c>
      <c r="F1663" s="63" t="s">
        <v>32</v>
      </c>
      <c r="G1663" s="63" t="s">
        <v>5546</v>
      </c>
      <c r="H1663" s="63" t="s">
        <v>31</v>
      </c>
      <c r="I1663" s="64" t="s">
        <v>465</v>
      </c>
      <c r="J1663" s="65" t="s">
        <v>465</v>
      </c>
      <c r="K1663" s="63" t="s">
        <v>5547</v>
      </c>
      <c r="L1663" s="63" t="s">
        <v>39</v>
      </c>
      <c r="M1663" s="63" t="s">
        <v>40</v>
      </c>
      <c r="N1663" s="63" t="s">
        <v>35</v>
      </c>
      <c r="O1663" s="63" t="s">
        <v>36</v>
      </c>
      <c r="P1663" s="63" t="s">
        <v>8752</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2" t="s">
        <v>8768</v>
      </c>
    </row>
    <row r="1664" spans="1:29" ht="16.2" hidden="1" customHeight="1" x14ac:dyDescent="0.35">
      <c r="A1664" s="66">
        <v>1663</v>
      </c>
      <c r="B1664" s="67">
        <v>20427772</v>
      </c>
      <c r="C1664" s="63" t="s">
        <v>462</v>
      </c>
      <c r="D1664" s="63" t="s">
        <v>8748</v>
      </c>
      <c r="E1664" s="63" t="s">
        <v>5548</v>
      </c>
      <c r="F1664" s="63" t="s">
        <v>38</v>
      </c>
      <c r="G1664" s="63" t="s">
        <v>5549</v>
      </c>
      <c r="H1664" s="63" t="s">
        <v>31</v>
      </c>
      <c r="I1664" s="64" t="s">
        <v>2302</v>
      </c>
      <c r="J1664" s="65" t="s">
        <v>526</v>
      </c>
      <c r="K1664" s="63" t="s">
        <v>5550</v>
      </c>
      <c r="L1664" s="63" t="s">
        <v>33</v>
      </c>
      <c r="M1664" s="63" t="s">
        <v>34</v>
      </c>
      <c r="N1664" s="63" t="s">
        <v>35</v>
      </c>
      <c r="O1664" s="63" t="s">
        <v>43</v>
      </c>
      <c r="P1664" s="63" t="s">
        <v>8751</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2" t="s">
        <v>8768</v>
      </c>
    </row>
    <row r="1665" spans="1:29" ht="16.2" hidden="1" customHeight="1" x14ac:dyDescent="0.35">
      <c r="A1665" s="66">
        <v>1664</v>
      </c>
      <c r="B1665" s="67">
        <v>20427784</v>
      </c>
      <c r="C1665" s="63" t="s">
        <v>462</v>
      </c>
      <c r="D1665" s="63" t="s">
        <v>8748</v>
      </c>
      <c r="E1665" s="63" t="s">
        <v>5551</v>
      </c>
      <c r="F1665" s="63" t="s">
        <v>38</v>
      </c>
      <c r="G1665" s="63" t="s">
        <v>5552</v>
      </c>
      <c r="H1665" s="63" t="s">
        <v>31</v>
      </c>
      <c r="I1665" s="64" t="s">
        <v>465</v>
      </c>
      <c r="J1665" s="65" t="s">
        <v>465</v>
      </c>
      <c r="K1665" s="63" t="s">
        <v>5553</v>
      </c>
      <c r="L1665" s="63" t="s">
        <v>33</v>
      </c>
      <c r="M1665" s="63" t="s">
        <v>34</v>
      </c>
      <c r="N1665" s="63" t="s">
        <v>35</v>
      </c>
      <c r="O1665" s="63" t="s">
        <v>36</v>
      </c>
      <c r="P1665" s="63" t="s">
        <v>8755</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2" t="s">
        <v>8768</v>
      </c>
    </row>
    <row r="1666" spans="1:29" ht="16.2" hidden="1" customHeight="1" x14ac:dyDescent="0.35">
      <c r="A1666" s="61">
        <v>1665</v>
      </c>
      <c r="B1666" s="67">
        <v>20427805</v>
      </c>
      <c r="C1666" s="63" t="s">
        <v>462</v>
      </c>
      <c r="D1666" s="63" t="s">
        <v>8748</v>
      </c>
      <c r="E1666" s="63" t="s">
        <v>5554</v>
      </c>
      <c r="F1666" s="63" t="s">
        <v>38</v>
      </c>
      <c r="G1666" s="63" t="s">
        <v>5555</v>
      </c>
      <c r="H1666" s="63" t="s">
        <v>31</v>
      </c>
      <c r="I1666" s="64" t="s">
        <v>5556</v>
      </c>
      <c r="J1666" s="65" t="s">
        <v>469</v>
      </c>
      <c r="K1666" s="63" t="s">
        <v>5557</v>
      </c>
      <c r="L1666" s="63" t="s">
        <v>33</v>
      </c>
      <c r="M1666" s="63" t="s">
        <v>34</v>
      </c>
      <c r="N1666" s="63" t="s">
        <v>35</v>
      </c>
      <c r="O1666" s="63" t="s">
        <v>43</v>
      </c>
      <c r="P1666" s="63" t="s">
        <v>8753</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2" t="s">
        <v>8768</v>
      </c>
    </row>
    <row r="1667" spans="1:29" ht="16.2" hidden="1" customHeight="1" x14ac:dyDescent="0.35">
      <c r="A1667" s="61">
        <v>1666</v>
      </c>
      <c r="B1667" s="67">
        <v>20427806</v>
      </c>
      <c r="C1667" s="63" t="s">
        <v>462</v>
      </c>
      <c r="D1667" s="63" t="s">
        <v>8748</v>
      </c>
      <c r="E1667" s="63" t="s">
        <v>102</v>
      </c>
      <c r="F1667" s="63" t="s">
        <v>38</v>
      </c>
      <c r="G1667" s="63" t="s">
        <v>5558</v>
      </c>
      <c r="H1667" s="63" t="s">
        <v>31</v>
      </c>
      <c r="I1667" s="64" t="s">
        <v>5559</v>
      </c>
      <c r="J1667" s="65" t="s">
        <v>689</v>
      </c>
      <c r="K1667" s="63" t="s">
        <v>5560</v>
      </c>
      <c r="L1667" s="63" t="s">
        <v>39</v>
      </c>
      <c r="M1667" s="63" t="s">
        <v>34</v>
      </c>
      <c r="N1667" s="63" t="s">
        <v>35</v>
      </c>
      <c r="O1667" s="63" t="s">
        <v>30</v>
      </c>
      <c r="P1667" s="63" t="s">
        <v>8750</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2" t="s">
        <v>8768</v>
      </c>
    </row>
    <row r="1668" spans="1:29" ht="16.2" hidden="1" customHeight="1" x14ac:dyDescent="0.35">
      <c r="A1668" s="66">
        <v>1667</v>
      </c>
      <c r="B1668" s="63">
        <v>20427817</v>
      </c>
      <c r="C1668" s="63" t="s">
        <v>462</v>
      </c>
      <c r="D1668" s="63" t="s">
        <v>8748</v>
      </c>
      <c r="E1668" s="63" t="s">
        <v>5561</v>
      </c>
      <c r="F1668" s="63" t="s">
        <v>38</v>
      </c>
      <c r="G1668" s="63" t="s">
        <v>4885</v>
      </c>
      <c r="H1668" s="63" t="s">
        <v>42</v>
      </c>
      <c r="I1668" s="64" t="s">
        <v>465</v>
      </c>
      <c r="J1668" s="65" t="s">
        <v>465</v>
      </c>
      <c r="K1668" s="63" t="s">
        <v>5562</v>
      </c>
      <c r="L1668" s="63" t="s">
        <v>39</v>
      </c>
      <c r="M1668" s="63" t="s">
        <v>34</v>
      </c>
      <c r="N1668" s="63" t="s">
        <v>52</v>
      </c>
      <c r="O1668" s="63" t="s">
        <v>30</v>
      </c>
      <c r="P1668" s="63" t="s">
        <v>52</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2" t="s">
        <v>8768</v>
      </c>
    </row>
    <row r="1669" spans="1:29" ht="16.2" hidden="1" customHeight="1" x14ac:dyDescent="0.35">
      <c r="A1669" s="66">
        <v>1668</v>
      </c>
      <c r="B1669" s="67">
        <v>20427823</v>
      </c>
      <c r="C1669" s="63" t="s">
        <v>462</v>
      </c>
      <c r="D1669" s="63" t="s">
        <v>8748</v>
      </c>
      <c r="E1669" s="63" t="s">
        <v>5563</v>
      </c>
      <c r="F1669" s="63" t="s">
        <v>38</v>
      </c>
      <c r="G1669" s="63" t="s">
        <v>5564</v>
      </c>
      <c r="H1669" s="63" t="s">
        <v>42</v>
      </c>
      <c r="I1669" s="64" t="s">
        <v>465</v>
      </c>
      <c r="J1669" s="65" t="s">
        <v>465</v>
      </c>
      <c r="K1669" s="63" t="s">
        <v>3555</v>
      </c>
      <c r="L1669" s="63" t="s">
        <v>33</v>
      </c>
      <c r="M1669" s="63" t="s">
        <v>34</v>
      </c>
      <c r="N1669" s="63" t="s">
        <v>35</v>
      </c>
      <c r="O1669" s="63" t="s">
        <v>36</v>
      </c>
      <c r="P1669" s="63" t="s">
        <v>8755</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2" t="s">
        <v>8768</v>
      </c>
    </row>
    <row r="1670" spans="1:29" ht="16.2" hidden="1" customHeight="1" x14ac:dyDescent="0.35">
      <c r="A1670" s="61">
        <v>1669</v>
      </c>
      <c r="B1670" s="67">
        <v>20427825</v>
      </c>
      <c r="C1670" s="63" t="s">
        <v>462</v>
      </c>
      <c r="D1670" s="63" t="s">
        <v>8748</v>
      </c>
      <c r="E1670" s="63" t="s">
        <v>5565</v>
      </c>
      <c r="F1670" s="63" t="s">
        <v>38</v>
      </c>
      <c r="G1670" s="63" t="s">
        <v>5566</v>
      </c>
      <c r="H1670" s="63" t="s">
        <v>31</v>
      </c>
      <c r="I1670" s="64" t="s">
        <v>465</v>
      </c>
      <c r="J1670" s="65" t="s">
        <v>465</v>
      </c>
      <c r="K1670" s="63" t="s">
        <v>5567</v>
      </c>
      <c r="L1670" s="63" t="s">
        <v>33</v>
      </c>
      <c r="M1670" s="63" t="s">
        <v>40</v>
      </c>
      <c r="N1670" s="63" t="s">
        <v>35</v>
      </c>
      <c r="O1670" s="63" t="s">
        <v>36</v>
      </c>
      <c r="P1670" s="63" t="s">
        <v>8750</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2" t="s">
        <v>8768</v>
      </c>
    </row>
    <row r="1671" spans="1:29" ht="16.2" hidden="1" customHeight="1" x14ac:dyDescent="0.35">
      <c r="A1671" s="61">
        <v>1670</v>
      </c>
      <c r="B1671" s="67">
        <v>20427833</v>
      </c>
      <c r="C1671" s="63" t="s">
        <v>462</v>
      </c>
      <c r="D1671" s="63" t="s">
        <v>8748</v>
      </c>
      <c r="E1671" s="63" t="s">
        <v>5568</v>
      </c>
      <c r="F1671" s="63" t="s">
        <v>38</v>
      </c>
      <c r="G1671" s="63" t="s">
        <v>5569</v>
      </c>
      <c r="H1671" s="63" t="s">
        <v>42</v>
      </c>
      <c r="I1671" s="64" t="s">
        <v>5570</v>
      </c>
      <c r="J1671" s="65" t="s">
        <v>544</v>
      </c>
      <c r="K1671" s="63" t="s">
        <v>5571</v>
      </c>
      <c r="L1671" s="63" t="s">
        <v>33</v>
      </c>
      <c r="M1671" s="63" t="s">
        <v>34</v>
      </c>
      <c r="N1671" s="63" t="s">
        <v>35</v>
      </c>
      <c r="O1671" s="63" t="s">
        <v>43</v>
      </c>
      <c r="P1671" s="63" t="s">
        <v>8749</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2" t="s">
        <v>8768</v>
      </c>
    </row>
    <row r="1672" spans="1:29" ht="16.2" hidden="1" customHeight="1" x14ac:dyDescent="0.35">
      <c r="A1672" s="66">
        <v>1671</v>
      </c>
      <c r="B1672" s="67">
        <v>20427838</v>
      </c>
      <c r="C1672" s="63" t="s">
        <v>462</v>
      </c>
      <c r="D1672" s="63" t="s">
        <v>8748</v>
      </c>
      <c r="E1672" s="63" t="s">
        <v>365</v>
      </c>
      <c r="F1672" s="63" t="s">
        <v>38</v>
      </c>
      <c r="G1672" s="63" t="s">
        <v>5572</v>
      </c>
      <c r="H1672" s="63" t="s">
        <v>42</v>
      </c>
      <c r="I1672" s="64" t="s">
        <v>5573</v>
      </c>
      <c r="J1672" s="65" t="s">
        <v>526</v>
      </c>
      <c r="K1672" s="63" t="s">
        <v>5574</v>
      </c>
      <c r="L1672" s="63" t="s">
        <v>39</v>
      </c>
      <c r="M1672" s="63" t="s">
        <v>34</v>
      </c>
      <c r="N1672" s="63" t="s">
        <v>35</v>
      </c>
      <c r="O1672" s="63" t="s">
        <v>43</v>
      </c>
      <c r="P1672" s="63" t="s">
        <v>8752</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2" t="s">
        <v>8768</v>
      </c>
    </row>
    <row r="1673" spans="1:29" ht="16.2" hidden="1" customHeight="1" x14ac:dyDescent="0.35">
      <c r="A1673" s="66">
        <v>1672</v>
      </c>
      <c r="B1673" s="67">
        <v>20427845</v>
      </c>
      <c r="C1673" s="63" t="s">
        <v>462</v>
      </c>
      <c r="D1673" s="63" t="s">
        <v>8748</v>
      </c>
      <c r="E1673" s="63" t="s">
        <v>5575</v>
      </c>
      <c r="F1673" s="63" t="s">
        <v>38</v>
      </c>
      <c r="G1673" s="63" t="s">
        <v>5576</v>
      </c>
      <c r="H1673" s="63" t="s">
        <v>31</v>
      </c>
      <c r="I1673" s="64" t="s">
        <v>5577</v>
      </c>
      <c r="J1673" s="65" t="s">
        <v>469</v>
      </c>
      <c r="K1673" s="63" t="s">
        <v>5578</v>
      </c>
      <c r="L1673" s="63" t="s">
        <v>39</v>
      </c>
      <c r="M1673" s="63" t="s">
        <v>34</v>
      </c>
      <c r="N1673" s="63" t="s">
        <v>35</v>
      </c>
      <c r="O1673" s="63" t="s">
        <v>43</v>
      </c>
      <c r="P1673" s="63" t="s">
        <v>8749</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2" t="s">
        <v>8768</v>
      </c>
    </row>
    <row r="1674" spans="1:29" ht="16.2" hidden="1" customHeight="1" x14ac:dyDescent="0.35">
      <c r="A1674" s="61">
        <v>1673</v>
      </c>
      <c r="B1674" s="67">
        <v>20427849</v>
      </c>
      <c r="C1674" s="63" t="s">
        <v>462</v>
      </c>
      <c r="D1674" s="63" t="s">
        <v>8748</v>
      </c>
      <c r="E1674" s="63" t="s">
        <v>5579</v>
      </c>
      <c r="F1674" s="63" t="s">
        <v>38</v>
      </c>
      <c r="G1674" s="63" t="s">
        <v>5580</v>
      </c>
      <c r="H1674" s="63" t="s">
        <v>42</v>
      </c>
      <c r="I1674" s="64" t="s">
        <v>465</v>
      </c>
      <c r="J1674" s="65" t="s">
        <v>1463</v>
      </c>
      <c r="K1674" s="63" t="s">
        <v>5581</v>
      </c>
      <c r="L1674" s="63" t="s">
        <v>33</v>
      </c>
      <c r="M1674" s="63" t="s">
        <v>40</v>
      </c>
      <c r="N1674" s="63" t="s">
        <v>35</v>
      </c>
      <c r="O1674" s="63" t="s">
        <v>30</v>
      </c>
      <c r="P1674" s="63" t="s">
        <v>8749</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2" t="s">
        <v>8768</v>
      </c>
    </row>
    <row r="1675" spans="1:29" ht="16.2" hidden="1" customHeight="1" x14ac:dyDescent="0.35">
      <c r="A1675" s="61">
        <v>1674</v>
      </c>
      <c r="B1675" s="67">
        <v>20427852</v>
      </c>
      <c r="C1675" s="63" t="s">
        <v>462</v>
      </c>
      <c r="D1675" s="63" t="s">
        <v>8748</v>
      </c>
      <c r="E1675" s="63" t="s">
        <v>5582</v>
      </c>
      <c r="F1675" s="63" t="s">
        <v>38</v>
      </c>
      <c r="G1675" s="63" t="s">
        <v>5583</v>
      </c>
      <c r="H1675" s="63" t="s">
        <v>42</v>
      </c>
      <c r="I1675" s="64" t="s">
        <v>465</v>
      </c>
      <c r="J1675" s="65" t="s">
        <v>465</v>
      </c>
      <c r="K1675" s="63" t="s">
        <v>5584</v>
      </c>
      <c r="L1675" s="63" t="s">
        <v>39</v>
      </c>
      <c r="M1675" s="63" t="s">
        <v>40</v>
      </c>
      <c r="N1675" s="63" t="s">
        <v>35</v>
      </c>
      <c r="O1675" s="63" t="s">
        <v>36</v>
      </c>
      <c r="P1675" s="63" t="s">
        <v>8753</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2" t="s">
        <v>8768</v>
      </c>
    </row>
    <row r="1676" spans="1:29" ht="16.2" hidden="1" customHeight="1" x14ac:dyDescent="0.35">
      <c r="A1676" s="66">
        <v>1675</v>
      </c>
      <c r="B1676" s="67">
        <v>20427864</v>
      </c>
      <c r="C1676" s="63" t="s">
        <v>462</v>
      </c>
      <c r="D1676" s="63" t="s">
        <v>8748</v>
      </c>
      <c r="E1676" s="63" t="s">
        <v>5585</v>
      </c>
      <c r="F1676" s="63" t="s">
        <v>38</v>
      </c>
      <c r="G1676" s="63" t="s">
        <v>5586</v>
      </c>
      <c r="H1676" s="63" t="s">
        <v>42</v>
      </c>
      <c r="I1676" s="64" t="s">
        <v>465</v>
      </c>
      <c r="J1676" s="65" t="s">
        <v>526</v>
      </c>
      <c r="K1676" s="63" t="s">
        <v>5587</v>
      </c>
      <c r="L1676" s="63" t="s">
        <v>39</v>
      </c>
      <c r="M1676" s="63" t="s">
        <v>40</v>
      </c>
      <c r="N1676" s="63" t="s">
        <v>35</v>
      </c>
      <c r="O1676" s="63" t="s">
        <v>43</v>
      </c>
      <c r="P1676" s="63" t="s">
        <v>8752</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2" t="s">
        <v>8768</v>
      </c>
    </row>
    <row r="1677" spans="1:29" ht="16.2" hidden="1" customHeight="1" x14ac:dyDescent="0.35">
      <c r="A1677" s="66">
        <v>1676</v>
      </c>
      <c r="B1677" s="67">
        <v>20427878</v>
      </c>
      <c r="C1677" s="63" t="s">
        <v>462</v>
      </c>
      <c r="D1677" s="63" t="s">
        <v>8748</v>
      </c>
      <c r="E1677" s="63" t="s">
        <v>5588</v>
      </c>
      <c r="F1677" s="63" t="s">
        <v>38</v>
      </c>
      <c r="G1677" s="63" t="s">
        <v>5589</v>
      </c>
      <c r="H1677" s="63" t="s">
        <v>31</v>
      </c>
      <c r="I1677" s="64" t="s">
        <v>5590</v>
      </c>
      <c r="J1677" s="65" t="s">
        <v>5591</v>
      </c>
      <c r="K1677" s="63" t="s">
        <v>5592</v>
      </c>
      <c r="L1677" s="63" t="s">
        <v>33</v>
      </c>
      <c r="M1677" s="63" t="s">
        <v>34</v>
      </c>
      <c r="N1677" s="63" t="s">
        <v>35</v>
      </c>
      <c r="O1677" s="63" t="s">
        <v>30</v>
      </c>
      <c r="P1677" s="63" t="s">
        <v>8753</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2" t="s">
        <v>8768</v>
      </c>
    </row>
    <row r="1678" spans="1:29" ht="16.2" hidden="1" customHeight="1" x14ac:dyDescent="0.35">
      <c r="A1678" s="61">
        <v>1677</v>
      </c>
      <c r="B1678" s="67">
        <v>20427884</v>
      </c>
      <c r="C1678" s="63" t="s">
        <v>462</v>
      </c>
      <c r="D1678" s="63" t="s">
        <v>8748</v>
      </c>
      <c r="E1678" s="63" t="s">
        <v>105</v>
      </c>
      <c r="F1678" s="63" t="s">
        <v>32</v>
      </c>
      <c r="G1678" s="63" t="s">
        <v>5593</v>
      </c>
      <c r="H1678" s="63" t="s">
        <v>42</v>
      </c>
      <c r="I1678" s="64" t="s">
        <v>465</v>
      </c>
      <c r="J1678" s="65" t="s">
        <v>465</v>
      </c>
      <c r="K1678" s="63" t="s">
        <v>5594</v>
      </c>
      <c r="L1678" s="63" t="s">
        <v>39</v>
      </c>
      <c r="M1678" s="63" t="s">
        <v>40</v>
      </c>
      <c r="N1678" s="63" t="s">
        <v>35</v>
      </c>
      <c r="O1678" s="63" t="s">
        <v>43</v>
      </c>
      <c r="P1678" s="63" t="s">
        <v>8755</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2" t="s">
        <v>8768</v>
      </c>
    </row>
    <row r="1679" spans="1:29" ht="16.2" hidden="1" customHeight="1" x14ac:dyDescent="0.35">
      <c r="A1679" s="61">
        <v>1678</v>
      </c>
      <c r="B1679" s="67">
        <v>20427896</v>
      </c>
      <c r="C1679" s="63" t="s">
        <v>462</v>
      </c>
      <c r="D1679" s="63" t="s">
        <v>8748</v>
      </c>
      <c r="E1679" s="63" t="s">
        <v>413</v>
      </c>
      <c r="F1679" s="63" t="s">
        <v>38</v>
      </c>
      <c r="G1679" s="63" t="s">
        <v>5595</v>
      </c>
      <c r="H1679" s="63" t="s">
        <v>31</v>
      </c>
      <c r="I1679" s="64" t="s">
        <v>5596</v>
      </c>
      <c r="J1679" s="65" t="s">
        <v>544</v>
      </c>
      <c r="K1679" s="63" t="s">
        <v>5597</v>
      </c>
      <c r="L1679" s="63" t="s">
        <v>45</v>
      </c>
      <c r="M1679" s="63" t="s">
        <v>34</v>
      </c>
      <c r="N1679" s="63" t="s">
        <v>35</v>
      </c>
      <c r="O1679" s="63" t="s">
        <v>43</v>
      </c>
      <c r="P1679" s="63" t="s">
        <v>8750</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2" t="s">
        <v>8768</v>
      </c>
    </row>
    <row r="1680" spans="1:29" ht="16.2" hidden="1" customHeight="1" x14ac:dyDescent="0.35">
      <c r="A1680" s="66">
        <v>1679</v>
      </c>
      <c r="B1680" s="67">
        <v>20427911</v>
      </c>
      <c r="C1680" s="63" t="s">
        <v>462</v>
      </c>
      <c r="D1680" s="63" t="s">
        <v>8748</v>
      </c>
      <c r="E1680" s="63" t="s">
        <v>236</v>
      </c>
      <c r="F1680" s="63" t="s">
        <v>38</v>
      </c>
      <c r="G1680" s="63" t="s">
        <v>5598</v>
      </c>
      <c r="H1680" s="63" t="s">
        <v>31</v>
      </c>
      <c r="I1680" s="64" t="s">
        <v>465</v>
      </c>
      <c r="J1680" s="65" t="s">
        <v>465</v>
      </c>
      <c r="K1680" s="63" t="s">
        <v>5599</v>
      </c>
      <c r="L1680" s="63" t="s">
        <v>39</v>
      </c>
      <c r="M1680" s="63" t="s">
        <v>40</v>
      </c>
      <c r="N1680" s="63" t="s">
        <v>46</v>
      </c>
      <c r="O1680" s="63" t="s">
        <v>36</v>
      </c>
      <c r="P1680" s="63" t="s">
        <v>46</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2" t="s">
        <v>8768</v>
      </c>
    </row>
    <row r="1681" spans="1:29" ht="16.2" hidden="1" customHeight="1" x14ac:dyDescent="0.35">
      <c r="A1681" s="66">
        <v>1680</v>
      </c>
      <c r="B1681" s="63">
        <v>20427912</v>
      </c>
      <c r="C1681" s="63" t="s">
        <v>462</v>
      </c>
      <c r="D1681" s="63" t="s">
        <v>8748</v>
      </c>
      <c r="E1681" s="63" t="s">
        <v>5600</v>
      </c>
      <c r="F1681" s="63" t="s">
        <v>38</v>
      </c>
      <c r="G1681" s="63" t="s">
        <v>5601</v>
      </c>
      <c r="H1681" s="63" t="s">
        <v>42</v>
      </c>
      <c r="I1681" s="64" t="s">
        <v>2607</v>
      </c>
      <c r="J1681" s="65" t="s">
        <v>502</v>
      </c>
      <c r="K1681" s="63" t="s">
        <v>5602</v>
      </c>
      <c r="L1681" s="63" t="s">
        <v>33</v>
      </c>
      <c r="M1681" s="63" t="s">
        <v>40</v>
      </c>
      <c r="N1681" s="63" t="s">
        <v>48</v>
      </c>
      <c r="O1681" s="63" t="s">
        <v>30</v>
      </c>
      <c r="P1681" s="89" t="s">
        <v>8758</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2" t="s">
        <v>8768</v>
      </c>
    </row>
    <row r="1682" spans="1:29" ht="16.2" hidden="1" customHeight="1" x14ac:dyDescent="0.35">
      <c r="A1682" s="61">
        <v>1681</v>
      </c>
      <c r="B1682" s="63">
        <v>20427915</v>
      </c>
      <c r="C1682" s="63" t="s">
        <v>462</v>
      </c>
      <c r="D1682" s="63" t="s">
        <v>8748</v>
      </c>
      <c r="E1682" s="63" t="s">
        <v>105</v>
      </c>
      <c r="F1682" s="63" t="s">
        <v>32</v>
      </c>
      <c r="G1682" s="63" t="s">
        <v>5603</v>
      </c>
      <c r="H1682" s="63" t="s">
        <v>31</v>
      </c>
      <c r="I1682" s="64" t="s">
        <v>465</v>
      </c>
      <c r="J1682" s="65" t="s">
        <v>465</v>
      </c>
      <c r="K1682" s="63" t="s">
        <v>5604</v>
      </c>
      <c r="L1682" s="63" t="s">
        <v>39</v>
      </c>
      <c r="M1682" s="63" t="s">
        <v>40</v>
      </c>
      <c r="N1682" s="63" t="s">
        <v>48</v>
      </c>
      <c r="O1682" s="63" t="s">
        <v>36</v>
      </c>
      <c r="P1682" s="89" t="s">
        <v>8758</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2" t="s">
        <v>8768</v>
      </c>
    </row>
    <row r="1683" spans="1:29" ht="16.2" hidden="1" customHeight="1" x14ac:dyDescent="0.35">
      <c r="A1683" s="61">
        <v>1682</v>
      </c>
      <c r="B1683" s="67">
        <v>20427926</v>
      </c>
      <c r="C1683" s="63" t="s">
        <v>462</v>
      </c>
      <c r="D1683" s="63" t="s">
        <v>8748</v>
      </c>
      <c r="E1683" s="63" t="s">
        <v>5605</v>
      </c>
      <c r="F1683" s="63" t="s">
        <v>38</v>
      </c>
      <c r="G1683" s="63" t="s">
        <v>903</v>
      </c>
      <c r="H1683" s="63" t="s">
        <v>31</v>
      </c>
      <c r="I1683" s="64" t="s">
        <v>879</v>
      </c>
      <c r="J1683" s="65" t="s">
        <v>502</v>
      </c>
      <c r="K1683" s="63" t="s">
        <v>5606</v>
      </c>
      <c r="L1683" s="63" t="s">
        <v>33</v>
      </c>
      <c r="M1683" s="63" t="s">
        <v>34</v>
      </c>
      <c r="N1683" s="63" t="s">
        <v>35</v>
      </c>
      <c r="O1683" s="63" t="s">
        <v>43</v>
      </c>
      <c r="P1683" s="63" t="s">
        <v>8750</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2" t="s">
        <v>8768</v>
      </c>
    </row>
    <row r="1684" spans="1:29" ht="16.2" hidden="1" customHeight="1" x14ac:dyDescent="0.35">
      <c r="A1684" s="66">
        <v>1683</v>
      </c>
      <c r="B1684" s="67">
        <v>20427932</v>
      </c>
      <c r="C1684" s="63" t="s">
        <v>462</v>
      </c>
      <c r="D1684" s="63" t="s">
        <v>8748</v>
      </c>
      <c r="E1684" s="63" t="s">
        <v>5607</v>
      </c>
      <c r="F1684" s="63" t="s">
        <v>32</v>
      </c>
      <c r="G1684" s="63" t="s">
        <v>5608</v>
      </c>
      <c r="H1684" s="63" t="s">
        <v>42</v>
      </c>
      <c r="I1684" s="64" t="s">
        <v>465</v>
      </c>
      <c r="J1684" s="65" t="s">
        <v>465</v>
      </c>
      <c r="K1684" s="63" t="s">
        <v>5609</v>
      </c>
      <c r="L1684" s="63" t="s">
        <v>39</v>
      </c>
      <c r="M1684" s="63" t="s">
        <v>34</v>
      </c>
      <c r="N1684" s="63" t="s">
        <v>35</v>
      </c>
      <c r="O1684" s="63" t="s">
        <v>36</v>
      </c>
      <c r="P1684" s="63" t="s">
        <v>8755</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2" t="s">
        <v>8768</v>
      </c>
    </row>
    <row r="1685" spans="1:29" ht="16.2" hidden="1" customHeight="1" x14ac:dyDescent="0.35">
      <c r="A1685" s="66">
        <v>1684</v>
      </c>
      <c r="B1685" s="63">
        <v>20427950</v>
      </c>
      <c r="C1685" s="63" t="s">
        <v>462</v>
      </c>
      <c r="D1685" s="63" t="s">
        <v>8748</v>
      </c>
      <c r="E1685" s="63" t="s">
        <v>5610</v>
      </c>
      <c r="F1685" s="63" t="s">
        <v>38</v>
      </c>
      <c r="G1685" s="63" t="s">
        <v>5611</v>
      </c>
      <c r="H1685" s="63" t="s">
        <v>31</v>
      </c>
      <c r="I1685" s="64" t="s">
        <v>5612</v>
      </c>
      <c r="J1685" s="65" t="s">
        <v>526</v>
      </c>
      <c r="K1685" s="63" t="s">
        <v>5613</v>
      </c>
      <c r="L1685" s="63" t="s">
        <v>39</v>
      </c>
      <c r="M1685" s="63" t="s">
        <v>40</v>
      </c>
      <c r="N1685" s="63" t="s">
        <v>48</v>
      </c>
      <c r="O1685" s="63" t="s">
        <v>30</v>
      </c>
      <c r="P1685" s="89" t="s">
        <v>8758</v>
      </c>
      <c r="Q1685" s="84">
        <f t="shared" ca="1" si="78"/>
        <v>46120</v>
      </c>
      <c r="R1685" s="68">
        <v>0</v>
      </c>
      <c r="S1685" s="85" t="s">
        <v>8754</v>
      </c>
      <c r="T1685" s="85">
        <v>0</v>
      </c>
      <c r="U1685" s="85">
        <v>0</v>
      </c>
      <c r="V1685" s="86">
        <f t="shared" si="79"/>
        <v>2</v>
      </c>
      <c r="W1685" s="85">
        <v>0</v>
      </c>
      <c r="X1685" s="85">
        <v>0</v>
      </c>
      <c r="Y1685" s="85">
        <v>0</v>
      </c>
      <c r="Z1685" s="85">
        <v>0</v>
      </c>
      <c r="AA1685" s="85">
        <v>0</v>
      </c>
      <c r="AB1685" s="87">
        <f t="shared" si="80"/>
        <v>0</v>
      </c>
      <c r="AC1685" s="92" t="s">
        <v>8768</v>
      </c>
    </row>
    <row r="1686" spans="1:29" ht="16.2" hidden="1" customHeight="1" x14ac:dyDescent="0.35">
      <c r="A1686" s="61">
        <v>1685</v>
      </c>
      <c r="B1686" s="67">
        <v>20427962</v>
      </c>
      <c r="C1686" s="63" t="s">
        <v>462</v>
      </c>
      <c r="D1686" s="63" t="s">
        <v>8748</v>
      </c>
      <c r="E1686" s="63" t="s">
        <v>291</v>
      </c>
      <c r="F1686" s="63" t="s">
        <v>32</v>
      </c>
      <c r="G1686" s="63" t="s">
        <v>5614</v>
      </c>
      <c r="H1686" s="63" t="s">
        <v>31</v>
      </c>
      <c r="I1686" s="64" t="s">
        <v>5615</v>
      </c>
      <c r="J1686" s="65" t="s">
        <v>465</v>
      </c>
      <c r="K1686" s="63" t="s">
        <v>5616</v>
      </c>
      <c r="L1686" s="63" t="s">
        <v>33</v>
      </c>
      <c r="M1686" s="63" t="s">
        <v>40</v>
      </c>
      <c r="N1686" s="63" t="s">
        <v>46</v>
      </c>
      <c r="O1686" s="63" t="s">
        <v>43</v>
      </c>
      <c r="P1686" s="63" t="s">
        <v>46</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2" t="s">
        <v>8768</v>
      </c>
    </row>
    <row r="1687" spans="1:29" ht="16.2" hidden="1" customHeight="1" x14ac:dyDescent="0.35">
      <c r="A1687" s="61">
        <v>1686</v>
      </c>
      <c r="B1687" s="67">
        <v>20427970</v>
      </c>
      <c r="C1687" s="63" t="s">
        <v>462</v>
      </c>
      <c r="D1687" s="63" t="s">
        <v>8748</v>
      </c>
      <c r="E1687" s="63" t="s">
        <v>5617</v>
      </c>
      <c r="F1687" s="63" t="s">
        <v>38</v>
      </c>
      <c r="G1687" s="63" t="s">
        <v>5618</v>
      </c>
      <c r="H1687" s="63" t="s">
        <v>31</v>
      </c>
      <c r="I1687" s="64" t="s">
        <v>3713</v>
      </c>
      <c r="J1687" s="65" t="s">
        <v>502</v>
      </c>
      <c r="K1687" s="63" t="s">
        <v>5619</v>
      </c>
      <c r="L1687" s="63" t="s">
        <v>39</v>
      </c>
      <c r="M1687" s="63" t="s">
        <v>34</v>
      </c>
      <c r="N1687" s="63" t="s">
        <v>35</v>
      </c>
      <c r="O1687" s="63" t="s">
        <v>43</v>
      </c>
      <c r="P1687" s="63" t="s">
        <v>8751</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2" t="s">
        <v>8768</v>
      </c>
    </row>
    <row r="1688" spans="1:29" ht="16.2" hidden="1" customHeight="1" x14ac:dyDescent="0.35">
      <c r="A1688" s="66">
        <v>1687</v>
      </c>
      <c r="B1688" s="63">
        <v>20427984</v>
      </c>
      <c r="C1688" s="63" t="s">
        <v>462</v>
      </c>
      <c r="D1688" s="63" t="s">
        <v>8748</v>
      </c>
      <c r="E1688" s="63" t="s">
        <v>74</v>
      </c>
      <c r="F1688" s="63" t="s">
        <v>32</v>
      </c>
      <c r="G1688" s="63" t="s">
        <v>5620</v>
      </c>
      <c r="H1688" s="63" t="s">
        <v>31</v>
      </c>
      <c r="I1688" s="64" t="s">
        <v>5621</v>
      </c>
      <c r="J1688" s="65" t="s">
        <v>465</v>
      </c>
      <c r="K1688" s="63" t="s">
        <v>5622</v>
      </c>
      <c r="L1688" s="63" t="s">
        <v>39</v>
      </c>
      <c r="M1688" s="63" t="s">
        <v>40</v>
      </c>
      <c r="N1688" s="63" t="s">
        <v>41</v>
      </c>
      <c r="O1688" s="63" t="s">
        <v>43</v>
      </c>
      <c r="P1688" s="63" t="s">
        <v>41</v>
      </c>
      <c r="Q1688" s="84">
        <f t="shared" ca="1" si="78"/>
        <v>46120</v>
      </c>
      <c r="R1688" s="68">
        <v>0</v>
      </c>
      <c r="S1688" s="85" t="s">
        <v>8754</v>
      </c>
      <c r="T1688" s="85">
        <v>0</v>
      </c>
      <c r="U1688" s="85">
        <v>0</v>
      </c>
      <c r="V1688" s="86">
        <f t="shared" si="79"/>
        <v>2</v>
      </c>
      <c r="W1688" s="85">
        <v>0</v>
      </c>
      <c r="X1688" s="85">
        <v>0</v>
      </c>
      <c r="Y1688" s="85">
        <v>0</v>
      </c>
      <c r="Z1688" s="85">
        <v>0</v>
      </c>
      <c r="AA1688" s="85">
        <v>0</v>
      </c>
      <c r="AB1688" s="87">
        <f t="shared" si="80"/>
        <v>0</v>
      </c>
      <c r="AC1688" s="92" t="s">
        <v>8768</v>
      </c>
    </row>
    <row r="1689" spans="1:29" ht="16.2" hidden="1" customHeight="1" x14ac:dyDescent="0.35">
      <c r="A1689" s="66">
        <v>1688</v>
      </c>
      <c r="B1689" s="67">
        <v>20427988</v>
      </c>
      <c r="C1689" s="63" t="s">
        <v>462</v>
      </c>
      <c r="D1689" s="63" t="s">
        <v>8748</v>
      </c>
      <c r="E1689" s="63" t="s">
        <v>5623</v>
      </c>
      <c r="F1689" s="63" t="s">
        <v>38</v>
      </c>
      <c r="G1689" s="63" t="s">
        <v>5624</v>
      </c>
      <c r="H1689" s="63" t="s">
        <v>42</v>
      </c>
      <c r="I1689" s="64" t="s">
        <v>5625</v>
      </c>
      <c r="J1689" s="65" t="s">
        <v>526</v>
      </c>
      <c r="K1689" s="63" t="s">
        <v>5626</v>
      </c>
      <c r="L1689" s="63" t="s">
        <v>39</v>
      </c>
      <c r="M1689" s="63" t="s">
        <v>40</v>
      </c>
      <c r="N1689" s="63" t="s">
        <v>35</v>
      </c>
      <c r="O1689" s="63" t="s">
        <v>30</v>
      </c>
      <c r="P1689" s="63" t="s">
        <v>8757</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2" t="s">
        <v>8768</v>
      </c>
    </row>
    <row r="1690" spans="1:29" ht="16.2" hidden="1" customHeight="1" x14ac:dyDescent="0.35">
      <c r="A1690" s="61">
        <v>1689</v>
      </c>
      <c r="B1690" s="67">
        <v>20428011</v>
      </c>
      <c r="C1690" s="63" t="s">
        <v>462</v>
      </c>
      <c r="D1690" s="63" t="s">
        <v>8748</v>
      </c>
      <c r="E1690" s="63" t="s">
        <v>5627</v>
      </c>
      <c r="F1690" s="63" t="s">
        <v>32</v>
      </c>
      <c r="G1690" s="63" t="s">
        <v>2533</v>
      </c>
      <c r="H1690" s="63" t="s">
        <v>42</v>
      </c>
      <c r="I1690" s="64" t="s">
        <v>465</v>
      </c>
      <c r="J1690" s="65" t="s">
        <v>465</v>
      </c>
      <c r="K1690" s="63" t="s">
        <v>5628</v>
      </c>
      <c r="L1690" s="63" t="s">
        <v>39</v>
      </c>
      <c r="M1690" s="63" t="s">
        <v>34</v>
      </c>
      <c r="N1690" s="63" t="s">
        <v>35</v>
      </c>
      <c r="O1690" s="63" t="s">
        <v>36</v>
      </c>
      <c r="P1690" s="63" t="s">
        <v>8752</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2" t="s">
        <v>8768</v>
      </c>
    </row>
    <row r="1691" spans="1:29" ht="16.2" customHeight="1" x14ac:dyDescent="0.35">
      <c r="A1691" s="61">
        <v>1690</v>
      </c>
      <c r="B1691" s="62">
        <v>20428016</v>
      </c>
      <c r="C1691" s="63" t="s">
        <v>462</v>
      </c>
      <c r="D1691" s="63" t="s">
        <v>8748</v>
      </c>
      <c r="E1691" s="63" t="s">
        <v>103</v>
      </c>
      <c r="F1691" s="63" t="s">
        <v>38</v>
      </c>
      <c r="G1691" s="63" t="s">
        <v>5629</v>
      </c>
      <c r="H1691" s="63" t="s">
        <v>31</v>
      </c>
      <c r="I1691" s="64" t="s">
        <v>465</v>
      </c>
      <c r="J1691" s="65" t="s">
        <v>465</v>
      </c>
      <c r="K1691" s="63" t="s">
        <v>5630</v>
      </c>
      <c r="L1691" s="63" t="s">
        <v>39</v>
      </c>
      <c r="M1691" s="63" t="s">
        <v>40</v>
      </c>
      <c r="N1691" s="63" t="s">
        <v>53</v>
      </c>
      <c r="O1691" s="63" t="s">
        <v>36</v>
      </c>
      <c r="P1691" s="63" t="s">
        <v>53</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2" t="s">
        <v>8768</v>
      </c>
    </row>
    <row r="1692" spans="1:29" ht="16.2" hidden="1" customHeight="1" x14ac:dyDescent="0.35">
      <c r="A1692" s="66">
        <v>1691</v>
      </c>
      <c r="B1692" s="63">
        <v>20428022</v>
      </c>
      <c r="C1692" s="63" t="s">
        <v>462</v>
      </c>
      <c r="D1692" s="63" t="s">
        <v>8748</v>
      </c>
      <c r="E1692" s="63" t="s">
        <v>1355</v>
      </c>
      <c r="F1692" s="63" t="s">
        <v>38</v>
      </c>
      <c r="G1692" s="63" t="s">
        <v>5631</v>
      </c>
      <c r="H1692" s="63" t="s">
        <v>42</v>
      </c>
      <c r="I1692" s="64" t="s">
        <v>5632</v>
      </c>
      <c r="J1692" s="65" t="s">
        <v>689</v>
      </c>
      <c r="K1692" s="63" t="s">
        <v>5633</v>
      </c>
      <c r="L1692" s="63" t="s">
        <v>33</v>
      </c>
      <c r="M1692" s="63" t="s">
        <v>34</v>
      </c>
      <c r="N1692" s="63" t="s">
        <v>41</v>
      </c>
      <c r="O1692" s="63" t="s">
        <v>30</v>
      </c>
      <c r="P1692" s="63" t="s">
        <v>41</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2" t="s">
        <v>8768</v>
      </c>
    </row>
    <row r="1693" spans="1:29" ht="16.2" hidden="1" customHeight="1" x14ac:dyDescent="0.35">
      <c r="A1693" s="66">
        <v>1692</v>
      </c>
      <c r="B1693" s="67">
        <v>20428031</v>
      </c>
      <c r="C1693" s="63" t="s">
        <v>462</v>
      </c>
      <c r="D1693" s="63" t="s">
        <v>8748</v>
      </c>
      <c r="E1693" s="63" t="s">
        <v>5634</v>
      </c>
      <c r="F1693" s="63" t="s">
        <v>38</v>
      </c>
      <c r="G1693" s="63" t="s">
        <v>5635</v>
      </c>
      <c r="H1693" s="63" t="s">
        <v>31</v>
      </c>
      <c r="I1693" s="64" t="s">
        <v>465</v>
      </c>
      <c r="J1693" s="65" t="s">
        <v>465</v>
      </c>
      <c r="K1693" s="63" t="s">
        <v>5636</v>
      </c>
      <c r="L1693" s="63" t="s">
        <v>33</v>
      </c>
      <c r="M1693" s="63" t="s">
        <v>34</v>
      </c>
      <c r="N1693" s="63" t="s">
        <v>35</v>
      </c>
      <c r="O1693" s="63" t="s">
        <v>36</v>
      </c>
      <c r="P1693" s="63" t="s">
        <v>8749</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2" t="s">
        <v>8768</v>
      </c>
    </row>
    <row r="1694" spans="1:29" ht="16.2" hidden="1" customHeight="1" x14ac:dyDescent="0.35">
      <c r="A1694" s="61">
        <v>1693</v>
      </c>
      <c r="B1694" s="67">
        <v>20428033</v>
      </c>
      <c r="C1694" s="63" t="s">
        <v>462</v>
      </c>
      <c r="D1694" s="63" t="s">
        <v>8748</v>
      </c>
      <c r="E1694" s="63" t="s">
        <v>5637</v>
      </c>
      <c r="F1694" s="63" t="s">
        <v>38</v>
      </c>
      <c r="G1694" s="63" t="s">
        <v>5638</v>
      </c>
      <c r="H1694" s="63" t="s">
        <v>31</v>
      </c>
      <c r="I1694" s="64" t="s">
        <v>465</v>
      </c>
      <c r="J1694" s="65" t="s">
        <v>465</v>
      </c>
      <c r="K1694" s="63" t="s">
        <v>5639</v>
      </c>
      <c r="L1694" s="63" t="s">
        <v>45</v>
      </c>
      <c r="M1694" s="63" t="s">
        <v>34</v>
      </c>
      <c r="N1694" s="63" t="s">
        <v>35</v>
      </c>
      <c r="O1694" s="63" t="s">
        <v>36</v>
      </c>
      <c r="P1694" s="63" t="s">
        <v>8753</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2" t="s">
        <v>8768</v>
      </c>
    </row>
    <row r="1695" spans="1:29" ht="16.2" hidden="1" customHeight="1" x14ac:dyDescent="0.35">
      <c r="A1695" s="61">
        <v>1694</v>
      </c>
      <c r="B1695" s="67">
        <v>20428037</v>
      </c>
      <c r="C1695" s="63" t="s">
        <v>462</v>
      </c>
      <c r="D1695" s="63" t="s">
        <v>8748</v>
      </c>
      <c r="E1695" s="63" t="s">
        <v>5640</v>
      </c>
      <c r="F1695" s="63" t="s">
        <v>38</v>
      </c>
      <c r="G1695" s="63" t="s">
        <v>5641</v>
      </c>
      <c r="H1695" s="63" t="s">
        <v>42</v>
      </c>
      <c r="I1695" s="64" t="s">
        <v>1400</v>
      </c>
      <c r="J1695" s="65" t="s">
        <v>526</v>
      </c>
      <c r="K1695" s="63" t="s">
        <v>5642</v>
      </c>
      <c r="L1695" s="63" t="s">
        <v>39</v>
      </c>
      <c r="M1695" s="63" t="s">
        <v>34</v>
      </c>
      <c r="N1695" s="63" t="s">
        <v>35</v>
      </c>
      <c r="O1695" s="63" t="s">
        <v>43</v>
      </c>
      <c r="P1695" s="63" t="s">
        <v>8752</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2" t="s">
        <v>8768</v>
      </c>
    </row>
    <row r="1696" spans="1:29" ht="16.2" hidden="1" customHeight="1" x14ac:dyDescent="0.35">
      <c r="A1696" s="66">
        <v>1695</v>
      </c>
      <c r="B1696" s="67">
        <v>20428040</v>
      </c>
      <c r="C1696" s="63" t="s">
        <v>462</v>
      </c>
      <c r="D1696" s="63" t="s">
        <v>8748</v>
      </c>
      <c r="E1696" s="63" t="s">
        <v>228</v>
      </c>
      <c r="F1696" s="63" t="s">
        <v>38</v>
      </c>
      <c r="G1696" s="63" t="s">
        <v>5643</v>
      </c>
      <c r="H1696" s="63" t="s">
        <v>42</v>
      </c>
      <c r="I1696" s="64" t="s">
        <v>465</v>
      </c>
      <c r="J1696" s="65" t="s">
        <v>465</v>
      </c>
      <c r="K1696" s="63" t="s">
        <v>5644</v>
      </c>
      <c r="L1696" s="63" t="s">
        <v>39</v>
      </c>
      <c r="M1696" s="63" t="s">
        <v>40</v>
      </c>
      <c r="N1696" s="63" t="s">
        <v>35</v>
      </c>
      <c r="O1696" s="63" t="s">
        <v>36</v>
      </c>
      <c r="P1696" s="63" t="s">
        <v>8753</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2" t="s">
        <v>8768</v>
      </c>
    </row>
    <row r="1697" spans="1:29" ht="16.2" customHeight="1" x14ac:dyDescent="0.35">
      <c r="A1697" s="66">
        <v>1696</v>
      </c>
      <c r="B1697" s="63">
        <v>20428058</v>
      </c>
      <c r="C1697" s="63" t="s">
        <v>462</v>
      </c>
      <c r="D1697" s="63" t="s">
        <v>8748</v>
      </c>
      <c r="E1697" s="63" t="s">
        <v>5645</v>
      </c>
      <c r="F1697" s="63" t="s">
        <v>32</v>
      </c>
      <c r="G1697" s="63" t="s">
        <v>5646</v>
      </c>
      <c r="H1697" s="63" t="s">
        <v>42</v>
      </c>
      <c r="I1697" s="64" t="s">
        <v>5647</v>
      </c>
      <c r="J1697" s="65" t="s">
        <v>465</v>
      </c>
      <c r="K1697" s="63" t="s">
        <v>5648</v>
      </c>
      <c r="L1697" s="63" t="s">
        <v>45</v>
      </c>
      <c r="M1697" s="63" t="s">
        <v>40</v>
      </c>
      <c r="N1697" s="63" t="s">
        <v>53</v>
      </c>
      <c r="O1697" s="63" t="s">
        <v>43</v>
      </c>
      <c r="P1697" s="63" t="s">
        <v>53</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2" t="s">
        <v>8768</v>
      </c>
    </row>
    <row r="1698" spans="1:29" ht="16.2" hidden="1" customHeight="1" x14ac:dyDescent="0.35">
      <c r="A1698" s="61">
        <v>1697</v>
      </c>
      <c r="B1698" s="63">
        <v>20428072</v>
      </c>
      <c r="C1698" s="63" t="s">
        <v>462</v>
      </c>
      <c r="D1698" s="63" t="s">
        <v>8748</v>
      </c>
      <c r="E1698" s="63" t="s">
        <v>111</v>
      </c>
      <c r="F1698" s="63" t="s">
        <v>32</v>
      </c>
      <c r="G1698" s="63" t="s">
        <v>5649</v>
      </c>
      <c r="H1698" s="63" t="s">
        <v>31</v>
      </c>
      <c r="I1698" s="64" t="s">
        <v>465</v>
      </c>
      <c r="J1698" s="65" t="s">
        <v>465</v>
      </c>
      <c r="K1698" s="63" t="s">
        <v>5650</v>
      </c>
      <c r="L1698" s="63" t="s">
        <v>33</v>
      </c>
      <c r="M1698" s="63" t="s">
        <v>40</v>
      </c>
      <c r="N1698" s="63" t="s">
        <v>48</v>
      </c>
      <c r="O1698" s="63" t="s">
        <v>36</v>
      </c>
      <c r="P1698" s="89" t="s">
        <v>8758</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2" t="s">
        <v>8768</v>
      </c>
    </row>
    <row r="1699" spans="1:29" ht="16.2" hidden="1" customHeight="1" x14ac:dyDescent="0.35">
      <c r="A1699" s="61">
        <v>1698</v>
      </c>
      <c r="B1699" s="67">
        <v>20428080</v>
      </c>
      <c r="C1699" s="63" t="s">
        <v>462</v>
      </c>
      <c r="D1699" s="63" t="s">
        <v>8748</v>
      </c>
      <c r="E1699" s="63" t="s">
        <v>5651</v>
      </c>
      <c r="F1699" s="63" t="s">
        <v>38</v>
      </c>
      <c r="G1699" s="63" t="s">
        <v>2156</v>
      </c>
      <c r="H1699" s="63" t="s">
        <v>31</v>
      </c>
      <c r="I1699" s="64" t="s">
        <v>582</v>
      </c>
      <c r="J1699" s="65" t="s">
        <v>502</v>
      </c>
      <c r="K1699" s="63" t="s">
        <v>5652</v>
      </c>
      <c r="L1699" s="63" t="s">
        <v>33</v>
      </c>
      <c r="M1699" s="63" t="s">
        <v>34</v>
      </c>
      <c r="N1699" s="63" t="s">
        <v>35</v>
      </c>
      <c r="O1699" s="63" t="s">
        <v>30</v>
      </c>
      <c r="P1699" s="63" t="s">
        <v>8753</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2" t="s">
        <v>8768</v>
      </c>
    </row>
    <row r="1700" spans="1:29" ht="16.2" hidden="1" customHeight="1" x14ac:dyDescent="0.35">
      <c r="A1700" s="66">
        <v>1699</v>
      </c>
      <c r="B1700" s="63">
        <v>20428089</v>
      </c>
      <c r="C1700" s="63" t="s">
        <v>462</v>
      </c>
      <c r="D1700" s="63" t="s">
        <v>8748</v>
      </c>
      <c r="E1700" s="63" t="s">
        <v>5653</v>
      </c>
      <c r="F1700" s="63" t="s">
        <v>38</v>
      </c>
      <c r="G1700" s="63" t="s">
        <v>5654</v>
      </c>
      <c r="H1700" s="63" t="s">
        <v>31</v>
      </c>
      <c r="I1700" s="64" t="s">
        <v>4020</v>
      </c>
      <c r="J1700" s="65" t="s">
        <v>465</v>
      </c>
      <c r="K1700" s="63" t="s">
        <v>5655</v>
      </c>
      <c r="L1700" s="63" t="s">
        <v>39</v>
      </c>
      <c r="M1700" s="63" t="s">
        <v>40</v>
      </c>
      <c r="N1700" s="63" t="s">
        <v>41</v>
      </c>
      <c r="O1700" s="63" t="s">
        <v>43</v>
      </c>
      <c r="P1700" s="63" t="s">
        <v>41</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2" t="s">
        <v>8768</v>
      </c>
    </row>
    <row r="1701" spans="1:29" ht="16.2" hidden="1" customHeight="1" x14ac:dyDescent="0.35">
      <c r="A1701" s="66">
        <v>1700</v>
      </c>
      <c r="B1701" s="67">
        <v>20428098</v>
      </c>
      <c r="C1701" s="63" t="s">
        <v>462</v>
      </c>
      <c r="D1701" s="63" t="s">
        <v>8748</v>
      </c>
      <c r="E1701" s="63" t="s">
        <v>389</v>
      </c>
      <c r="F1701" s="63" t="s">
        <v>38</v>
      </c>
      <c r="G1701" s="63" t="s">
        <v>3463</v>
      </c>
      <c r="H1701" s="63" t="s">
        <v>31</v>
      </c>
      <c r="I1701" s="64" t="s">
        <v>465</v>
      </c>
      <c r="J1701" s="65" t="s">
        <v>465</v>
      </c>
      <c r="K1701" s="63" t="s">
        <v>5656</v>
      </c>
      <c r="L1701" s="63" t="s">
        <v>39</v>
      </c>
      <c r="M1701" s="63" t="s">
        <v>34</v>
      </c>
      <c r="N1701" s="63" t="s">
        <v>35</v>
      </c>
      <c r="O1701" s="63" t="s">
        <v>36</v>
      </c>
      <c r="P1701" s="63" t="s">
        <v>8750</v>
      </c>
      <c r="Q1701" s="84">
        <f t="shared" ca="1" si="78"/>
        <v>46120</v>
      </c>
      <c r="R1701" s="68">
        <v>0</v>
      </c>
      <c r="S1701" s="85" t="s">
        <v>8754</v>
      </c>
      <c r="T1701" s="85">
        <v>0</v>
      </c>
      <c r="U1701" s="85">
        <v>0</v>
      </c>
      <c r="V1701" s="86">
        <f t="shared" si="79"/>
        <v>2</v>
      </c>
      <c r="W1701" s="85">
        <v>0</v>
      </c>
      <c r="X1701" s="85">
        <v>0</v>
      </c>
      <c r="Y1701" s="85">
        <v>0</v>
      </c>
      <c r="Z1701" s="85">
        <v>0</v>
      </c>
      <c r="AA1701" s="85">
        <v>0</v>
      </c>
      <c r="AB1701" s="87">
        <f t="shared" si="80"/>
        <v>0</v>
      </c>
      <c r="AC1701" s="92" t="s">
        <v>8768</v>
      </c>
    </row>
    <row r="1702" spans="1:29" ht="16.2" hidden="1" customHeight="1" x14ac:dyDescent="0.35">
      <c r="A1702" s="61">
        <v>1701</v>
      </c>
      <c r="B1702" s="67">
        <v>20428101</v>
      </c>
      <c r="C1702" s="63" t="s">
        <v>462</v>
      </c>
      <c r="D1702" s="63" t="s">
        <v>8748</v>
      </c>
      <c r="E1702" s="63" t="s">
        <v>2395</v>
      </c>
      <c r="F1702" s="63" t="s">
        <v>32</v>
      </c>
      <c r="G1702" s="63" t="s">
        <v>5657</v>
      </c>
      <c r="H1702" s="63" t="s">
        <v>42</v>
      </c>
      <c r="I1702" s="64" t="s">
        <v>5658</v>
      </c>
      <c r="J1702" s="65" t="s">
        <v>465</v>
      </c>
      <c r="K1702" s="63" t="s">
        <v>5659</v>
      </c>
      <c r="L1702" s="63" t="s">
        <v>39</v>
      </c>
      <c r="M1702" s="63" t="s">
        <v>34</v>
      </c>
      <c r="N1702" s="63" t="s">
        <v>35</v>
      </c>
      <c r="O1702" s="63" t="s">
        <v>30</v>
      </c>
      <c r="P1702" s="63" t="s">
        <v>8753</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2" t="s">
        <v>8768</v>
      </c>
    </row>
    <row r="1703" spans="1:29" ht="16.2" hidden="1" customHeight="1" x14ac:dyDescent="0.35">
      <c r="A1703" s="61">
        <v>1702</v>
      </c>
      <c r="B1703" s="63">
        <v>20428105</v>
      </c>
      <c r="C1703" s="63" t="s">
        <v>462</v>
      </c>
      <c r="D1703" s="63" t="s">
        <v>8748</v>
      </c>
      <c r="E1703" s="63" t="s">
        <v>5660</v>
      </c>
      <c r="F1703" s="63" t="s">
        <v>38</v>
      </c>
      <c r="G1703" s="63" t="s">
        <v>5661</v>
      </c>
      <c r="H1703" s="63" t="s">
        <v>31</v>
      </c>
      <c r="I1703" s="64" t="s">
        <v>5662</v>
      </c>
      <c r="J1703" s="65" t="s">
        <v>465</v>
      </c>
      <c r="K1703" s="63" t="s">
        <v>5663</v>
      </c>
      <c r="L1703" s="63" t="s">
        <v>33</v>
      </c>
      <c r="M1703" s="63" t="s">
        <v>40</v>
      </c>
      <c r="N1703" s="63" t="s">
        <v>48</v>
      </c>
      <c r="O1703" s="63" t="s">
        <v>43</v>
      </c>
      <c r="P1703" s="89" t="s">
        <v>8758</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2" t="s">
        <v>8768</v>
      </c>
    </row>
    <row r="1704" spans="1:29" ht="16.2" hidden="1" customHeight="1" x14ac:dyDescent="0.35">
      <c r="A1704" s="66">
        <v>1703</v>
      </c>
      <c r="B1704" s="67">
        <v>20428115</v>
      </c>
      <c r="C1704" s="63" t="s">
        <v>462</v>
      </c>
      <c r="D1704" s="63" t="s">
        <v>8748</v>
      </c>
      <c r="E1704" s="63" t="s">
        <v>5664</v>
      </c>
      <c r="F1704" s="63" t="s">
        <v>38</v>
      </c>
      <c r="G1704" s="63" t="s">
        <v>5665</v>
      </c>
      <c r="H1704" s="63" t="s">
        <v>42</v>
      </c>
      <c r="I1704" s="64" t="s">
        <v>5666</v>
      </c>
      <c r="J1704" s="65" t="s">
        <v>925</v>
      </c>
      <c r="K1704" s="63" t="s">
        <v>5667</v>
      </c>
      <c r="L1704" s="63" t="s">
        <v>33</v>
      </c>
      <c r="M1704" s="63" t="s">
        <v>34</v>
      </c>
      <c r="N1704" s="63" t="s">
        <v>35</v>
      </c>
      <c r="O1704" s="63" t="s">
        <v>30</v>
      </c>
      <c r="P1704" s="63" t="s">
        <v>8749</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2" t="s">
        <v>8768</v>
      </c>
    </row>
    <row r="1705" spans="1:29" ht="16.2" customHeight="1" x14ac:dyDescent="0.35">
      <c r="A1705" s="66">
        <v>1704</v>
      </c>
      <c r="B1705" s="63">
        <v>20428118</v>
      </c>
      <c r="C1705" s="63" t="s">
        <v>462</v>
      </c>
      <c r="D1705" s="63" t="s">
        <v>8748</v>
      </c>
      <c r="E1705" s="63" t="s">
        <v>5668</v>
      </c>
      <c r="F1705" s="63" t="s">
        <v>38</v>
      </c>
      <c r="G1705" s="63" t="s">
        <v>5669</v>
      </c>
      <c r="H1705" s="63" t="s">
        <v>31</v>
      </c>
      <c r="I1705" s="64" t="s">
        <v>5670</v>
      </c>
      <c r="J1705" s="65" t="s">
        <v>502</v>
      </c>
      <c r="K1705" s="63" t="s">
        <v>5671</v>
      </c>
      <c r="L1705" s="63" t="s">
        <v>39</v>
      </c>
      <c r="M1705" s="63" t="s">
        <v>40</v>
      </c>
      <c r="N1705" s="63" t="s">
        <v>53</v>
      </c>
      <c r="O1705" s="63" t="s">
        <v>43</v>
      </c>
      <c r="P1705" s="63" t="s">
        <v>53</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2" t="s">
        <v>8768</v>
      </c>
    </row>
    <row r="1706" spans="1:29" ht="16.2" hidden="1" customHeight="1" x14ac:dyDescent="0.35">
      <c r="A1706" s="61">
        <v>1705</v>
      </c>
      <c r="B1706" s="63">
        <v>20428127</v>
      </c>
      <c r="C1706" s="63" t="s">
        <v>462</v>
      </c>
      <c r="D1706" s="63" t="s">
        <v>8748</v>
      </c>
      <c r="E1706" s="63" t="s">
        <v>5672</v>
      </c>
      <c r="F1706" s="63" t="s">
        <v>32</v>
      </c>
      <c r="G1706" s="63" t="s">
        <v>5673</v>
      </c>
      <c r="H1706" s="63" t="s">
        <v>31</v>
      </c>
      <c r="I1706" s="64" t="s">
        <v>465</v>
      </c>
      <c r="J1706" s="65" t="s">
        <v>465</v>
      </c>
      <c r="K1706" s="63" t="s">
        <v>5674</v>
      </c>
      <c r="L1706" s="63" t="s">
        <v>39</v>
      </c>
      <c r="M1706" s="63" t="s">
        <v>40</v>
      </c>
      <c r="N1706" s="63" t="s">
        <v>48</v>
      </c>
      <c r="O1706" s="63" t="s">
        <v>36</v>
      </c>
      <c r="P1706" s="89" t="s">
        <v>8758</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2" t="s">
        <v>8768</v>
      </c>
    </row>
    <row r="1707" spans="1:29" ht="16.2" hidden="1" customHeight="1" x14ac:dyDescent="0.35">
      <c r="A1707" s="61">
        <v>1706</v>
      </c>
      <c r="B1707" s="63">
        <v>20428130</v>
      </c>
      <c r="C1707" s="63" t="s">
        <v>462</v>
      </c>
      <c r="D1707" s="63" t="s">
        <v>8748</v>
      </c>
      <c r="E1707" s="63" t="s">
        <v>401</v>
      </c>
      <c r="F1707" s="63" t="s">
        <v>38</v>
      </c>
      <c r="G1707" s="63" t="s">
        <v>5675</v>
      </c>
      <c r="H1707" s="63" t="s">
        <v>42</v>
      </c>
      <c r="I1707" s="64" t="s">
        <v>5676</v>
      </c>
      <c r="J1707" s="65" t="s">
        <v>526</v>
      </c>
      <c r="K1707" s="63" t="s">
        <v>5677</v>
      </c>
      <c r="L1707" s="63" t="s">
        <v>45</v>
      </c>
      <c r="M1707" s="63" t="s">
        <v>40</v>
      </c>
      <c r="N1707" s="63" t="s">
        <v>52</v>
      </c>
      <c r="O1707" s="63" t="s">
        <v>43</v>
      </c>
      <c r="P1707" s="63" t="s">
        <v>52</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2" t="s">
        <v>8768</v>
      </c>
    </row>
    <row r="1708" spans="1:29" ht="16.2" hidden="1" customHeight="1" x14ac:dyDescent="0.35">
      <c r="A1708" s="66">
        <v>1707</v>
      </c>
      <c r="B1708" s="62">
        <v>20428133</v>
      </c>
      <c r="C1708" s="63" t="s">
        <v>462</v>
      </c>
      <c r="D1708" s="63" t="s">
        <v>8748</v>
      </c>
      <c r="E1708" s="63" t="s">
        <v>5678</v>
      </c>
      <c r="F1708" s="63" t="s">
        <v>38</v>
      </c>
      <c r="G1708" s="63" t="s">
        <v>5679</v>
      </c>
      <c r="H1708" s="63" t="s">
        <v>42</v>
      </c>
      <c r="I1708" s="64" t="s">
        <v>5680</v>
      </c>
      <c r="J1708" s="65" t="s">
        <v>980</v>
      </c>
      <c r="K1708" s="63" t="s">
        <v>5681</v>
      </c>
      <c r="L1708" s="63" t="s">
        <v>33</v>
      </c>
      <c r="M1708" s="63" t="s">
        <v>40</v>
      </c>
      <c r="N1708" s="63" t="s">
        <v>48</v>
      </c>
      <c r="O1708" s="63" t="s">
        <v>30</v>
      </c>
      <c r="P1708" s="89" t="s">
        <v>8758</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2" t="s">
        <v>8768</v>
      </c>
    </row>
    <row r="1709" spans="1:29" ht="16.2" hidden="1" customHeight="1" x14ac:dyDescent="0.35">
      <c r="A1709" s="66">
        <v>1708</v>
      </c>
      <c r="B1709" s="67">
        <v>20428134</v>
      </c>
      <c r="C1709" s="63" t="s">
        <v>462</v>
      </c>
      <c r="D1709" s="63" t="s">
        <v>8748</v>
      </c>
      <c r="E1709" s="63" t="s">
        <v>5682</v>
      </c>
      <c r="F1709" s="63" t="s">
        <v>32</v>
      </c>
      <c r="G1709" s="63" t="s">
        <v>1583</v>
      </c>
      <c r="H1709" s="63" t="s">
        <v>31</v>
      </c>
      <c r="I1709" s="64" t="s">
        <v>465</v>
      </c>
      <c r="J1709" s="65" t="s">
        <v>465</v>
      </c>
      <c r="K1709" s="63" t="s">
        <v>5683</v>
      </c>
      <c r="L1709" s="63" t="s">
        <v>39</v>
      </c>
      <c r="M1709" s="63" t="s">
        <v>34</v>
      </c>
      <c r="N1709" s="63" t="s">
        <v>35</v>
      </c>
      <c r="O1709" s="63" t="s">
        <v>36</v>
      </c>
      <c r="P1709" s="63" t="s">
        <v>8757</v>
      </c>
      <c r="Q1709" s="84">
        <f t="shared" ca="1" si="78"/>
        <v>46120</v>
      </c>
      <c r="R1709" s="68">
        <v>0</v>
      </c>
      <c r="S1709" s="85" t="s">
        <v>8754</v>
      </c>
      <c r="T1709" s="85">
        <v>0</v>
      </c>
      <c r="U1709" s="85">
        <v>0</v>
      </c>
      <c r="V1709" s="86">
        <f t="shared" si="79"/>
        <v>2</v>
      </c>
      <c r="W1709" s="85">
        <v>0</v>
      </c>
      <c r="X1709" s="85">
        <v>0</v>
      </c>
      <c r="Y1709" s="85">
        <v>0</v>
      </c>
      <c r="Z1709" s="85">
        <v>0</v>
      </c>
      <c r="AA1709" s="85">
        <v>0</v>
      </c>
      <c r="AB1709" s="87">
        <f t="shared" si="80"/>
        <v>0</v>
      </c>
      <c r="AC1709" s="92" t="s">
        <v>8768</v>
      </c>
    </row>
    <row r="1710" spans="1:29" ht="16.2" hidden="1" customHeight="1" x14ac:dyDescent="0.35">
      <c r="A1710" s="61">
        <v>1709</v>
      </c>
      <c r="B1710" s="63">
        <v>20428136</v>
      </c>
      <c r="C1710" s="63" t="s">
        <v>462</v>
      </c>
      <c r="D1710" s="63" t="s">
        <v>8748</v>
      </c>
      <c r="E1710" s="63" t="s">
        <v>5684</v>
      </c>
      <c r="F1710" s="63" t="s">
        <v>32</v>
      </c>
      <c r="G1710" s="63" t="s">
        <v>4988</v>
      </c>
      <c r="H1710" s="63" t="s">
        <v>31</v>
      </c>
      <c r="I1710" s="64" t="s">
        <v>5685</v>
      </c>
      <c r="J1710" s="65" t="s">
        <v>502</v>
      </c>
      <c r="K1710" s="63" t="s">
        <v>5686</v>
      </c>
      <c r="L1710" s="63" t="s">
        <v>33</v>
      </c>
      <c r="M1710" s="63" t="s">
        <v>40</v>
      </c>
      <c r="N1710" s="63" t="s">
        <v>52</v>
      </c>
      <c r="O1710" s="63" t="s">
        <v>30</v>
      </c>
      <c r="P1710" s="63" t="s">
        <v>52</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2" t="s">
        <v>8768</v>
      </c>
    </row>
    <row r="1711" spans="1:29" ht="16.2" hidden="1" customHeight="1" x14ac:dyDescent="0.35">
      <c r="A1711" s="61">
        <v>1710</v>
      </c>
      <c r="B1711" s="67">
        <v>20428150</v>
      </c>
      <c r="C1711" s="63" t="s">
        <v>462</v>
      </c>
      <c r="D1711" s="63" t="s">
        <v>8748</v>
      </c>
      <c r="E1711" s="63" t="s">
        <v>5687</v>
      </c>
      <c r="F1711" s="63" t="s">
        <v>32</v>
      </c>
      <c r="G1711" s="63" t="s">
        <v>5688</v>
      </c>
      <c r="H1711" s="63" t="s">
        <v>31</v>
      </c>
      <c r="I1711" s="64" t="s">
        <v>465</v>
      </c>
      <c r="J1711" s="65" t="s">
        <v>465</v>
      </c>
      <c r="K1711" s="63" t="s">
        <v>5689</v>
      </c>
      <c r="L1711" s="63" t="s">
        <v>39</v>
      </c>
      <c r="M1711" s="63" t="s">
        <v>34</v>
      </c>
      <c r="N1711" s="63" t="s">
        <v>35</v>
      </c>
      <c r="O1711" s="63" t="s">
        <v>36</v>
      </c>
      <c r="P1711" s="63" t="s">
        <v>8749</v>
      </c>
      <c r="Q1711" s="84">
        <f t="shared" ca="1" si="78"/>
        <v>46120</v>
      </c>
      <c r="R1711" s="68">
        <v>0</v>
      </c>
      <c r="S1711" s="85" t="s">
        <v>8754</v>
      </c>
      <c r="T1711" s="85">
        <v>0</v>
      </c>
      <c r="U1711" s="85">
        <v>0</v>
      </c>
      <c r="V1711" s="86">
        <f t="shared" si="79"/>
        <v>2</v>
      </c>
      <c r="W1711" s="85">
        <v>0</v>
      </c>
      <c r="X1711" s="85">
        <v>0</v>
      </c>
      <c r="Y1711" s="85">
        <v>0</v>
      </c>
      <c r="Z1711" s="85">
        <v>0</v>
      </c>
      <c r="AA1711" s="85">
        <v>0</v>
      </c>
      <c r="AB1711" s="87">
        <f t="shared" si="80"/>
        <v>0</v>
      </c>
      <c r="AC1711" s="92" t="s">
        <v>8768</v>
      </c>
    </row>
    <row r="1712" spans="1:29" ht="16.2" hidden="1" customHeight="1" x14ac:dyDescent="0.35">
      <c r="A1712" s="66">
        <v>1711</v>
      </c>
      <c r="B1712" s="63">
        <v>20428154</v>
      </c>
      <c r="C1712" s="63" t="s">
        <v>462</v>
      </c>
      <c r="D1712" s="63" t="s">
        <v>8748</v>
      </c>
      <c r="E1712" s="63" t="s">
        <v>5690</v>
      </c>
      <c r="F1712" s="63" t="s">
        <v>32</v>
      </c>
      <c r="G1712" s="63" t="s">
        <v>5691</v>
      </c>
      <c r="H1712" s="63" t="s">
        <v>42</v>
      </c>
      <c r="I1712" s="64" t="s">
        <v>607</v>
      </c>
      <c r="J1712" s="65" t="s">
        <v>465</v>
      </c>
      <c r="K1712" s="63" t="s">
        <v>5692</v>
      </c>
      <c r="L1712" s="63" t="s">
        <v>39</v>
      </c>
      <c r="M1712" s="63" t="s">
        <v>34</v>
      </c>
      <c r="N1712" s="63" t="s">
        <v>41</v>
      </c>
      <c r="O1712" s="63" t="s">
        <v>43</v>
      </c>
      <c r="P1712" s="63" t="s">
        <v>41</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2" t="s">
        <v>8768</v>
      </c>
    </row>
    <row r="1713" spans="1:29" ht="16.2" hidden="1" customHeight="1" x14ac:dyDescent="0.35">
      <c r="A1713" s="66">
        <v>1712</v>
      </c>
      <c r="B1713" s="67">
        <v>20428155</v>
      </c>
      <c r="C1713" s="63" t="s">
        <v>462</v>
      </c>
      <c r="D1713" s="63" t="s">
        <v>8748</v>
      </c>
      <c r="E1713" s="63" t="s">
        <v>5693</v>
      </c>
      <c r="F1713" s="63" t="s">
        <v>38</v>
      </c>
      <c r="G1713" s="63" t="s">
        <v>5694</v>
      </c>
      <c r="H1713" s="63" t="s">
        <v>31</v>
      </c>
      <c r="I1713" s="64" t="s">
        <v>1608</v>
      </c>
      <c r="J1713" s="65" t="s">
        <v>502</v>
      </c>
      <c r="K1713" s="63" t="s">
        <v>5695</v>
      </c>
      <c r="L1713" s="63" t="s">
        <v>33</v>
      </c>
      <c r="M1713" s="63" t="s">
        <v>34</v>
      </c>
      <c r="N1713" s="63" t="s">
        <v>35</v>
      </c>
      <c r="O1713" s="63" t="s">
        <v>43</v>
      </c>
      <c r="P1713" s="63" t="s">
        <v>8755</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2" t="s">
        <v>8768</v>
      </c>
    </row>
    <row r="1714" spans="1:29" ht="16.2" hidden="1" customHeight="1" x14ac:dyDescent="0.35">
      <c r="A1714" s="61">
        <v>1713</v>
      </c>
      <c r="B1714" s="63">
        <v>20428157</v>
      </c>
      <c r="C1714" s="63" t="s">
        <v>462</v>
      </c>
      <c r="D1714" s="63" t="s">
        <v>8748</v>
      </c>
      <c r="E1714" s="63" t="s">
        <v>5696</v>
      </c>
      <c r="F1714" s="63" t="s">
        <v>38</v>
      </c>
      <c r="G1714" s="63" t="s">
        <v>5697</v>
      </c>
      <c r="H1714" s="63" t="s">
        <v>31</v>
      </c>
      <c r="I1714" s="64" t="s">
        <v>5698</v>
      </c>
      <c r="J1714" s="65" t="s">
        <v>544</v>
      </c>
      <c r="K1714" s="63" t="s">
        <v>5699</v>
      </c>
      <c r="L1714" s="63" t="s">
        <v>33</v>
      </c>
      <c r="M1714" s="63" t="s">
        <v>40</v>
      </c>
      <c r="N1714" s="63" t="s">
        <v>48</v>
      </c>
      <c r="O1714" s="63" t="s">
        <v>43</v>
      </c>
      <c r="P1714" s="89" t="s">
        <v>8756</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2" t="s">
        <v>8768</v>
      </c>
    </row>
    <row r="1715" spans="1:29" ht="16.2" hidden="1" customHeight="1" x14ac:dyDescent="0.35">
      <c r="A1715" s="61">
        <v>1714</v>
      </c>
      <c r="B1715" s="63">
        <v>20428160</v>
      </c>
      <c r="C1715" s="63" t="s">
        <v>462</v>
      </c>
      <c r="D1715" s="63" t="s">
        <v>8748</v>
      </c>
      <c r="E1715" s="63" t="s">
        <v>277</v>
      </c>
      <c r="F1715" s="63" t="s">
        <v>32</v>
      </c>
      <c r="G1715" s="63" t="s">
        <v>5700</v>
      </c>
      <c r="H1715" s="63" t="s">
        <v>42</v>
      </c>
      <c r="I1715" s="64" t="s">
        <v>465</v>
      </c>
      <c r="J1715" s="65" t="s">
        <v>465</v>
      </c>
      <c r="K1715" s="63" t="s">
        <v>5701</v>
      </c>
      <c r="L1715" s="63" t="s">
        <v>33</v>
      </c>
      <c r="M1715" s="63" t="s">
        <v>40</v>
      </c>
      <c r="N1715" s="63" t="s">
        <v>48</v>
      </c>
      <c r="O1715" s="63" t="s">
        <v>36</v>
      </c>
      <c r="P1715" s="89" t="s">
        <v>8756</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2" t="s">
        <v>8768</v>
      </c>
    </row>
    <row r="1716" spans="1:29" ht="16.2" hidden="1" customHeight="1" x14ac:dyDescent="0.35">
      <c r="A1716" s="66">
        <v>1715</v>
      </c>
      <c r="B1716" s="63">
        <v>20428165</v>
      </c>
      <c r="C1716" s="63" t="s">
        <v>462</v>
      </c>
      <c r="D1716" s="63" t="s">
        <v>8748</v>
      </c>
      <c r="E1716" s="63" t="s">
        <v>5702</v>
      </c>
      <c r="F1716" s="63" t="s">
        <v>32</v>
      </c>
      <c r="G1716" s="63" t="s">
        <v>5703</v>
      </c>
      <c r="H1716" s="63" t="s">
        <v>31</v>
      </c>
      <c r="I1716" s="64" t="s">
        <v>465</v>
      </c>
      <c r="J1716" s="65" t="s">
        <v>465</v>
      </c>
      <c r="K1716" s="63" t="s">
        <v>5704</v>
      </c>
      <c r="L1716" s="63" t="s">
        <v>39</v>
      </c>
      <c r="M1716" s="63" t="s">
        <v>40</v>
      </c>
      <c r="N1716" s="63" t="s">
        <v>48</v>
      </c>
      <c r="O1716" s="63" t="s">
        <v>36</v>
      </c>
      <c r="P1716" s="89" t="s">
        <v>8756</v>
      </c>
      <c r="Q1716" s="84">
        <f t="shared" ca="1" si="78"/>
        <v>46120</v>
      </c>
      <c r="R1716" s="68" t="s">
        <v>8747</v>
      </c>
      <c r="S1716" s="85">
        <v>0</v>
      </c>
      <c r="T1716" s="85">
        <v>0</v>
      </c>
      <c r="U1716" s="85">
        <v>0</v>
      </c>
      <c r="V1716" s="86">
        <f t="shared" si="79"/>
        <v>0</v>
      </c>
      <c r="W1716" s="85">
        <v>0</v>
      </c>
      <c r="X1716" s="85">
        <v>0</v>
      </c>
      <c r="Y1716" s="85">
        <v>0</v>
      </c>
      <c r="Z1716" s="85">
        <v>0</v>
      </c>
      <c r="AA1716" s="85">
        <v>0</v>
      </c>
      <c r="AB1716" s="87" t="str">
        <f t="shared" si="80"/>
        <v>요건탈락</v>
      </c>
      <c r="AC1716" s="92" t="s">
        <v>8768</v>
      </c>
    </row>
    <row r="1717" spans="1:29" ht="16.2" hidden="1" customHeight="1" x14ac:dyDescent="0.35">
      <c r="A1717" s="66">
        <v>1716</v>
      </c>
      <c r="B1717" s="67">
        <v>20428173</v>
      </c>
      <c r="C1717" s="63" t="s">
        <v>462</v>
      </c>
      <c r="D1717" s="63" t="s">
        <v>8748</v>
      </c>
      <c r="E1717" s="63" t="s">
        <v>232</v>
      </c>
      <c r="F1717" s="63" t="s">
        <v>38</v>
      </c>
      <c r="G1717" s="63" t="s">
        <v>5235</v>
      </c>
      <c r="H1717" s="63" t="s">
        <v>42</v>
      </c>
      <c r="I1717" s="64" t="s">
        <v>465</v>
      </c>
      <c r="J1717" s="65" t="s">
        <v>465</v>
      </c>
      <c r="K1717" s="63" t="s">
        <v>5705</v>
      </c>
      <c r="L1717" s="63" t="s">
        <v>39</v>
      </c>
      <c r="M1717" s="63" t="s">
        <v>34</v>
      </c>
      <c r="N1717" s="63" t="s">
        <v>35</v>
      </c>
      <c r="O1717" s="63" t="s">
        <v>36</v>
      </c>
      <c r="P1717" s="63" t="s">
        <v>8752</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2" t="s">
        <v>8768</v>
      </c>
    </row>
    <row r="1718" spans="1:29" ht="16.2" hidden="1" customHeight="1" x14ac:dyDescent="0.35">
      <c r="A1718" s="61">
        <v>1717</v>
      </c>
      <c r="B1718" s="67">
        <v>20428180</v>
      </c>
      <c r="C1718" s="63" t="s">
        <v>462</v>
      </c>
      <c r="D1718" s="63" t="s">
        <v>8748</v>
      </c>
      <c r="E1718" s="63" t="s">
        <v>367</v>
      </c>
      <c r="F1718" s="63" t="s">
        <v>32</v>
      </c>
      <c r="G1718" s="63" t="s">
        <v>5706</v>
      </c>
      <c r="H1718" s="63" t="s">
        <v>31</v>
      </c>
      <c r="I1718" s="64" t="s">
        <v>1160</v>
      </c>
      <c r="J1718" s="65" t="s">
        <v>526</v>
      </c>
      <c r="K1718" s="63" t="s">
        <v>5707</v>
      </c>
      <c r="L1718" s="63" t="s">
        <v>39</v>
      </c>
      <c r="M1718" s="63" t="s">
        <v>40</v>
      </c>
      <c r="N1718" s="63" t="s">
        <v>46</v>
      </c>
      <c r="O1718" s="63" t="s">
        <v>43</v>
      </c>
      <c r="P1718" s="63" t="s">
        <v>46</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2" t="s">
        <v>8768</v>
      </c>
    </row>
    <row r="1719" spans="1:29" ht="16.2" hidden="1" customHeight="1" x14ac:dyDescent="0.35">
      <c r="A1719" s="66">
        <v>1718</v>
      </c>
      <c r="B1719" s="63">
        <v>20428183</v>
      </c>
      <c r="C1719" s="63" t="s">
        <v>462</v>
      </c>
      <c r="D1719" s="63" t="s">
        <v>8748</v>
      </c>
      <c r="E1719" s="63" t="s">
        <v>5708</v>
      </c>
      <c r="F1719" s="63" t="s">
        <v>32</v>
      </c>
      <c r="G1719" s="63" t="s">
        <v>5709</v>
      </c>
      <c r="H1719" s="63" t="s">
        <v>42</v>
      </c>
      <c r="I1719" s="64" t="s">
        <v>465</v>
      </c>
      <c r="J1719" s="65" t="s">
        <v>465</v>
      </c>
      <c r="K1719" s="63" t="s">
        <v>5710</v>
      </c>
      <c r="L1719" s="63" t="s">
        <v>33</v>
      </c>
      <c r="M1719" s="63" t="s">
        <v>40</v>
      </c>
      <c r="N1719" s="63" t="s">
        <v>41</v>
      </c>
      <c r="O1719" s="63" t="s">
        <v>36</v>
      </c>
      <c r="P1719" s="63" t="s">
        <v>41</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2" t="s">
        <v>8768</v>
      </c>
    </row>
    <row r="1720" spans="1:29" ht="16.2" hidden="1" customHeight="1" x14ac:dyDescent="0.35">
      <c r="A1720" s="66">
        <v>1719</v>
      </c>
      <c r="B1720" s="67">
        <v>20428194</v>
      </c>
      <c r="C1720" s="63" t="s">
        <v>462</v>
      </c>
      <c r="D1720" s="63" t="s">
        <v>8748</v>
      </c>
      <c r="E1720" s="63" t="s">
        <v>5711</v>
      </c>
      <c r="F1720" s="63" t="s">
        <v>38</v>
      </c>
      <c r="G1720" s="63" t="s">
        <v>5712</v>
      </c>
      <c r="H1720" s="63" t="s">
        <v>31</v>
      </c>
      <c r="I1720" s="64" t="s">
        <v>465</v>
      </c>
      <c r="J1720" s="65" t="s">
        <v>465</v>
      </c>
      <c r="K1720" s="63" t="s">
        <v>5713</v>
      </c>
      <c r="L1720" s="63" t="s">
        <v>33</v>
      </c>
      <c r="M1720" s="63" t="s">
        <v>34</v>
      </c>
      <c r="N1720" s="63" t="s">
        <v>35</v>
      </c>
      <c r="O1720" s="63" t="s">
        <v>36</v>
      </c>
      <c r="P1720" s="63" t="s">
        <v>8757</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2" t="s">
        <v>8768</v>
      </c>
    </row>
    <row r="1721" spans="1:29" ht="16.2" hidden="1" customHeight="1" x14ac:dyDescent="0.35">
      <c r="A1721" s="66">
        <v>1720</v>
      </c>
      <c r="B1721" s="63">
        <v>20428208</v>
      </c>
      <c r="C1721" s="63" t="s">
        <v>462</v>
      </c>
      <c r="D1721" s="63" t="s">
        <v>8748</v>
      </c>
      <c r="E1721" s="63" t="s">
        <v>1284</v>
      </c>
      <c r="F1721" s="63" t="s">
        <v>38</v>
      </c>
      <c r="G1721" s="63" t="s">
        <v>5714</v>
      </c>
      <c r="H1721" s="63" t="s">
        <v>31</v>
      </c>
      <c r="I1721" s="64" t="s">
        <v>465</v>
      </c>
      <c r="J1721" s="65" t="s">
        <v>526</v>
      </c>
      <c r="K1721" s="63" t="s">
        <v>5715</v>
      </c>
      <c r="L1721" s="63" t="s">
        <v>39</v>
      </c>
      <c r="M1721" s="63" t="s">
        <v>40</v>
      </c>
      <c r="N1721" s="63" t="s">
        <v>52</v>
      </c>
      <c r="O1721" s="63" t="s">
        <v>43</v>
      </c>
      <c r="P1721" s="63" t="s">
        <v>52</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2" t="s">
        <v>8768</v>
      </c>
    </row>
    <row r="1722" spans="1:29" ht="16.2" hidden="1" customHeight="1" x14ac:dyDescent="0.35">
      <c r="A1722" s="61">
        <v>1721</v>
      </c>
      <c r="B1722" s="67">
        <v>20428209</v>
      </c>
      <c r="C1722" s="63" t="s">
        <v>462</v>
      </c>
      <c r="D1722" s="63" t="s">
        <v>8748</v>
      </c>
      <c r="E1722" s="63" t="s">
        <v>1012</v>
      </c>
      <c r="F1722" s="63" t="s">
        <v>32</v>
      </c>
      <c r="G1722" s="63" t="s">
        <v>5716</v>
      </c>
      <c r="H1722" s="63" t="s">
        <v>42</v>
      </c>
      <c r="I1722" s="64" t="s">
        <v>465</v>
      </c>
      <c r="J1722" s="65" t="s">
        <v>469</v>
      </c>
      <c r="K1722" s="63" t="s">
        <v>5717</v>
      </c>
      <c r="L1722" s="63" t="s">
        <v>33</v>
      </c>
      <c r="M1722" s="63" t="s">
        <v>34</v>
      </c>
      <c r="N1722" s="63" t="s">
        <v>35</v>
      </c>
      <c r="O1722" s="63" t="s">
        <v>43</v>
      </c>
      <c r="P1722" s="63" t="s">
        <v>8752</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2" t="s">
        <v>8768</v>
      </c>
    </row>
    <row r="1723" spans="1:29" ht="16.2" hidden="1" customHeight="1" x14ac:dyDescent="0.35">
      <c r="A1723" s="61">
        <v>1722</v>
      </c>
      <c r="B1723" s="63">
        <v>20428217</v>
      </c>
      <c r="C1723" s="63" t="s">
        <v>462</v>
      </c>
      <c r="D1723" s="63" t="s">
        <v>8748</v>
      </c>
      <c r="E1723" s="63" t="s">
        <v>5718</v>
      </c>
      <c r="F1723" s="63" t="s">
        <v>38</v>
      </c>
      <c r="G1723" s="63" t="s">
        <v>5719</v>
      </c>
      <c r="H1723" s="63" t="s">
        <v>42</v>
      </c>
      <c r="I1723" s="64" t="s">
        <v>465</v>
      </c>
      <c r="J1723" s="65" t="s">
        <v>465</v>
      </c>
      <c r="K1723" s="63" t="s">
        <v>5720</v>
      </c>
      <c r="L1723" s="63" t="s">
        <v>39</v>
      </c>
      <c r="M1723" s="63" t="s">
        <v>40</v>
      </c>
      <c r="N1723" s="63" t="s">
        <v>48</v>
      </c>
      <c r="O1723" s="63" t="s">
        <v>36</v>
      </c>
      <c r="P1723" s="89" t="s">
        <v>8756</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2" t="s">
        <v>8768</v>
      </c>
    </row>
    <row r="1724" spans="1:29" ht="16.2" hidden="1" customHeight="1" x14ac:dyDescent="0.35">
      <c r="A1724" s="66">
        <v>1723</v>
      </c>
      <c r="B1724" s="67">
        <v>20428221</v>
      </c>
      <c r="C1724" s="63" t="s">
        <v>462</v>
      </c>
      <c r="D1724" s="63" t="s">
        <v>8748</v>
      </c>
      <c r="E1724" s="63" t="s">
        <v>5554</v>
      </c>
      <c r="F1724" s="63" t="s">
        <v>38</v>
      </c>
      <c r="G1724" s="63" t="s">
        <v>5721</v>
      </c>
      <c r="H1724" s="63" t="s">
        <v>31</v>
      </c>
      <c r="I1724" s="64" t="s">
        <v>5722</v>
      </c>
      <c r="J1724" s="65" t="s">
        <v>1519</v>
      </c>
      <c r="K1724" s="63" t="s">
        <v>5723</v>
      </c>
      <c r="L1724" s="63" t="s">
        <v>39</v>
      </c>
      <c r="M1724" s="63" t="s">
        <v>34</v>
      </c>
      <c r="N1724" s="63" t="s">
        <v>35</v>
      </c>
      <c r="O1724" s="63" t="s">
        <v>30</v>
      </c>
      <c r="P1724" s="63" t="s">
        <v>8749</v>
      </c>
      <c r="Q1724" s="84">
        <f t="shared" ca="1" si="78"/>
        <v>46120</v>
      </c>
      <c r="R1724" s="68" t="s">
        <v>8747</v>
      </c>
      <c r="S1724" s="85" t="s">
        <v>8754</v>
      </c>
      <c r="T1724" s="85">
        <v>0</v>
      </c>
      <c r="U1724" s="85">
        <v>0</v>
      </c>
      <c r="V1724" s="86">
        <f t="shared" si="79"/>
        <v>2</v>
      </c>
      <c r="W1724" s="85">
        <v>0</v>
      </c>
      <c r="X1724" s="85">
        <v>0</v>
      </c>
      <c r="Y1724" s="85">
        <v>0</v>
      </c>
      <c r="Z1724" s="85">
        <v>0</v>
      </c>
      <c r="AA1724" s="85">
        <v>0</v>
      </c>
      <c r="AB1724" s="87" t="str">
        <f t="shared" si="80"/>
        <v>요건탈락</v>
      </c>
      <c r="AC1724" s="92" t="s">
        <v>8768</v>
      </c>
    </row>
    <row r="1725" spans="1:29" ht="16.2" hidden="1" customHeight="1" x14ac:dyDescent="0.35">
      <c r="A1725" s="66">
        <v>1724</v>
      </c>
      <c r="B1725" s="67">
        <v>20428223</v>
      </c>
      <c r="C1725" s="63" t="s">
        <v>462</v>
      </c>
      <c r="D1725" s="63" t="s">
        <v>8748</v>
      </c>
      <c r="E1725" s="63" t="s">
        <v>860</v>
      </c>
      <c r="F1725" s="63" t="s">
        <v>38</v>
      </c>
      <c r="G1725" s="63" t="s">
        <v>5724</v>
      </c>
      <c r="H1725" s="63" t="s">
        <v>42</v>
      </c>
      <c r="I1725" s="64" t="s">
        <v>465</v>
      </c>
      <c r="J1725" s="65" t="s">
        <v>526</v>
      </c>
      <c r="K1725" s="63" t="s">
        <v>5725</v>
      </c>
      <c r="L1725" s="63" t="s">
        <v>39</v>
      </c>
      <c r="M1725" s="63" t="s">
        <v>34</v>
      </c>
      <c r="N1725" s="63" t="s">
        <v>35</v>
      </c>
      <c r="O1725" s="63" t="s">
        <v>43</v>
      </c>
      <c r="P1725" s="63" t="s">
        <v>8749</v>
      </c>
      <c r="Q1725" s="84">
        <f t="shared" ca="1" si="78"/>
        <v>46120</v>
      </c>
      <c r="R1725" s="68" t="s">
        <v>8747</v>
      </c>
      <c r="S1725" s="85">
        <v>0</v>
      </c>
      <c r="T1725" s="85">
        <v>0</v>
      </c>
      <c r="U1725" s="85">
        <v>0</v>
      </c>
      <c r="V1725" s="86">
        <f t="shared" si="79"/>
        <v>0</v>
      </c>
      <c r="W1725" s="85">
        <v>0</v>
      </c>
      <c r="X1725" s="85">
        <v>0</v>
      </c>
      <c r="Y1725" s="85">
        <v>0</v>
      </c>
      <c r="Z1725" s="85">
        <v>0</v>
      </c>
      <c r="AA1725" s="85">
        <v>0</v>
      </c>
      <c r="AB1725" s="87" t="str">
        <f t="shared" si="80"/>
        <v>요건탈락</v>
      </c>
      <c r="AC1725" s="92" t="s">
        <v>8768</v>
      </c>
    </row>
    <row r="1726" spans="1:29" ht="16.2" hidden="1" customHeight="1" x14ac:dyDescent="0.35">
      <c r="A1726" s="61">
        <v>1725</v>
      </c>
      <c r="B1726" s="67">
        <v>20428226</v>
      </c>
      <c r="C1726" s="63" t="s">
        <v>462</v>
      </c>
      <c r="D1726" s="63" t="s">
        <v>8748</v>
      </c>
      <c r="E1726" s="63" t="s">
        <v>5726</v>
      </c>
      <c r="F1726" s="63" t="s">
        <v>32</v>
      </c>
      <c r="G1726" s="63" t="s">
        <v>5727</v>
      </c>
      <c r="H1726" s="63" t="s">
        <v>31</v>
      </c>
      <c r="I1726" s="64" t="s">
        <v>465</v>
      </c>
      <c r="J1726" s="65" t="s">
        <v>465</v>
      </c>
      <c r="K1726" s="63" t="s">
        <v>5728</v>
      </c>
      <c r="L1726" s="63" t="s">
        <v>39</v>
      </c>
      <c r="M1726" s="63" t="s">
        <v>34</v>
      </c>
      <c r="N1726" s="63" t="s">
        <v>35</v>
      </c>
      <c r="O1726" s="63" t="s">
        <v>36</v>
      </c>
      <c r="P1726" s="63" t="s">
        <v>8755</v>
      </c>
      <c r="Q1726" s="84">
        <f t="shared" ca="1" si="78"/>
        <v>46120</v>
      </c>
      <c r="R1726" s="68">
        <v>0</v>
      </c>
      <c r="S1726" s="85" t="s">
        <v>8754</v>
      </c>
      <c r="T1726" s="85">
        <v>0</v>
      </c>
      <c r="U1726" s="85">
        <v>0</v>
      </c>
      <c r="V1726" s="86">
        <f t="shared" si="79"/>
        <v>2</v>
      </c>
      <c r="W1726" s="85">
        <v>0</v>
      </c>
      <c r="X1726" s="85">
        <v>0</v>
      </c>
      <c r="Y1726" s="85">
        <v>0</v>
      </c>
      <c r="Z1726" s="85">
        <v>0</v>
      </c>
      <c r="AA1726" s="85">
        <v>0</v>
      </c>
      <c r="AB1726" s="87">
        <f t="shared" si="80"/>
        <v>0</v>
      </c>
      <c r="AC1726" s="92" t="s">
        <v>8768</v>
      </c>
    </row>
    <row r="1727" spans="1:29" ht="16.2" hidden="1" customHeight="1" x14ac:dyDescent="0.35">
      <c r="A1727" s="61">
        <v>1726</v>
      </c>
      <c r="B1727" s="63">
        <v>20428252</v>
      </c>
      <c r="C1727" s="63" t="s">
        <v>462</v>
      </c>
      <c r="D1727" s="63" t="s">
        <v>8748</v>
      </c>
      <c r="E1727" s="63" t="s">
        <v>5256</v>
      </c>
      <c r="F1727" s="63" t="s">
        <v>32</v>
      </c>
      <c r="G1727" s="63" t="s">
        <v>5729</v>
      </c>
      <c r="H1727" s="63" t="s">
        <v>42</v>
      </c>
      <c r="I1727" s="64" t="s">
        <v>5730</v>
      </c>
      <c r="J1727" s="65" t="s">
        <v>526</v>
      </c>
      <c r="K1727" s="63" t="s">
        <v>5731</v>
      </c>
      <c r="L1727" s="63" t="s">
        <v>39</v>
      </c>
      <c r="M1727" s="63" t="s">
        <v>40</v>
      </c>
      <c r="N1727" s="63" t="s">
        <v>48</v>
      </c>
      <c r="O1727" s="63" t="s">
        <v>43</v>
      </c>
      <c r="P1727" s="89" t="s">
        <v>8756</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2" t="s">
        <v>8768</v>
      </c>
    </row>
    <row r="1728" spans="1:29" ht="16.2" hidden="1" customHeight="1" x14ac:dyDescent="0.35">
      <c r="A1728" s="66">
        <v>1727</v>
      </c>
      <c r="B1728" s="67">
        <v>20428253</v>
      </c>
      <c r="C1728" s="63" t="s">
        <v>462</v>
      </c>
      <c r="D1728" s="63" t="s">
        <v>8748</v>
      </c>
      <c r="E1728" s="63" t="s">
        <v>385</v>
      </c>
      <c r="F1728" s="63" t="s">
        <v>38</v>
      </c>
      <c r="G1728" s="63" t="s">
        <v>5732</v>
      </c>
      <c r="H1728" s="63" t="s">
        <v>31</v>
      </c>
      <c r="I1728" s="64" t="s">
        <v>654</v>
      </c>
      <c r="J1728" s="65" t="s">
        <v>1092</v>
      </c>
      <c r="K1728" s="63" t="s">
        <v>5733</v>
      </c>
      <c r="L1728" s="63" t="s">
        <v>39</v>
      </c>
      <c r="M1728" s="63" t="s">
        <v>34</v>
      </c>
      <c r="N1728" s="63" t="s">
        <v>35</v>
      </c>
      <c r="O1728" s="63" t="s">
        <v>43</v>
      </c>
      <c r="P1728" s="63" t="s">
        <v>8750</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2" t="s">
        <v>8768</v>
      </c>
    </row>
    <row r="1729" spans="1:29" ht="16.2" hidden="1" customHeight="1" x14ac:dyDescent="0.35">
      <c r="A1729" s="66">
        <v>1728</v>
      </c>
      <c r="B1729" s="67">
        <v>20428258</v>
      </c>
      <c r="C1729" s="63" t="s">
        <v>462</v>
      </c>
      <c r="D1729" s="63" t="s">
        <v>8748</v>
      </c>
      <c r="E1729" s="63" t="s">
        <v>37</v>
      </c>
      <c r="F1729" s="63" t="s">
        <v>38</v>
      </c>
      <c r="G1729" s="63" t="s">
        <v>2252</v>
      </c>
      <c r="H1729" s="63" t="s">
        <v>31</v>
      </c>
      <c r="I1729" s="64" t="s">
        <v>5734</v>
      </c>
      <c r="J1729" s="65" t="s">
        <v>526</v>
      </c>
      <c r="K1729" s="63" t="s">
        <v>5735</v>
      </c>
      <c r="L1729" s="63" t="s">
        <v>39</v>
      </c>
      <c r="M1729" s="63" t="s">
        <v>40</v>
      </c>
      <c r="N1729" s="63" t="s">
        <v>46</v>
      </c>
      <c r="O1729" s="63" t="s">
        <v>43</v>
      </c>
      <c r="P1729" s="63" t="s">
        <v>46</v>
      </c>
      <c r="Q1729" s="84">
        <f t="shared" ca="1" si="78"/>
        <v>46120</v>
      </c>
      <c r="R1729" s="68">
        <v>0</v>
      </c>
      <c r="S1729" s="85">
        <v>0</v>
      </c>
      <c r="T1729" s="85">
        <v>0</v>
      </c>
      <c r="U1729" s="85">
        <v>0</v>
      </c>
      <c r="V1729" s="86">
        <f t="shared" si="79"/>
        <v>0</v>
      </c>
      <c r="W1729" s="85">
        <v>0</v>
      </c>
      <c r="X1729" s="85" t="s">
        <v>8754</v>
      </c>
      <c r="Y1729" s="85">
        <v>0</v>
      </c>
      <c r="Z1729" s="85">
        <v>0</v>
      </c>
      <c r="AA1729" s="85">
        <v>0</v>
      </c>
      <c r="AB1729" s="87" t="str">
        <f t="shared" si="80"/>
        <v>면제</v>
      </c>
      <c r="AC1729" s="92" t="s">
        <v>8768</v>
      </c>
    </row>
    <row r="1730" spans="1:29" ht="16.2" hidden="1" customHeight="1" x14ac:dyDescent="0.35">
      <c r="A1730" s="61">
        <v>1729</v>
      </c>
      <c r="B1730" s="67">
        <v>20428259</v>
      </c>
      <c r="C1730" s="63" t="s">
        <v>462</v>
      </c>
      <c r="D1730" s="63" t="s">
        <v>8748</v>
      </c>
      <c r="E1730" s="63" t="s">
        <v>5736</v>
      </c>
      <c r="F1730" s="63" t="s">
        <v>38</v>
      </c>
      <c r="G1730" s="63" t="s">
        <v>5737</v>
      </c>
      <c r="H1730" s="63" t="s">
        <v>31</v>
      </c>
      <c r="I1730" s="64" t="s">
        <v>465</v>
      </c>
      <c r="J1730" s="65" t="s">
        <v>465</v>
      </c>
      <c r="K1730" s="63" t="s">
        <v>5738</v>
      </c>
      <c r="L1730" s="63" t="s">
        <v>33</v>
      </c>
      <c r="M1730" s="63" t="s">
        <v>34</v>
      </c>
      <c r="N1730" s="63" t="s">
        <v>35</v>
      </c>
      <c r="O1730" s="63" t="s">
        <v>36</v>
      </c>
      <c r="P1730" s="63" t="s">
        <v>8753</v>
      </c>
      <c r="Q1730" s="84">
        <f t="shared" ref="Q1730:Q1793" ca="1" si="81">TODAY()</f>
        <v>46120</v>
      </c>
      <c r="R1730" s="68">
        <v>0</v>
      </c>
      <c r="S1730" s="85" t="s">
        <v>8754</v>
      </c>
      <c r="T1730" s="85">
        <v>0</v>
      </c>
      <c r="U1730" s="85">
        <v>0</v>
      </c>
      <c r="V1730" s="86">
        <f t="shared" ref="V1730:V1793" si="82">IF(OR(S1730="○",T1730="○",U1730="○"),2,0)</f>
        <v>2</v>
      </c>
      <c r="W1730" s="85">
        <v>0</v>
      </c>
      <c r="X1730" s="85">
        <v>0</v>
      </c>
      <c r="Y1730" s="85">
        <v>0</v>
      </c>
      <c r="Z1730" s="85">
        <v>0</v>
      </c>
      <c r="AA1730" s="85">
        <v>0</v>
      </c>
      <c r="AB1730" s="87">
        <f t="shared" si="80"/>
        <v>0</v>
      </c>
      <c r="AC1730" s="92" t="s">
        <v>8768</v>
      </c>
    </row>
    <row r="1731" spans="1:29" ht="16.2" hidden="1" customHeight="1" x14ac:dyDescent="0.35">
      <c r="A1731" s="61">
        <v>1730</v>
      </c>
      <c r="B1731" s="67">
        <v>20428260</v>
      </c>
      <c r="C1731" s="63" t="s">
        <v>462</v>
      </c>
      <c r="D1731" s="63" t="s">
        <v>8748</v>
      </c>
      <c r="E1731" s="63" t="s">
        <v>5739</v>
      </c>
      <c r="F1731" s="63" t="s">
        <v>38</v>
      </c>
      <c r="G1731" s="63" t="s">
        <v>5740</v>
      </c>
      <c r="H1731" s="63" t="s">
        <v>31</v>
      </c>
      <c r="I1731" s="64" t="s">
        <v>2191</v>
      </c>
      <c r="J1731" s="65" t="s">
        <v>526</v>
      </c>
      <c r="K1731" s="63" t="s">
        <v>5741</v>
      </c>
      <c r="L1731" s="63" t="s">
        <v>39</v>
      </c>
      <c r="M1731" s="63" t="s">
        <v>34</v>
      </c>
      <c r="N1731" s="63" t="s">
        <v>35</v>
      </c>
      <c r="O1731" s="63" t="s">
        <v>43</v>
      </c>
      <c r="P1731" s="63" t="s">
        <v>8753</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2" t="s">
        <v>8768</v>
      </c>
    </row>
    <row r="1732" spans="1:29" ht="16.2" hidden="1" customHeight="1" x14ac:dyDescent="0.35">
      <c r="A1732" s="66">
        <v>1731</v>
      </c>
      <c r="B1732" s="67">
        <v>20428268</v>
      </c>
      <c r="C1732" s="63" t="s">
        <v>462</v>
      </c>
      <c r="D1732" s="63" t="s">
        <v>8748</v>
      </c>
      <c r="E1732" s="63" t="s">
        <v>3333</v>
      </c>
      <c r="F1732" s="63" t="s">
        <v>38</v>
      </c>
      <c r="G1732" s="63" t="s">
        <v>5742</v>
      </c>
      <c r="H1732" s="63" t="s">
        <v>31</v>
      </c>
      <c r="I1732" s="64" t="s">
        <v>465</v>
      </c>
      <c r="J1732" s="65" t="s">
        <v>526</v>
      </c>
      <c r="K1732" s="63" t="s">
        <v>5743</v>
      </c>
      <c r="L1732" s="63" t="s">
        <v>39</v>
      </c>
      <c r="M1732" s="63" t="s">
        <v>34</v>
      </c>
      <c r="N1732" s="63" t="s">
        <v>35</v>
      </c>
      <c r="O1732" s="63" t="s">
        <v>43</v>
      </c>
      <c r="P1732" s="63" t="s">
        <v>8753</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2" t="s">
        <v>8768</v>
      </c>
    </row>
    <row r="1733" spans="1:29" ht="16.2" hidden="1" customHeight="1" x14ac:dyDescent="0.35">
      <c r="A1733" s="66">
        <v>1732</v>
      </c>
      <c r="B1733" s="67">
        <v>20428269</v>
      </c>
      <c r="C1733" s="63" t="s">
        <v>462</v>
      </c>
      <c r="D1733" s="63" t="s">
        <v>8748</v>
      </c>
      <c r="E1733" s="63" t="s">
        <v>435</v>
      </c>
      <c r="F1733" s="63" t="s">
        <v>32</v>
      </c>
      <c r="G1733" s="63" t="s">
        <v>5744</v>
      </c>
      <c r="H1733" s="63" t="s">
        <v>42</v>
      </c>
      <c r="I1733" s="64" t="s">
        <v>5112</v>
      </c>
      <c r="J1733" s="65" t="s">
        <v>544</v>
      </c>
      <c r="K1733" s="63" t="s">
        <v>5745</v>
      </c>
      <c r="L1733" s="63" t="s">
        <v>39</v>
      </c>
      <c r="M1733" s="63" t="s">
        <v>40</v>
      </c>
      <c r="N1733" s="63" t="s">
        <v>35</v>
      </c>
      <c r="O1733" s="63" t="s">
        <v>43</v>
      </c>
      <c r="P1733" s="63" t="s">
        <v>8751</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2" t="s">
        <v>8768</v>
      </c>
    </row>
    <row r="1734" spans="1:29" ht="16.2" hidden="1" customHeight="1" x14ac:dyDescent="0.35">
      <c r="A1734" s="61">
        <v>1733</v>
      </c>
      <c r="B1734" s="67">
        <v>20428278</v>
      </c>
      <c r="C1734" s="63" t="s">
        <v>462</v>
      </c>
      <c r="D1734" s="63" t="s">
        <v>8748</v>
      </c>
      <c r="E1734" s="63" t="s">
        <v>5746</v>
      </c>
      <c r="F1734" s="63" t="s">
        <v>38</v>
      </c>
      <c r="G1734" s="63" t="s">
        <v>5747</v>
      </c>
      <c r="H1734" s="63" t="s">
        <v>42</v>
      </c>
      <c r="I1734" s="64" t="s">
        <v>1312</v>
      </c>
      <c r="J1734" s="65" t="s">
        <v>1620</v>
      </c>
      <c r="K1734" s="63" t="s">
        <v>5748</v>
      </c>
      <c r="L1734" s="63" t="s">
        <v>33</v>
      </c>
      <c r="M1734" s="63" t="s">
        <v>34</v>
      </c>
      <c r="N1734" s="63" t="s">
        <v>35</v>
      </c>
      <c r="O1734" s="63" t="s">
        <v>30</v>
      </c>
      <c r="P1734" s="63" t="s">
        <v>8749</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2" t="s">
        <v>8768</v>
      </c>
    </row>
    <row r="1735" spans="1:29" ht="16.2" hidden="1" customHeight="1" x14ac:dyDescent="0.35">
      <c r="A1735" s="61">
        <v>1734</v>
      </c>
      <c r="B1735" s="67">
        <v>20428287</v>
      </c>
      <c r="C1735" s="63" t="s">
        <v>462</v>
      </c>
      <c r="D1735" s="63" t="s">
        <v>8748</v>
      </c>
      <c r="E1735" s="63" t="s">
        <v>5749</v>
      </c>
      <c r="F1735" s="63" t="s">
        <v>38</v>
      </c>
      <c r="G1735" s="63" t="s">
        <v>5750</v>
      </c>
      <c r="H1735" s="63" t="s">
        <v>42</v>
      </c>
      <c r="I1735" s="64" t="s">
        <v>4699</v>
      </c>
      <c r="J1735" s="65" t="s">
        <v>502</v>
      </c>
      <c r="K1735" s="63" t="s">
        <v>5751</v>
      </c>
      <c r="L1735" s="63" t="s">
        <v>39</v>
      </c>
      <c r="M1735" s="63" t="s">
        <v>34</v>
      </c>
      <c r="N1735" s="63" t="s">
        <v>35</v>
      </c>
      <c r="O1735" s="63" t="s">
        <v>43</v>
      </c>
      <c r="P1735" s="63" t="s">
        <v>8757</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2" t="s">
        <v>8769</v>
      </c>
    </row>
    <row r="1736" spans="1:29" ht="16.2" hidden="1" customHeight="1" x14ac:dyDescent="0.35">
      <c r="A1736" s="66">
        <v>1735</v>
      </c>
      <c r="B1736" s="63">
        <v>20428295</v>
      </c>
      <c r="C1736" s="63" t="s">
        <v>462</v>
      </c>
      <c r="D1736" s="63" t="s">
        <v>8748</v>
      </c>
      <c r="E1736" s="63" t="s">
        <v>5752</v>
      </c>
      <c r="F1736" s="63" t="s">
        <v>38</v>
      </c>
      <c r="G1736" s="63" t="s">
        <v>5753</v>
      </c>
      <c r="H1736" s="63" t="s">
        <v>42</v>
      </c>
      <c r="I1736" s="64" t="s">
        <v>465</v>
      </c>
      <c r="J1736" s="65" t="s">
        <v>465</v>
      </c>
      <c r="K1736" s="63" t="s">
        <v>5754</v>
      </c>
      <c r="L1736" s="63" t="s">
        <v>33</v>
      </c>
      <c r="M1736" s="63" t="s">
        <v>40</v>
      </c>
      <c r="N1736" s="63" t="s">
        <v>48</v>
      </c>
      <c r="O1736" s="63" t="s">
        <v>36</v>
      </c>
      <c r="P1736" s="89" t="s">
        <v>8758</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2" t="s">
        <v>8768</v>
      </c>
    </row>
    <row r="1737" spans="1:29" ht="16.2" hidden="1" customHeight="1" x14ac:dyDescent="0.35">
      <c r="A1737" s="66">
        <v>1736</v>
      </c>
      <c r="B1737" s="67">
        <v>20428303</v>
      </c>
      <c r="C1737" s="63" t="s">
        <v>462</v>
      </c>
      <c r="D1737" s="63" t="s">
        <v>8748</v>
      </c>
      <c r="E1737" s="63" t="s">
        <v>5755</v>
      </c>
      <c r="F1737" s="63" t="s">
        <v>38</v>
      </c>
      <c r="G1737" s="63" t="s">
        <v>5756</v>
      </c>
      <c r="H1737" s="63" t="s">
        <v>31</v>
      </c>
      <c r="I1737" s="64" t="s">
        <v>5757</v>
      </c>
      <c r="J1737" s="65" t="s">
        <v>469</v>
      </c>
      <c r="K1737" s="63" t="s">
        <v>5758</v>
      </c>
      <c r="L1737" s="63" t="s">
        <v>33</v>
      </c>
      <c r="M1737" s="63" t="s">
        <v>34</v>
      </c>
      <c r="N1737" s="63" t="s">
        <v>35</v>
      </c>
      <c r="O1737" s="63" t="s">
        <v>30</v>
      </c>
      <c r="P1737" s="63" t="s">
        <v>8753</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2" t="s">
        <v>8768</v>
      </c>
    </row>
    <row r="1738" spans="1:29" ht="16.2" hidden="1" customHeight="1" x14ac:dyDescent="0.35">
      <c r="A1738" s="66">
        <v>1737</v>
      </c>
      <c r="B1738" s="63">
        <v>20428305</v>
      </c>
      <c r="C1738" s="63" t="s">
        <v>462</v>
      </c>
      <c r="D1738" s="63" t="s">
        <v>8748</v>
      </c>
      <c r="E1738" s="63" t="s">
        <v>328</v>
      </c>
      <c r="F1738" s="63" t="s">
        <v>38</v>
      </c>
      <c r="G1738" s="63" t="s">
        <v>4792</v>
      </c>
      <c r="H1738" s="63" t="s">
        <v>31</v>
      </c>
      <c r="I1738" s="64" t="s">
        <v>5759</v>
      </c>
      <c r="J1738" s="65" t="s">
        <v>465</v>
      </c>
      <c r="K1738" s="63" t="s">
        <v>5760</v>
      </c>
      <c r="L1738" s="63" t="s">
        <v>39</v>
      </c>
      <c r="M1738" s="63" t="s">
        <v>40</v>
      </c>
      <c r="N1738" s="63" t="s">
        <v>41</v>
      </c>
      <c r="O1738" s="63" t="s">
        <v>43</v>
      </c>
      <c r="P1738" s="63" t="s">
        <v>41</v>
      </c>
      <c r="Q1738" s="84">
        <f t="shared" ca="1" si="81"/>
        <v>46120</v>
      </c>
      <c r="R1738" s="68">
        <v>0</v>
      </c>
      <c r="S1738" s="85" t="s">
        <v>8754</v>
      </c>
      <c r="T1738" s="85">
        <v>0</v>
      </c>
      <c r="U1738" s="85">
        <v>0</v>
      </c>
      <c r="V1738" s="86">
        <f t="shared" si="82"/>
        <v>2</v>
      </c>
      <c r="W1738" s="85">
        <v>0</v>
      </c>
      <c r="X1738" s="85">
        <v>0</v>
      </c>
      <c r="Y1738" s="85">
        <v>0</v>
      </c>
      <c r="Z1738" s="85">
        <v>0</v>
      </c>
      <c r="AA1738" s="85">
        <v>0</v>
      </c>
      <c r="AB1738" s="87">
        <f t="shared" si="83"/>
        <v>0</v>
      </c>
      <c r="AC1738" s="92" t="s">
        <v>8768</v>
      </c>
    </row>
    <row r="1739" spans="1:29" ht="16.2" hidden="1" customHeight="1" x14ac:dyDescent="0.35">
      <c r="A1739" s="61">
        <v>1738</v>
      </c>
      <c r="B1739" s="67">
        <v>20428312</v>
      </c>
      <c r="C1739" s="63" t="s">
        <v>462</v>
      </c>
      <c r="D1739" s="63" t="s">
        <v>8748</v>
      </c>
      <c r="E1739" s="63" t="s">
        <v>5761</v>
      </c>
      <c r="F1739" s="63" t="s">
        <v>38</v>
      </c>
      <c r="G1739" s="63" t="s">
        <v>5762</v>
      </c>
      <c r="H1739" s="63" t="s">
        <v>42</v>
      </c>
      <c r="I1739" s="64" t="s">
        <v>5763</v>
      </c>
      <c r="J1739" s="65" t="s">
        <v>1463</v>
      </c>
      <c r="K1739" s="63" t="s">
        <v>5764</v>
      </c>
      <c r="L1739" s="63" t="s">
        <v>39</v>
      </c>
      <c r="M1739" s="63" t="s">
        <v>34</v>
      </c>
      <c r="N1739" s="63" t="s">
        <v>35</v>
      </c>
      <c r="O1739" s="63" t="s">
        <v>43</v>
      </c>
      <c r="P1739" s="63" t="s">
        <v>8749</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2" t="s">
        <v>8768</v>
      </c>
    </row>
    <row r="1740" spans="1:29" ht="16.2" hidden="1" customHeight="1" x14ac:dyDescent="0.35">
      <c r="A1740" s="66">
        <v>1739</v>
      </c>
      <c r="B1740" s="67">
        <v>20428321</v>
      </c>
      <c r="C1740" s="63" t="s">
        <v>462</v>
      </c>
      <c r="D1740" s="63" t="s">
        <v>8748</v>
      </c>
      <c r="E1740" s="63" t="s">
        <v>320</v>
      </c>
      <c r="F1740" s="63" t="s">
        <v>38</v>
      </c>
      <c r="G1740" s="63" t="s">
        <v>5765</v>
      </c>
      <c r="H1740" s="63" t="s">
        <v>42</v>
      </c>
      <c r="I1740" s="64" t="s">
        <v>465</v>
      </c>
      <c r="J1740" s="65" t="s">
        <v>465</v>
      </c>
      <c r="K1740" s="63" t="s">
        <v>5766</v>
      </c>
      <c r="L1740" s="63" t="s">
        <v>33</v>
      </c>
      <c r="M1740" s="63" t="s">
        <v>34</v>
      </c>
      <c r="N1740" s="63" t="s">
        <v>35</v>
      </c>
      <c r="O1740" s="63" t="s">
        <v>36</v>
      </c>
      <c r="P1740" s="63" t="s">
        <v>8750</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2" t="s">
        <v>8768</v>
      </c>
    </row>
    <row r="1741" spans="1:29" ht="16.2" hidden="1" customHeight="1" x14ac:dyDescent="0.35">
      <c r="A1741" s="66">
        <v>1740</v>
      </c>
      <c r="B1741" s="62">
        <v>20428327</v>
      </c>
      <c r="C1741" s="63" t="s">
        <v>462</v>
      </c>
      <c r="D1741" s="63" t="s">
        <v>8748</v>
      </c>
      <c r="E1741" s="63" t="s">
        <v>5767</v>
      </c>
      <c r="F1741" s="63" t="s">
        <v>38</v>
      </c>
      <c r="G1741" s="63" t="s">
        <v>5768</v>
      </c>
      <c r="H1741" s="63" t="s">
        <v>42</v>
      </c>
      <c r="I1741" s="64" t="s">
        <v>465</v>
      </c>
      <c r="J1741" s="65" t="s">
        <v>465</v>
      </c>
      <c r="K1741" s="63" t="s">
        <v>5769</v>
      </c>
      <c r="L1741" s="63" t="s">
        <v>39</v>
      </c>
      <c r="M1741" s="63" t="s">
        <v>40</v>
      </c>
      <c r="N1741" s="63" t="s">
        <v>48</v>
      </c>
      <c r="O1741" s="63" t="s">
        <v>36</v>
      </c>
      <c r="P1741" s="89" t="s">
        <v>8756</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2" t="s">
        <v>8768</v>
      </c>
    </row>
    <row r="1742" spans="1:29" ht="16.2" hidden="1" customHeight="1" x14ac:dyDescent="0.35">
      <c r="A1742" s="61">
        <v>1741</v>
      </c>
      <c r="B1742" s="63">
        <v>20428335</v>
      </c>
      <c r="C1742" s="63" t="s">
        <v>462</v>
      </c>
      <c r="D1742" s="63" t="s">
        <v>8748</v>
      </c>
      <c r="E1742" s="63" t="s">
        <v>5770</v>
      </c>
      <c r="F1742" s="63" t="s">
        <v>38</v>
      </c>
      <c r="G1742" s="63" t="s">
        <v>5771</v>
      </c>
      <c r="H1742" s="63" t="s">
        <v>42</v>
      </c>
      <c r="I1742" s="64" t="s">
        <v>5772</v>
      </c>
      <c r="J1742" s="65" t="s">
        <v>1463</v>
      </c>
      <c r="K1742" s="63" t="s">
        <v>5773</v>
      </c>
      <c r="L1742" s="63" t="s">
        <v>39</v>
      </c>
      <c r="M1742" s="63" t="s">
        <v>40</v>
      </c>
      <c r="N1742" s="63" t="s">
        <v>57</v>
      </c>
      <c r="O1742" s="63" t="s">
        <v>43</v>
      </c>
      <c r="P1742" s="63" t="s">
        <v>57</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2" t="s">
        <v>8768</v>
      </c>
    </row>
    <row r="1743" spans="1:29" ht="16.2" hidden="1" customHeight="1" x14ac:dyDescent="0.35">
      <c r="A1743" s="61">
        <v>1742</v>
      </c>
      <c r="B1743" s="67">
        <v>20428346</v>
      </c>
      <c r="C1743" s="63" t="s">
        <v>462</v>
      </c>
      <c r="D1743" s="63" t="s">
        <v>8748</v>
      </c>
      <c r="E1743" s="63" t="s">
        <v>5774</v>
      </c>
      <c r="F1743" s="63" t="s">
        <v>38</v>
      </c>
      <c r="G1743" s="63" t="s">
        <v>5775</v>
      </c>
      <c r="H1743" s="63" t="s">
        <v>31</v>
      </c>
      <c r="I1743" s="64" t="s">
        <v>5776</v>
      </c>
      <c r="J1743" s="65" t="s">
        <v>1028</v>
      </c>
      <c r="K1743" s="63" t="s">
        <v>5777</v>
      </c>
      <c r="L1743" s="63" t="s">
        <v>33</v>
      </c>
      <c r="M1743" s="63" t="s">
        <v>34</v>
      </c>
      <c r="N1743" s="63" t="s">
        <v>35</v>
      </c>
      <c r="O1743" s="63" t="s">
        <v>30</v>
      </c>
      <c r="P1743" s="63" t="s">
        <v>8751</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2" t="s">
        <v>8768</v>
      </c>
    </row>
    <row r="1744" spans="1:29" ht="16.2" hidden="1" customHeight="1" x14ac:dyDescent="0.35">
      <c r="A1744" s="66">
        <v>1743</v>
      </c>
      <c r="B1744" s="67">
        <v>20428357</v>
      </c>
      <c r="C1744" s="63" t="s">
        <v>462</v>
      </c>
      <c r="D1744" s="63" t="s">
        <v>8748</v>
      </c>
      <c r="E1744" s="63" t="s">
        <v>4371</v>
      </c>
      <c r="F1744" s="63" t="s">
        <v>38</v>
      </c>
      <c r="G1744" s="63" t="s">
        <v>5778</v>
      </c>
      <c r="H1744" s="63" t="s">
        <v>31</v>
      </c>
      <c r="I1744" s="64" t="s">
        <v>465</v>
      </c>
      <c r="J1744" s="65" t="s">
        <v>465</v>
      </c>
      <c r="K1744" s="63" t="s">
        <v>5779</v>
      </c>
      <c r="L1744" s="63" t="s">
        <v>39</v>
      </c>
      <c r="M1744" s="63" t="s">
        <v>34</v>
      </c>
      <c r="N1744" s="63" t="s">
        <v>35</v>
      </c>
      <c r="O1744" s="63" t="s">
        <v>43</v>
      </c>
      <c r="P1744" s="63" t="s">
        <v>8755</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2" t="s">
        <v>8768</v>
      </c>
    </row>
    <row r="1745" spans="1:29" ht="16.2" hidden="1" customHeight="1" x14ac:dyDescent="0.35">
      <c r="A1745" s="66">
        <v>1744</v>
      </c>
      <c r="B1745" s="67">
        <v>20428358</v>
      </c>
      <c r="C1745" s="63" t="s">
        <v>462</v>
      </c>
      <c r="D1745" s="63" t="s">
        <v>8748</v>
      </c>
      <c r="E1745" s="63" t="s">
        <v>5780</v>
      </c>
      <c r="F1745" s="63" t="s">
        <v>38</v>
      </c>
      <c r="G1745" s="63" t="s">
        <v>5781</v>
      </c>
      <c r="H1745" s="63" t="s">
        <v>42</v>
      </c>
      <c r="I1745" s="64" t="s">
        <v>5782</v>
      </c>
      <c r="J1745" s="65" t="s">
        <v>502</v>
      </c>
      <c r="K1745" s="63" t="s">
        <v>5783</v>
      </c>
      <c r="L1745" s="63" t="s">
        <v>33</v>
      </c>
      <c r="M1745" s="63" t="s">
        <v>34</v>
      </c>
      <c r="N1745" s="63" t="s">
        <v>35</v>
      </c>
      <c r="O1745" s="63" t="s">
        <v>43</v>
      </c>
      <c r="P1745" s="63" t="s">
        <v>8750</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2" t="s">
        <v>8768</v>
      </c>
    </row>
    <row r="1746" spans="1:29" ht="16.2" hidden="1" customHeight="1" x14ac:dyDescent="0.35">
      <c r="A1746" s="61">
        <v>1745</v>
      </c>
      <c r="B1746" s="67">
        <v>20428372</v>
      </c>
      <c r="C1746" s="63" t="s">
        <v>462</v>
      </c>
      <c r="D1746" s="63" t="s">
        <v>8748</v>
      </c>
      <c r="E1746" s="63" t="s">
        <v>5784</v>
      </c>
      <c r="F1746" s="63" t="s">
        <v>38</v>
      </c>
      <c r="G1746" s="63" t="s">
        <v>5785</v>
      </c>
      <c r="H1746" s="63" t="s">
        <v>31</v>
      </c>
      <c r="I1746" s="64" t="s">
        <v>582</v>
      </c>
      <c r="J1746" s="65" t="s">
        <v>1463</v>
      </c>
      <c r="K1746" s="63" t="s">
        <v>5786</v>
      </c>
      <c r="L1746" s="63" t="s">
        <v>39</v>
      </c>
      <c r="M1746" s="63" t="s">
        <v>40</v>
      </c>
      <c r="N1746" s="63" t="s">
        <v>35</v>
      </c>
      <c r="O1746" s="63" t="s">
        <v>43</v>
      </c>
      <c r="P1746" s="63" t="s">
        <v>8752</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2" t="s">
        <v>8768</v>
      </c>
    </row>
    <row r="1747" spans="1:29" ht="16.2" hidden="1" customHeight="1" x14ac:dyDescent="0.35">
      <c r="A1747" s="61">
        <v>1746</v>
      </c>
      <c r="B1747" s="67">
        <v>20428374</v>
      </c>
      <c r="C1747" s="63" t="s">
        <v>462</v>
      </c>
      <c r="D1747" s="63" t="s">
        <v>8748</v>
      </c>
      <c r="E1747" s="63" t="s">
        <v>275</v>
      </c>
      <c r="F1747" s="63" t="s">
        <v>32</v>
      </c>
      <c r="G1747" s="63" t="s">
        <v>5787</v>
      </c>
      <c r="H1747" s="63" t="s">
        <v>31</v>
      </c>
      <c r="I1747" s="64" t="s">
        <v>465</v>
      </c>
      <c r="J1747" s="65" t="s">
        <v>465</v>
      </c>
      <c r="K1747" s="63" t="s">
        <v>5788</v>
      </c>
      <c r="L1747" s="63" t="s">
        <v>39</v>
      </c>
      <c r="M1747" s="63" t="s">
        <v>34</v>
      </c>
      <c r="N1747" s="63" t="s">
        <v>35</v>
      </c>
      <c r="O1747" s="63" t="s">
        <v>36</v>
      </c>
      <c r="P1747" s="63" t="s">
        <v>8755</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2" t="s">
        <v>8768</v>
      </c>
    </row>
    <row r="1748" spans="1:29" ht="16.2" hidden="1" customHeight="1" x14ac:dyDescent="0.35">
      <c r="A1748" s="66">
        <v>1747</v>
      </c>
      <c r="B1748" s="67">
        <v>20428380</v>
      </c>
      <c r="C1748" s="63" t="s">
        <v>462</v>
      </c>
      <c r="D1748" s="63" t="s">
        <v>8748</v>
      </c>
      <c r="E1748" s="63" t="s">
        <v>5789</v>
      </c>
      <c r="F1748" s="63" t="s">
        <v>38</v>
      </c>
      <c r="G1748" s="63" t="s">
        <v>2551</v>
      </c>
      <c r="H1748" s="63" t="s">
        <v>31</v>
      </c>
      <c r="I1748" s="64" t="s">
        <v>5790</v>
      </c>
      <c r="J1748" s="65" t="s">
        <v>544</v>
      </c>
      <c r="K1748" s="63" t="s">
        <v>5791</v>
      </c>
      <c r="L1748" s="63" t="s">
        <v>39</v>
      </c>
      <c r="M1748" s="63" t="s">
        <v>40</v>
      </c>
      <c r="N1748" s="63" t="s">
        <v>35</v>
      </c>
      <c r="O1748" s="63" t="s">
        <v>43</v>
      </c>
      <c r="P1748" s="63" t="s">
        <v>8749</v>
      </c>
      <c r="Q1748" s="84">
        <f t="shared" ca="1" si="81"/>
        <v>46120</v>
      </c>
      <c r="R1748" s="68">
        <v>0</v>
      </c>
      <c r="S1748" s="85" t="s">
        <v>8754</v>
      </c>
      <c r="T1748" s="85">
        <v>0</v>
      </c>
      <c r="U1748" s="85">
        <v>0</v>
      </c>
      <c r="V1748" s="86">
        <f t="shared" si="82"/>
        <v>2</v>
      </c>
      <c r="W1748" s="85">
        <v>0</v>
      </c>
      <c r="X1748" s="85">
        <v>0</v>
      </c>
      <c r="Y1748" s="85">
        <v>0</v>
      </c>
      <c r="Z1748" s="85">
        <v>0</v>
      </c>
      <c r="AA1748" s="85">
        <v>0</v>
      </c>
      <c r="AB1748" s="87">
        <f t="shared" si="83"/>
        <v>0</v>
      </c>
      <c r="AC1748" s="92" t="s">
        <v>8768</v>
      </c>
    </row>
    <row r="1749" spans="1:29" ht="16.2" hidden="1" customHeight="1" x14ac:dyDescent="0.35">
      <c r="A1749" s="66">
        <v>1748</v>
      </c>
      <c r="B1749" s="63">
        <v>20428382</v>
      </c>
      <c r="C1749" s="63" t="s">
        <v>462</v>
      </c>
      <c r="D1749" s="63" t="s">
        <v>8748</v>
      </c>
      <c r="E1749" s="63" t="s">
        <v>5792</v>
      </c>
      <c r="F1749" s="63" t="s">
        <v>38</v>
      </c>
      <c r="G1749" s="63" t="s">
        <v>5793</v>
      </c>
      <c r="H1749" s="63" t="s">
        <v>31</v>
      </c>
      <c r="I1749" s="64" t="s">
        <v>3845</v>
      </c>
      <c r="J1749" s="65" t="s">
        <v>526</v>
      </c>
      <c r="K1749" s="63" t="s">
        <v>5794</v>
      </c>
      <c r="L1749" s="63" t="s">
        <v>33</v>
      </c>
      <c r="M1749" s="63" t="s">
        <v>34</v>
      </c>
      <c r="N1749" s="63" t="s">
        <v>41</v>
      </c>
      <c r="O1749" s="63" t="s">
        <v>30</v>
      </c>
      <c r="P1749" s="63" t="s">
        <v>41</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2" t="s">
        <v>8768</v>
      </c>
    </row>
    <row r="1750" spans="1:29" ht="16.2" hidden="1" customHeight="1" x14ac:dyDescent="0.35">
      <c r="A1750" s="61">
        <v>1749</v>
      </c>
      <c r="B1750" s="67">
        <v>20428384</v>
      </c>
      <c r="C1750" s="63" t="s">
        <v>462</v>
      </c>
      <c r="D1750" s="63" t="s">
        <v>8748</v>
      </c>
      <c r="E1750" s="63" t="s">
        <v>5795</v>
      </c>
      <c r="F1750" s="63" t="s">
        <v>32</v>
      </c>
      <c r="G1750" s="63" t="s">
        <v>5796</v>
      </c>
      <c r="H1750" s="63" t="s">
        <v>31</v>
      </c>
      <c r="I1750" s="64" t="s">
        <v>465</v>
      </c>
      <c r="J1750" s="65" t="s">
        <v>465</v>
      </c>
      <c r="K1750" s="63" t="s">
        <v>5797</v>
      </c>
      <c r="L1750" s="63" t="s">
        <v>39</v>
      </c>
      <c r="M1750" s="63" t="s">
        <v>34</v>
      </c>
      <c r="N1750" s="63" t="s">
        <v>35</v>
      </c>
      <c r="O1750" s="63" t="s">
        <v>43</v>
      </c>
      <c r="P1750" s="63" t="s">
        <v>8755</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2" t="s">
        <v>8768</v>
      </c>
    </row>
    <row r="1751" spans="1:29" ht="16.2" hidden="1" customHeight="1" x14ac:dyDescent="0.35">
      <c r="A1751" s="61">
        <v>1750</v>
      </c>
      <c r="B1751" s="67">
        <v>20428391</v>
      </c>
      <c r="C1751" s="63" t="s">
        <v>462</v>
      </c>
      <c r="D1751" s="63" t="s">
        <v>8748</v>
      </c>
      <c r="E1751" s="63" t="s">
        <v>5798</v>
      </c>
      <c r="F1751" s="63" t="s">
        <v>38</v>
      </c>
      <c r="G1751" s="63" t="s">
        <v>5799</v>
      </c>
      <c r="H1751" s="63" t="s">
        <v>31</v>
      </c>
      <c r="I1751" s="64" t="s">
        <v>465</v>
      </c>
      <c r="J1751" s="65" t="s">
        <v>465</v>
      </c>
      <c r="K1751" s="63" t="s">
        <v>5800</v>
      </c>
      <c r="L1751" s="63" t="s">
        <v>39</v>
      </c>
      <c r="M1751" s="63" t="s">
        <v>34</v>
      </c>
      <c r="N1751" s="63" t="s">
        <v>35</v>
      </c>
      <c r="O1751" s="63" t="s">
        <v>36</v>
      </c>
      <c r="P1751" s="63" t="s">
        <v>8757</v>
      </c>
      <c r="Q1751" s="84">
        <f t="shared" ca="1" si="81"/>
        <v>46120</v>
      </c>
      <c r="R1751" s="68">
        <v>0</v>
      </c>
      <c r="S1751" s="85" t="s">
        <v>8754</v>
      </c>
      <c r="T1751" s="85">
        <v>0</v>
      </c>
      <c r="U1751" s="85">
        <v>0</v>
      </c>
      <c r="V1751" s="86">
        <f t="shared" si="82"/>
        <v>2</v>
      </c>
      <c r="W1751" s="85">
        <v>0</v>
      </c>
      <c r="X1751" s="85">
        <v>0</v>
      </c>
      <c r="Y1751" s="85">
        <v>0</v>
      </c>
      <c r="Z1751" s="85">
        <v>0</v>
      </c>
      <c r="AA1751" s="85">
        <v>0</v>
      </c>
      <c r="AB1751" s="87">
        <f t="shared" si="83"/>
        <v>0</v>
      </c>
      <c r="AC1751" s="92" t="s">
        <v>8768</v>
      </c>
    </row>
    <row r="1752" spans="1:29" ht="16.2" hidden="1" customHeight="1" x14ac:dyDescent="0.35">
      <c r="A1752" s="66">
        <v>1751</v>
      </c>
      <c r="B1752" s="67">
        <v>20428395</v>
      </c>
      <c r="C1752" s="63" t="s">
        <v>462</v>
      </c>
      <c r="D1752" s="63" t="s">
        <v>8748</v>
      </c>
      <c r="E1752" s="63" t="s">
        <v>5801</v>
      </c>
      <c r="F1752" s="63" t="s">
        <v>38</v>
      </c>
      <c r="G1752" s="63" t="s">
        <v>4929</v>
      </c>
      <c r="H1752" s="63" t="s">
        <v>31</v>
      </c>
      <c r="I1752" s="64" t="s">
        <v>465</v>
      </c>
      <c r="J1752" s="65" t="s">
        <v>465</v>
      </c>
      <c r="K1752" s="63" t="s">
        <v>5802</v>
      </c>
      <c r="L1752" s="63" t="s">
        <v>33</v>
      </c>
      <c r="M1752" s="63" t="s">
        <v>34</v>
      </c>
      <c r="N1752" s="63" t="s">
        <v>35</v>
      </c>
      <c r="O1752" s="63" t="s">
        <v>36</v>
      </c>
      <c r="P1752" s="63" t="s">
        <v>8755</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2" t="s">
        <v>8768</v>
      </c>
    </row>
    <row r="1753" spans="1:29" ht="16.2" hidden="1" customHeight="1" x14ac:dyDescent="0.35">
      <c r="A1753" s="66">
        <v>1752</v>
      </c>
      <c r="B1753" s="67">
        <v>20428412</v>
      </c>
      <c r="C1753" s="63" t="s">
        <v>462</v>
      </c>
      <c r="D1753" s="63" t="s">
        <v>8748</v>
      </c>
      <c r="E1753" s="63" t="s">
        <v>5803</v>
      </c>
      <c r="F1753" s="63" t="s">
        <v>38</v>
      </c>
      <c r="G1753" s="63" t="s">
        <v>5542</v>
      </c>
      <c r="H1753" s="63" t="s">
        <v>42</v>
      </c>
      <c r="I1753" s="64" t="s">
        <v>5132</v>
      </c>
      <c r="J1753" s="65" t="s">
        <v>544</v>
      </c>
      <c r="K1753" s="63" t="s">
        <v>5804</v>
      </c>
      <c r="L1753" s="63" t="s">
        <v>33</v>
      </c>
      <c r="M1753" s="63" t="s">
        <v>34</v>
      </c>
      <c r="N1753" s="63" t="s">
        <v>35</v>
      </c>
      <c r="O1753" s="63" t="s">
        <v>43</v>
      </c>
      <c r="P1753" s="63" t="s">
        <v>8755</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2" t="s">
        <v>8768</v>
      </c>
    </row>
    <row r="1754" spans="1:29" ht="16.2" hidden="1" customHeight="1" x14ac:dyDescent="0.35">
      <c r="A1754" s="61">
        <v>1753</v>
      </c>
      <c r="B1754" s="67">
        <v>20428415</v>
      </c>
      <c r="C1754" s="63" t="s">
        <v>462</v>
      </c>
      <c r="D1754" s="63" t="s">
        <v>8748</v>
      </c>
      <c r="E1754" s="63" t="s">
        <v>5805</v>
      </c>
      <c r="F1754" s="63" t="s">
        <v>32</v>
      </c>
      <c r="G1754" s="63" t="s">
        <v>5806</v>
      </c>
      <c r="H1754" s="63" t="s">
        <v>42</v>
      </c>
      <c r="I1754" s="64" t="s">
        <v>1110</v>
      </c>
      <c r="J1754" s="65" t="s">
        <v>502</v>
      </c>
      <c r="K1754" s="63" t="s">
        <v>5807</v>
      </c>
      <c r="L1754" s="63" t="s">
        <v>39</v>
      </c>
      <c r="M1754" s="63" t="s">
        <v>34</v>
      </c>
      <c r="N1754" s="63" t="s">
        <v>35</v>
      </c>
      <c r="O1754" s="63" t="s">
        <v>43</v>
      </c>
      <c r="P1754" s="63" t="s">
        <v>8757</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2" t="s">
        <v>8768</v>
      </c>
    </row>
    <row r="1755" spans="1:29" ht="16.2" hidden="1" customHeight="1" x14ac:dyDescent="0.35">
      <c r="A1755" s="61">
        <v>1754</v>
      </c>
      <c r="B1755" s="67">
        <v>20428416</v>
      </c>
      <c r="C1755" s="63" t="s">
        <v>462</v>
      </c>
      <c r="D1755" s="63" t="s">
        <v>8748</v>
      </c>
      <c r="E1755" s="63" t="s">
        <v>652</v>
      </c>
      <c r="F1755" s="63" t="s">
        <v>38</v>
      </c>
      <c r="G1755" s="63" t="s">
        <v>5808</v>
      </c>
      <c r="H1755" s="63" t="s">
        <v>31</v>
      </c>
      <c r="I1755" s="64" t="s">
        <v>465</v>
      </c>
      <c r="J1755" s="65" t="s">
        <v>465</v>
      </c>
      <c r="K1755" s="63" t="s">
        <v>5809</v>
      </c>
      <c r="L1755" s="63" t="s">
        <v>33</v>
      </c>
      <c r="M1755" s="63" t="s">
        <v>34</v>
      </c>
      <c r="N1755" s="63" t="s">
        <v>35</v>
      </c>
      <c r="O1755" s="63" t="s">
        <v>43</v>
      </c>
      <c r="P1755" s="63" t="s">
        <v>8757</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2" t="s">
        <v>8768</v>
      </c>
    </row>
    <row r="1756" spans="1:29" ht="16.2" hidden="1" customHeight="1" x14ac:dyDescent="0.35">
      <c r="A1756" s="66">
        <v>1755</v>
      </c>
      <c r="B1756" s="67">
        <v>20428424</v>
      </c>
      <c r="C1756" s="63" t="s">
        <v>462</v>
      </c>
      <c r="D1756" s="63" t="s">
        <v>8748</v>
      </c>
      <c r="E1756" s="63" t="s">
        <v>5810</v>
      </c>
      <c r="F1756" s="63" t="s">
        <v>38</v>
      </c>
      <c r="G1756" s="63" t="s">
        <v>5811</v>
      </c>
      <c r="H1756" s="63" t="s">
        <v>31</v>
      </c>
      <c r="I1756" s="64" t="s">
        <v>5812</v>
      </c>
      <c r="J1756" s="65" t="s">
        <v>465</v>
      </c>
      <c r="K1756" s="63" t="s">
        <v>5813</v>
      </c>
      <c r="L1756" s="63" t="s">
        <v>33</v>
      </c>
      <c r="M1756" s="63" t="s">
        <v>40</v>
      </c>
      <c r="N1756" s="63" t="s">
        <v>46</v>
      </c>
      <c r="O1756" s="63" t="s">
        <v>43</v>
      </c>
      <c r="P1756" s="63" t="s">
        <v>46</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2" t="s">
        <v>8768</v>
      </c>
    </row>
    <row r="1757" spans="1:29" ht="16.2" hidden="1" customHeight="1" x14ac:dyDescent="0.35">
      <c r="A1757" s="66">
        <v>1756</v>
      </c>
      <c r="B1757" s="67">
        <v>20428431</v>
      </c>
      <c r="C1757" s="63" t="s">
        <v>462</v>
      </c>
      <c r="D1757" s="63" t="s">
        <v>8748</v>
      </c>
      <c r="E1757" s="63" t="s">
        <v>131</v>
      </c>
      <c r="F1757" s="63" t="s">
        <v>32</v>
      </c>
      <c r="G1757" s="63" t="s">
        <v>5814</v>
      </c>
      <c r="H1757" s="63" t="s">
        <v>42</v>
      </c>
      <c r="I1757" s="64" t="s">
        <v>465</v>
      </c>
      <c r="J1757" s="65" t="s">
        <v>465</v>
      </c>
      <c r="K1757" s="63" t="s">
        <v>5815</v>
      </c>
      <c r="L1757" s="63" t="s">
        <v>33</v>
      </c>
      <c r="M1757" s="63" t="s">
        <v>34</v>
      </c>
      <c r="N1757" s="63" t="s">
        <v>35</v>
      </c>
      <c r="O1757" s="63" t="s">
        <v>36</v>
      </c>
      <c r="P1757" s="63" t="s">
        <v>8751</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2" t="s">
        <v>8768</v>
      </c>
    </row>
    <row r="1758" spans="1:29" ht="16.2" hidden="1" customHeight="1" x14ac:dyDescent="0.35">
      <c r="A1758" s="61">
        <v>1757</v>
      </c>
      <c r="B1758" s="67">
        <v>20428433</v>
      </c>
      <c r="C1758" s="63" t="s">
        <v>462</v>
      </c>
      <c r="D1758" s="63" t="s">
        <v>8748</v>
      </c>
      <c r="E1758" s="63" t="s">
        <v>5816</v>
      </c>
      <c r="F1758" s="63" t="s">
        <v>38</v>
      </c>
      <c r="G1758" s="63" t="s">
        <v>5817</v>
      </c>
      <c r="H1758" s="63" t="s">
        <v>31</v>
      </c>
      <c r="I1758" s="64" t="s">
        <v>465</v>
      </c>
      <c r="J1758" s="65" t="s">
        <v>465</v>
      </c>
      <c r="K1758" s="63" t="s">
        <v>5818</v>
      </c>
      <c r="L1758" s="63" t="s">
        <v>33</v>
      </c>
      <c r="M1758" s="63" t="s">
        <v>34</v>
      </c>
      <c r="N1758" s="63" t="s">
        <v>35</v>
      </c>
      <c r="O1758" s="63" t="s">
        <v>36</v>
      </c>
      <c r="P1758" s="63" t="s">
        <v>8751</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2" t="s">
        <v>8768</v>
      </c>
    </row>
    <row r="1759" spans="1:29" ht="16.2" hidden="1" customHeight="1" x14ac:dyDescent="0.35">
      <c r="A1759" s="61">
        <v>1758</v>
      </c>
      <c r="B1759" s="67">
        <v>20428439</v>
      </c>
      <c r="C1759" s="63" t="s">
        <v>462</v>
      </c>
      <c r="D1759" s="63" t="s">
        <v>8748</v>
      </c>
      <c r="E1759" s="63" t="s">
        <v>5819</v>
      </c>
      <c r="F1759" s="63" t="s">
        <v>38</v>
      </c>
      <c r="G1759" s="63" t="s">
        <v>5820</v>
      </c>
      <c r="H1759" s="63" t="s">
        <v>42</v>
      </c>
      <c r="I1759" s="64" t="s">
        <v>5821</v>
      </c>
      <c r="J1759" s="65" t="s">
        <v>465</v>
      </c>
      <c r="K1759" s="63" t="s">
        <v>5822</v>
      </c>
      <c r="L1759" s="63" t="s">
        <v>39</v>
      </c>
      <c r="M1759" s="63" t="s">
        <v>34</v>
      </c>
      <c r="N1759" s="63" t="s">
        <v>35</v>
      </c>
      <c r="O1759" s="63" t="s">
        <v>43</v>
      </c>
      <c r="P1759" s="63" t="s">
        <v>8757</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2" t="s">
        <v>8768</v>
      </c>
    </row>
    <row r="1760" spans="1:29" ht="16.2" hidden="1" customHeight="1" x14ac:dyDescent="0.35">
      <c r="A1760" s="66">
        <v>1759</v>
      </c>
      <c r="B1760" s="67">
        <v>20428449</v>
      </c>
      <c r="C1760" s="63" t="s">
        <v>462</v>
      </c>
      <c r="D1760" s="63" t="s">
        <v>8748</v>
      </c>
      <c r="E1760" s="63" t="s">
        <v>358</v>
      </c>
      <c r="F1760" s="63" t="s">
        <v>32</v>
      </c>
      <c r="G1760" s="63" t="s">
        <v>5823</v>
      </c>
      <c r="H1760" s="63" t="s">
        <v>42</v>
      </c>
      <c r="I1760" s="64" t="s">
        <v>2477</v>
      </c>
      <c r="J1760" s="65" t="s">
        <v>526</v>
      </c>
      <c r="K1760" s="63" t="s">
        <v>5824</v>
      </c>
      <c r="L1760" s="63" t="s">
        <v>33</v>
      </c>
      <c r="M1760" s="63" t="s">
        <v>34</v>
      </c>
      <c r="N1760" s="63" t="s">
        <v>35</v>
      </c>
      <c r="O1760" s="63" t="s">
        <v>43</v>
      </c>
      <c r="P1760" s="63" t="s">
        <v>8749</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2" t="s">
        <v>8768</v>
      </c>
    </row>
    <row r="1761" spans="1:29" ht="16.2" hidden="1" customHeight="1" x14ac:dyDescent="0.35">
      <c r="A1761" s="66">
        <v>1760</v>
      </c>
      <c r="B1761" s="63">
        <v>20428457</v>
      </c>
      <c r="C1761" s="63" t="s">
        <v>462</v>
      </c>
      <c r="D1761" s="63" t="s">
        <v>8748</v>
      </c>
      <c r="E1761" s="63" t="s">
        <v>127</v>
      </c>
      <c r="F1761" s="63" t="s">
        <v>38</v>
      </c>
      <c r="G1761" s="63" t="s">
        <v>5026</v>
      </c>
      <c r="H1761" s="63" t="s">
        <v>42</v>
      </c>
      <c r="I1761" s="64" t="s">
        <v>5825</v>
      </c>
      <c r="J1761" s="65" t="s">
        <v>980</v>
      </c>
      <c r="K1761" s="63" t="s">
        <v>5826</v>
      </c>
      <c r="L1761" s="63" t="s">
        <v>33</v>
      </c>
      <c r="M1761" s="63" t="s">
        <v>40</v>
      </c>
      <c r="N1761" s="63" t="s">
        <v>48</v>
      </c>
      <c r="O1761" s="63" t="s">
        <v>43</v>
      </c>
      <c r="P1761" s="89" t="s">
        <v>8758</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2" t="s">
        <v>8768</v>
      </c>
    </row>
    <row r="1762" spans="1:29" ht="16.2" hidden="1" customHeight="1" x14ac:dyDescent="0.35">
      <c r="A1762" s="61">
        <v>1761</v>
      </c>
      <c r="B1762" s="63">
        <v>20428461</v>
      </c>
      <c r="C1762" s="63" t="s">
        <v>462</v>
      </c>
      <c r="D1762" s="63" t="s">
        <v>8748</v>
      </c>
      <c r="E1762" s="63" t="s">
        <v>346</v>
      </c>
      <c r="F1762" s="63" t="s">
        <v>38</v>
      </c>
      <c r="G1762" s="63" t="s">
        <v>5827</v>
      </c>
      <c r="H1762" s="63" t="s">
        <v>42</v>
      </c>
      <c r="I1762" s="64" t="s">
        <v>465</v>
      </c>
      <c r="J1762" s="65" t="s">
        <v>465</v>
      </c>
      <c r="K1762" s="63" t="s">
        <v>5828</v>
      </c>
      <c r="L1762" s="63" t="s">
        <v>39</v>
      </c>
      <c r="M1762" s="63" t="s">
        <v>40</v>
      </c>
      <c r="N1762" s="63" t="s">
        <v>48</v>
      </c>
      <c r="O1762" s="63" t="s">
        <v>36</v>
      </c>
      <c r="P1762" s="89" t="s">
        <v>8758</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2" t="s">
        <v>8768</v>
      </c>
    </row>
    <row r="1763" spans="1:29" ht="16.2" hidden="1" customHeight="1" x14ac:dyDescent="0.35">
      <c r="A1763" s="61">
        <v>1762</v>
      </c>
      <c r="B1763" s="67">
        <v>20428463</v>
      </c>
      <c r="C1763" s="63" t="s">
        <v>462</v>
      </c>
      <c r="D1763" s="63" t="s">
        <v>8748</v>
      </c>
      <c r="E1763" s="63" t="s">
        <v>409</v>
      </c>
      <c r="F1763" s="63" t="s">
        <v>38</v>
      </c>
      <c r="G1763" s="63" t="s">
        <v>772</v>
      </c>
      <c r="H1763" s="63" t="s">
        <v>31</v>
      </c>
      <c r="I1763" s="64" t="s">
        <v>5829</v>
      </c>
      <c r="J1763" s="65" t="s">
        <v>526</v>
      </c>
      <c r="K1763" s="63" t="s">
        <v>5830</v>
      </c>
      <c r="L1763" s="63" t="s">
        <v>39</v>
      </c>
      <c r="M1763" s="63" t="s">
        <v>34</v>
      </c>
      <c r="N1763" s="63" t="s">
        <v>35</v>
      </c>
      <c r="O1763" s="63" t="s">
        <v>43</v>
      </c>
      <c r="P1763" s="63" t="s">
        <v>8752</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2" t="s">
        <v>8768</v>
      </c>
    </row>
    <row r="1764" spans="1:29" ht="16.2" hidden="1" customHeight="1" x14ac:dyDescent="0.35">
      <c r="A1764" s="66">
        <v>1763</v>
      </c>
      <c r="B1764" s="67">
        <v>20428471</v>
      </c>
      <c r="C1764" s="63" t="s">
        <v>462</v>
      </c>
      <c r="D1764" s="63" t="s">
        <v>8748</v>
      </c>
      <c r="E1764" s="63" t="s">
        <v>5831</v>
      </c>
      <c r="F1764" s="63" t="s">
        <v>38</v>
      </c>
      <c r="G1764" s="63" t="s">
        <v>5832</v>
      </c>
      <c r="H1764" s="63" t="s">
        <v>31</v>
      </c>
      <c r="I1764" s="64" t="s">
        <v>465</v>
      </c>
      <c r="J1764" s="65" t="s">
        <v>465</v>
      </c>
      <c r="K1764" s="63" t="s">
        <v>5833</v>
      </c>
      <c r="L1764" s="63" t="s">
        <v>39</v>
      </c>
      <c r="M1764" s="63" t="s">
        <v>34</v>
      </c>
      <c r="N1764" s="63" t="s">
        <v>35</v>
      </c>
      <c r="O1764" s="63" t="s">
        <v>36</v>
      </c>
      <c r="P1764" s="63" t="s">
        <v>8755</v>
      </c>
      <c r="Q1764" s="84">
        <f t="shared" ca="1" si="81"/>
        <v>46120</v>
      </c>
      <c r="R1764" s="68">
        <v>0</v>
      </c>
      <c r="S1764" s="85" t="s">
        <v>8754</v>
      </c>
      <c r="T1764" s="85">
        <v>0</v>
      </c>
      <c r="U1764" s="85">
        <v>0</v>
      </c>
      <c r="V1764" s="86">
        <f t="shared" si="82"/>
        <v>2</v>
      </c>
      <c r="W1764" s="85">
        <v>0</v>
      </c>
      <c r="X1764" s="85">
        <v>0</v>
      </c>
      <c r="Y1764" s="85">
        <v>0</v>
      </c>
      <c r="Z1764" s="85">
        <v>0</v>
      </c>
      <c r="AA1764" s="85">
        <v>0</v>
      </c>
      <c r="AB1764" s="87">
        <f t="shared" si="83"/>
        <v>0</v>
      </c>
      <c r="AC1764" s="92" t="s">
        <v>8768</v>
      </c>
    </row>
    <row r="1765" spans="1:29" ht="16.2" hidden="1" customHeight="1" x14ac:dyDescent="0.35">
      <c r="A1765" s="66">
        <v>1764</v>
      </c>
      <c r="B1765" s="63">
        <v>20428472</v>
      </c>
      <c r="C1765" s="63" t="s">
        <v>462</v>
      </c>
      <c r="D1765" s="63" t="s">
        <v>8748</v>
      </c>
      <c r="E1765" s="63" t="s">
        <v>2516</v>
      </c>
      <c r="F1765" s="63" t="s">
        <v>32</v>
      </c>
      <c r="G1765" s="63" t="s">
        <v>5834</v>
      </c>
      <c r="H1765" s="63" t="s">
        <v>31</v>
      </c>
      <c r="I1765" s="64" t="s">
        <v>5835</v>
      </c>
      <c r="J1765" s="65" t="s">
        <v>502</v>
      </c>
      <c r="K1765" s="63" t="s">
        <v>5836</v>
      </c>
      <c r="L1765" s="63" t="s">
        <v>39</v>
      </c>
      <c r="M1765" s="63" t="s">
        <v>40</v>
      </c>
      <c r="N1765" s="63" t="s">
        <v>52</v>
      </c>
      <c r="O1765" s="63" t="s">
        <v>43</v>
      </c>
      <c r="P1765" s="63" t="s">
        <v>52</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2" t="s">
        <v>8768</v>
      </c>
    </row>
    <row r="1766" spans="1:29" ht="16.2" hidden="1" customHeight="1" x14ac:dyDescent="0.35">
      <c r="A1766" s="61">
        <v>1765</v>
      </c>
      <c r="B1766" s="63">
        <v>20428474</v>
      </c>
      <c r="C1766" s="63" t="s">
        <v>462</v>
      </c>
      <c r="D1766" s="63" t="s">
        <v>8748</v>
      </c>
      <c r="E1766" s="63" t="s">
        <v>5837</v>
      </c>
      <c r="F1766" s="63" t="s">
        <v>38</v>
      </c>
      <c r="G1766" s="63" t="s">
        <v>5838</v>
      </c>
      <c r="H1766" s="63" t="s">
        <v>31</v>
      </c>
      <c r="I1766" s="64" t="s">
        <v>1679</v>
      </c>
      <c r="J1766" s="65" t="s">
        <v>2969</v>
      </c>
      <c r="K1766" s="63" t="s">
        <v>5839</v>
      </c>
      <c r="L1766" s="63" t="s">
        <v>33</v>
      </c>
      <c r="M1766" s="63" t="s">
        <v>40</v>
      </c>
      <c r="N1766" s="63" t="s">
        <v>48</v>
      </c>
      <c r="O1766" s="63" t="s">
        <v>43</v>
      </c>
      <c r="P1766" s="89" t="s">
        <v>8758</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2" t="s">
        <v>8768</v>
      </c>
    </row>
    <row r="1767" spans="1:29" ht="16.2" hidden="1" customHeight="1" x14ac:dyDescent="0.35">
      <c r="A1767" s="61">
        <v>1766</v>
      </c>
      <c r="B1767" s="63">
        <v>20428478</v>
      </c>
      <c r="C1767" s="63" t="s">
        <v>462</v>
      </c>
      <c r="D1767" s="63" t="s">
        <v>8748</v>
      </c>
      <c r="E1767" s="63" t="s">
        <v>5840</v>
      </c>
      <c r="F1767" s="63" t="s">
        <v>38</v>
      </c>
      <c r="G1767" s="63" t="s">
        <v>5841</v>
      </c>
      <c r="H1767" s="63" t="s">
        <v>31</v>
      </c>
      <c r="I1767" s="64" t="s">
        <v>465</v>
      </c>
      <c r="J1767" s="65" t="s">
        <v>465</v>
      </c>
      <c r="K1767" s="63" t="s">
        <v>5842</v>
      </c>
      <c r="L1767" s="63" t="s">
        <v>33</v>
      </c>
      <c r="M1767" s="63" t="s">
        <v>34</v>
      </c>
      <c r="N1767" s="63" t="s">
        <v>48</v>
      </c>
      <c r="O1767" s="63" t="s">
        <v>36</v>
      </c>
      <c r="P1767" s="89" t="s">
        <v>8758</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2" t="s">
        <v>8768</v>
      </c>
    </row>
    <row r="1768" spans="1:29" ht="16.2" customHeight="1" x14ac:dyDescent="0.35">
      <c r="A1768" s="66">
        <v>1767</v>
      </c>
      <c r="B1768" s="63">
        <v>20428495</v>
      </c>
      <c r="C1768" s="63" t="s">
        <v>462</v>
      </c>
      <c r="D1768" s="63" t="s">
        <v>8748</v>
      </c>
      <c r="E1768" s="63" t="s">
        <v>5843</v>
      </c>
      <c r="F1768" s="63" t="s">
        <v>38</v>
      </c>
      <c r="G1768" s="63" t="s">
        <v>5844</v>
      </c>
      <c r="H1768" s="63" t="s">
        <v>31</v>
      </c>
      <c r="I1768" s="64" t="s">
        <v>5845</v>
      </c>
      <c r="J1768" s="65" t="s">
        <v>502</v>
      </c>
      <c r="K1768" s="63" t="s">
        <v>5846</v>
      </c>
      <c r="L1768" s="63" t="s">
        <v>33</v>
      </c>
      <c r="M1768" s="63" t="s">
        <v>34</v>
      </c>
      <c r="N1768" s="63" t="s">
        <v>53</v>
      </c>
      <c r="O1768" s="63" t="s">
        <v>43</v>
      </c>
      <c r="P1768" s="63" t="s">
        <v>53</v>
      </c>
      <c r="Q1768" s="84">
        <f t="shared" ca="1" si="81"/>
        <v>46120</v>
      </c>
      <c r="R1768" s="68">
        <v>0</v>
      </c>
      <c r="S1768" s="85" t="s">
        <v>8754</v>
      </c>
      <c r="T1768" s="85">
        <v>0</v>
      </c>
      <c r="U1768" s="85">
        <v>0</v>
      </c>
      <c r="V1768" s="86">
        <f t="shared" si="82"/>
        <v>2</v>
      </c>
      <c r="W1768" s="85">
        <v>0</v>
      </c>
      <c r="X1768" s="85">
        <v>0</v>
      </c>
      <c r="Y1768" s="85">
        <v>0</v>
      </c>
      <c r="Z1768" s="85">
        <v>0</v>
      </c>
      <c r="AA1768" s="85">
        <v>0</v>
      </c>
      <c r="AB1768" s="87">
        <f t="shared" si="83"/>
        <v>0</v>
      </c>
      <c r="AC1768" s="92" t="s">
        <v>8768</v>
      </c>
    </row>
    <row r="1769" spans="1:29" ht="16.2" hidden="1" customHeight="1" x14ac:dyDescent="0.35">
      <c r="A1769" s="66">
        <v>1768</v>
      </c>
      <c r="B1769" s="67">
        <v>20428504</v>
      </c>
      <c r="C1769" s="63" t="s">
        <v>462</v>
      </c>
      <c r="D1769" s="63" t="s">
        <v>8748</v>
      </c>
      <c r="E1769" s="63" t="s">
        <v>5847</v>
      </c>
      <c r="F1769" s="63" t="s">
        <v>32</v>
      </c>
      <c r="G1769" s="63" t="s">
        <v>5848</v>
      </c>
      <c r="H1769" s="63" t="s">
        <v>42</v>
      </c>
      <c r="I1769" s="64" t="s">
        <v>1010</v>
      </c>
      <c r="J1769" s="65" t="s">
        <v>465</v>
      </c>
      <c r="K1769" s="63" t="s">
        <v>5849</v>
      </c>
      <c r="L1769" s="63" t="s">
        <v>39</v>
      </c>
      <c r="M1769" s="63" t="s">
        <v>34</v>
      </c>
      <c r="N1769" s="63" t="s">
        <v>35</v>
      </c>
      <c r="O1769" s="63" t="s">
        <v>30</v>
      </c>
      <c r="P1769" s="63" t="s">
        <v>8751</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2" t="s">
        <v>8768</v>
      </c>
    </row>
    <row r="1770" spans="1:29" ht="16.2" hidden="1" customHeight="1" x14ac:dyDescent="0.35">
      <c r="A1770" s="61">
        <v>1769</v>
      </c>
      <c r="B1770" s="67">
        <v>20428522</v>
      </c>
      <c r="C1770" s="63" t="s">
        <v>462</v>
      </c>
      <c r="D1770" s="63" t="s">
        <v>8748</v>
      </c>
      <c r="E1770" s="63" t="s">
        <v>5850</v>
      </c>
      <c r="F1770" s="63" t="s">
        <v>32</v>
      </c>
      <c r="G1770" s="63" t="s">
        <v>2829</v>
      </c>
      <c r="H1770" s="63" t="s">
        <v>31</v>
      </c>
      <c r="I1770" s="64" t="s">
        <v>465</v>
      </c>
      <c r="J1770" s="65" t="s">
        <v>465</v>
      </c>
      <c r="K1770" s="63" t="s">
        <v>5851</v>
      </c>
      <c r="L1770" s="63" t="s">
        <v>39</v>
      </c>
      <c r="M1770" s="63" t="s">
        <v>34</v>
      </c>
      <c r="N1770" s="63" t="s">
        <v>35</v>
      </c>
      <c r="O1770" s="63" t="s">
        <v>36</v>
      </c>
      <c r="P1770" s="63" t="s">
        <v>8755</v>
      </c>
      <c r="Q1770" s="84">
        <f t="shared" ca="1" si="81"/>
        <v>46120</v>
      </c>
      <c r="R1770" s="68">
        <v>0</v>
      </c>
      <c r="S1770" s="85" t="s">
        <v>8754</v>
      </c>
      <c r="T1770" s="85">
        <v>0</v>
      </c>
      <c r="U1770" s="85">
        <v>0</v>
      </c>
      <c r="V1770" s="86">
        <f t="shared" si="82"/>
        <v>2</v>
      </c>
      <c r="W1770" s="85">
        <v>0</v>
      </c>
      <c r="X1770" s="85">
        <v>0</v>
      </c>
      <c r="Y1770" s="85">
        <v>0</v>
      </c>
      <c r="Z1770" s="85">
        <v>0</v>
      </c>
      <c r="AA1770" s="85">
        <v>0</v>
      </c>
      <c r="AB1770" s="87">
        <f t="shared" si="83"/>
        <v>0</v>
      </c>
      <c r="AC1770" s="92" t="s">
        <v>8768</v>
      </c>
    </row>
    <row r="1771" spans="1:29" ht="16.2" hidden="1" customHeight="1" x14ac:dyDescent="0.35">
      <c r="A1771" s="61">
        <v>1770</v>
      </c>
      <c r="B1771" s="62">
        <v>20428524</v>
      </c>
      <c r="C1771" s="63" t="s">
        <v>462</v>
      </c>
      <c r="D1771" s="63" t="s">
        <v>8748</v>
      </c>
      <c r="E1771" s="63" t="s">
        <v>5852</v>
      </c>
      <c r="F1771" s="63" t="s">
        <v>38</v>
      </c>
      <c r="G1771" s="63" t="s">
        <v>3060</v>
      </c>
      <c r="H1771" s="63" t="s">
        <v>31</v>
      </c>
      <c r="I1771" s="64" t="s">
        <v>5853</v>
      </c>
      <c r="J1771" s="65" t="s">
        <v>502</v>
      </c>
      <c r="K1771" s="63" t="s">
        <v>5854</v>
      </c>
      <c r="L1771" s="63" t="s">
        <v>39</v>
      </c>
      <c r="M1771" s="63" t="s">
        <v>40</v>
      </c>
      <c r="N1771" s="63" t="s">
        <v>48</v>
      </c>
      <c r="O1771" s="63" t="s">
        <v>43</v>
      </c>
      <c r="P1771" s="89" t="s">
        <v>8756</v>
      </c>
      <c r="Q1771" s="84">
        <f t="shared" ca="1" si="81"/>
        <v>46120</v>
      </c>
      <c r="R1771" s="68">
        <v>0</v>
      </c>
      <c r="S1771" s="85" t="s">
        <v>8754</v>
      </c>
      <c r="T1771" s="85">
        <v>0</v>
      </c>
      <c r="U1771" s="85">
        <v>0</v>
      </c>
      <c r="V1771" s="86">
        <f t="shared" si="82"/>
        <v>2</v>
      </c>
      <c r="W1771" s="85">
        <v>0</v>
      </c>
      <c r="X1771" s="85">
        <v>0</v>
      </c>
      <c r="Y1771" s="85">
        <v>0</v>
      </c>
      <c r="Z1771" s="85">
        <v>0</v>
      </c>
      <c r="AA1771" s="85">
        <v>0</v>
      </c>
      <c r="AB1771" s="87">
        <f t="shared" si="83"/>
        <v>0</v>
      </c>
      <c r="AC1771" s="92" t="s">
        <v>8768</v>
      </c>
    </row>
    <row r="1772" spans="1:29" ht="16.2" hidden="1" customHeight="1" x14ac:dyDescent="0.35">
      <c r="A1772" s="66">
        <v>1771</v>
      </c>
      <c r="B1772" s="67">
        <v>20428535</v>
      </c>
      <c r="C1772" s="63" t="s">
        <v>462</v>
      </c>
      <c r="D1772" s="63" t="s">
        <v>8748</v>
      </c>
      <c r="E1772" s="63" t="s">
        <v>5855</v>
      </c>
      <c r="F1772" s="63" t="s">
        <v>38</v>
      </c>
      <c r="G1772" s="63" t="s">
        <v>5856</v>
      </c>
      <c r="H1772" s="63" t="s">
        <v>42</v>
      </c>
      <c r="I1772" s="64" t="s">
        <v>465</v>
      </c>
      <c r="J1772" s="65" t="s">
        <v>465</v>
      </c>
      <c r="K1772" s="63" t="s">
        <v>5857</v>
      </c>
      <c r="L1772" s="63" t="s">
        <v>33</v>
      </c>
      <c r="M1772" s="63" t="s">
        <v>34</v>
      </c>
      <c r="N1772" s="63" t="s">
        <v>35</v>
      </c>
      <c r="O1772" s="63" t="s">
        <v>36</v>
      </c>
      <c r="P1772" s="63" t="s">
        <v>8752</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2" t="s">
        <v>8769</v>
      </c>
    </row>
    <row r="1773" spans="1:29" ht="16.2" hidden="1" customHeight="1" x14ac:dyDescent="0.35">
      <c r="A1773" s="66">
        <v>1772</v>
      </c>
      <c r="B1773" s="63">
        <v>20428540</v>
      </c>
      <c r="C1773" s="63" t="s">
        <v>462</v>
      </c>
      <c r="D1773" s="63" t="s">
        <v>8748</v>
      </c>
      <c r="E1773" s="63" t="s">
        <v>5858</v>
      </c>
      <c r="F1773" s="63" t="s">
        <v>32</v>
      </c>
      <c r="G1773" s="63" t="s">
        <v>5859</v>
      </c>
      <c r="H1773" s="63" t="s">
        <v>31</v>
      </c>
      <c r="I1773" s="64" t="s">
        <v>465</v>
      </c>
      <c r="J1773" s="65" t="s">
        <v>465</v>
      </c>
      <c r="K1773" s="63" t="s">
        <v>5860</v>
      </c>
      <c r="L1773" s="63" t="s">
        <v>33</v>
      </c>
      <c r="M1773" s="63" t="s">
        <v>40</v>
      </c>
      <c r="N1773" s="63" t="s">
        <v>48</v>
      </c>
      <c r="O1773" s="63" t="s">
        <v>36</v>
      </c>
      <c r="P1773" s="89" t="s">
        <v>8758</v>
      </c>
      <c r="Q1773" s="84">
        <f t="shared" ca="1" si="81"/>
        <v>46120</v>
      </c>
      <c r="R1773" s="68" t="s">
        <v>8747</v>
      </c>
      <c r="S1773" s="85">
        <v>0</v>
      </c>
      <c r="T1773" s="85">
        <v>0</v>
      </c>
      <c r="U1773" s="85">
        <v>0</v>
      </c>
      <c r="V1773" s="86">
        <f t="shared" si="82"/>
        <v>0</v>
      </c>
      <c r="W1773" s="85">
        <v>0</v>
      </c>
      <c r="X1773" s="85">
        <v>0</v>
      </c>
      <c r="Y1773" s="85">
        <v>0</v>
      </c>
      <c r="Z1773" s="85">
        <v>0</v>
      </c>
      <c r="AA1773" s="85">
        <v>0</v>
      </c>
      <c r="AB1773" s="87" t="str">
        <f t="shared" si="83"/>
        <v>요건탈락</v>
      </c>
      <c r="AC1773" s="92" t="s">
        <v>8768</v>
      </c>
    </row>
    <row r="1774" spans="1:29" ht="16.2" hidden="1" customHeight="1" x14ac:dyDescent="0.35">
      <c r="A1774" s="61">
        <v>1773</v>
      </c>
      <c r="B1774" s="67">
        <v>20428543</v>
      </c>
      <c r="C1774" s="63" t="s">
        <v>462</v>
      </c>
      <c r="D1774" s="63" t="s">
        <v>8748</v>
      </c>
      <c r="E1774" s="63" t="s">
        <v>5861</v>
      </c>
      <c r="F1774" s="63" t="s">
        <v>38</v>
      </c>
      <c r="G1774" s="63" t="s">
        <v>5862</v>
      </c>
      <c r="H1774" s="63" t="s">
        <v>42</v>
      </c>
      <c r="I1774" s="64" t="s">
        <v>465</v>
      </c>
      <c r="J1774" s="65" t="s">
        <v>465</v>
      </c>
      <c r="K1774" s="63" t="s">
        <v>5863</v>
      </c>
      <c r="L1774" s="63" t="s">
        <v>33</v>
      </c>
      <c r="M1774" s="63" t="s">
        <v>34</v>
      </c>
      <c r="N1774" s="63" t="s">
        <v>35</v>
      </c>
      <c r="O1774" s="63" t="s">
        <v>36</v>
      </c>
      <c r="P1774" s="63" t="s">
        <v>8753</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2" t="s">
        <v>8768</v>
      </c>
    </row>
    <row r="1775" spans="1:29" ht="16.2" hidden="1" customHeight="1" x14ac:dyDescent="0.35">
      <c r="A1775" s="61">
        <v>1774</v>
      </c>
      <c r="B1775" s="67">
        <v>20428562</v>
      </c>
      <c r="C1775" s="63" t="s">
        <v>462</v>
      </c>
      <c r="D1775" s="63" t="s">
        <v>8748</v>
      </c>
      <c r="E1775" s="63" t="s">
        <v>143</v>
      </c>
      <c r="F1775" s="63" t="s">
        <v>38</v>
      </c>
      <c r="G1775" s="63" t="s">
        <v>5864</v>
      </c>
      <c r="H1775" s="63" t="s">
        <v>31</v>
      </c>
      <c r="I1775" s="64" t="s">
        <v>465</v>
      </c>
      <c r="J1775" s="65" t="s">
        <v>465</v>
      </c>
      <c r="K1775" s="63" t="s">
        <v>5865</v>
      </c>
      <c r="L1775" s="63" t="s">
        <v>39</v>
      </c>
      <c r="M1775" s="63" t="s">
        <v>40</v>
      </c>
      <c r="N1775" s="63" t="s">
        <v>35</v>
      </c>
      <c r="O1775" s="63" t="s">
        <v>36</v>
      </c>
      <c r="P1775" s="63" t="s">
        <v>8750</v>
      </c>
      <c r="Q1775" s="84">
        <f t="shared" ca="1" si="81"/>
        <v>46120</v>
      </c>
      <c r="R1775" s="68">
        <v>0</v>
      </c>
      <c r="S1775" s="85" t="s">
        <v>8754</v>
      </c>
      <c r="T1775" s="85">
        <v>0</v>
      </c>
      <c r="U1775" s="85">
        <v>0</v>
      </c>
      <c r="V1775" s="86">
        <f t="shared" si="82"/>
        <v>2</v>
      </c>
      <c r="W1775" s="85">
        <v>0</v>
      </c>
      <c r="X1775" s="85">
        <v>0</v>
      </c>
      <c r="Y1775" s="85">
        <v>0</v>
      </c>
      <c r="Z1775" s="85">
        <v>0</v>
      </c>
      <c r="AA1775" s="85">
        <v>0</v>
      </c>
      <c r="AB1775" s="87">
        <f t="shared" si="83"/>
        <v>0</v>
      </c>
      <c r="AC1775" s="92" t="s">
        <v>8768</v>
      </c>
    </row>
    <row r="1776" spans="1:29" ht="16.2" hidden="1" customHeight="1" x14ac:dyDescent="0.35">
      <c r="A1776" s="66">
        <v>1775</v>
      </c>
      <c r="B1776" s="67">
        <v>20428565</v>
      </c>
      <c r="C1776" s="63" t="s">
        <v>462</v>
      </c>
      <c r="D1776" s="63" t="s">
        <v>8748</v>
      </c>
      <c r="E1776" s="63" t="s">
        <v>370</v>
      </c>
      <c r="F1776" s="63" t="s">
        <v>38</v>
      </c>
      <c r="G1776" s="63" t="s">
        <v>5866</v>
      </c>
      <c r="H1776" s="63" t="s">
        <v>31</v>
      </c>
      <c r="I1776" s="64" t="s">
        <v>2986</v>
      </c>
      <c r="J1776" s="65" t="s">
        <v>526</v>
      </c>
      <c r="K1776" s="63" t="s">
        <v>5867</v>
      </c>
      <c r="L1776" s="63" t="s">
        <v>39</v>
      </c>
      <c r="M1776" s="63" t="s">
        <v>34</v>
      </c>
      <c r="N1776" s="63" t="s">
        <v>35</v>
      </c>
      <c r="O1776" s="63" t="s">
        <v>30</v>
      </c>
      <c r="P1776" s="63" t="s">
        <v>8752</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2" t="s">
        <v>8768</v>
      </c>
    </row>
    <row r="1777" spans="1:29" ht="16.2" hidden="1" customHeight="1" x14ac:dyDescent="0.35">
      <c r="A1777" s="66">
        <v>1776</v>
      </c>
      <c r="B1777" s="63">
        <v>20428574</v>
      </c>
      <c r="C1777" s="63" t="s">
        <v>462</v>
      </c>
      <c r="D1777" s="63" t="s">
        <v>8748</v>
      </c>
      <c r="E1777" s="63" t="s">
        <v>5868</v>
      </c>
      <c r="F1777" s="63" t="s">
        <v>38</v>
      </c>
      <c r="G1777" s="63" t="s">
        <v>5869</v>
      </c>
      <c r="H1777" s="63" t="s">
        <v>42</v>
      </c>
      <c r="I1777" s="64" t="s">
        <v>5870</v>
      </c>
      <c r="J1777" s="65" t="s">
        <v>1463</v>
      </c>
      <c r="K1777" s="63" t="s">
        <v>5871</v>
      </c>
      <c r="L1777" s="63" t="s">
        <v>33</v>
      </c>
      <c r="M1777" s="63" t="s">
        <v>40</v>
      </c>
      <c r="N1777" s="63" t="s">
        <v>52</v>
      </c>
      <c r="O1777" s="63" t="s">
        <v>43</v>
      </c>
      <c r="P1777" s="63" t="s">
        <v>52</v>
      </c>
      <c r="Q1777" s="84">
        <f t="shared" ca="1" si="81"/>
        <v>46120</v>
      </c>
      <c r="R1777" s="68">
        <v>0</v>
      </c>
      <c r="S1777" s="85">
        <v>0</v>
      </c>
      <c r="T1777" s="85">
        <v>0</v>
      </c>
      <c r="U1777" s="85">
        <v>0</v>
      </c>
      <c r="V1777" s="86">
        <f t="shared" si="82"/>
        <v>0</v>
      </c>
      <c r="W1777" s="85">
        <v>0</v>
      </c>
      <c r="X1777" s="85">
        <v>0</v>
      </c>
      <c r="Y1777" s="85" t="s">
        <v>8754</v>
      </c>
      <c r="Z1777" s="85">
        <v>0</v>
      </c>
      <c r="AA1777" s="85">
        <v>0</v>
      </c>
      <c r="AB1777" s="87" t="str">
        <f t="shared" si="83"/>
        <v>면제</v>
      </c>
      <c r="AC1777" s="92" t="s">
        <v>8768</v>
      </c>
    </row>
    <row r="1778" spans="1:29" ht="16.2" hidden="1" customHeight="1" x14ac:dyDescent="0.35">
      <c r="A1778" s="61">
        <v>1777</v>
      </c>
      <c r="B1778" s="67">
        <v>20428575</v>
      </c>
      <c r="C1778" s="63" t="s">
        <v>462</v>
      </c>
      <c r="D1778" s="63" t="s">
        <v>8748</v>
      </c>
      <c r="E1778" s="63" t="s">
        <v>205</v>
      </c>
      <c r="F1778" s="63" t="s">
        <v>38</v>
      </c>
      <c r="G1778" s="63" t="s">
        <v>5872</v>
      </c>
      <c r="H1778" s="63" t="s">
        <v>31</v>
      </c>
      <c r="I1778" s="64" t="s">
        <v>465</v>
      </c>
      <c r="J1778" s="65" t="s">
        <v>465</v>
      </c>
      <c r="K1778" s="63" t="s">
        <v>5873</v>
      </c>
      <c r="L1778" s="63" t="s">
        <v>39</v>
      </c>
      <c r="M1778" s="63" t="s">
        <v>34</v>
      </c>
      <c r="N1778" s="63" t="s">
        <v>35</v>
      </c>
      <c r="O1778" s="63" t="s">
        <v>36</v>
      </c>
      <c r="P1778" s="63" t="s">
        <v>8751</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2" t="s">
        <v>8768</v>
      </c>
    </row>
    <row r="1779" spans="1:29" ht="16.2" hidden="1" customHeight="1" x14ac:dyDescent="0.35">
      <c r="A1779" s="61">
        <v>1778</v>
      </c>
      <c r="B1779" s="67">
        <v>20428580</v>
      </c>
      <c r="C1779" s="63" t="s">
        <v>462</v>
      </c>
      <c r="D1779" s="63" t="s">
        <v>8748</v>
      </c>
      <c r="E1779" s="63" t="s">
        <v>5874</v>
      </c>
      <c r="F1779" s="63" t="s">
        <v>38</v>
      </c>
      <c r="G1779" s="63" t="s">
        <v>5875</v>
      </c>
      <c r="H1779" s="63" t="s">
        <v>31</v>
      </c>
      <c r="I1779" s="64" t="s">
        <v>5876</v>
      </c>
      <c r="J1779" s="65" t="s">
        <v>655</v>
      </c>
      <c r="K1779" s="63" t="s">
        <v>5877</v>
      </c>
      <c r="L1779" s="63" t="s">
        <v>45</v>
      </c>
      <c r="M1779" s="63" t="s">
        <v>40</v>
      </c>
      <c r="N1779" s="63" t="s">
        <v>35</v>
      </c>
      <c r="O1779" s="63" t="s">
        <v>43</v>
      </c>
      <c r="P1779" s="63" t="s">
        <v>8755</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2" t="s">
        <v>8768</v>
      </c>
    </row>
    <row r="1780" spans="1:29" ht="16.2" hidden="1" customHeight="1" x14ac:dyDescent="0.35">
      <c r="A1780" s="66">
        <v>1779</v>
      </c>
      <c r="B1780" s="67">
        <v>20428586</v>
      </c>
      <c r="C1780" s="63" t="s">
        <v>462</v>
      </c>
      <c r="D1780" s="63" t="s">
        <v>8748</v>
      </c>
      <c r="E1780" s="63" t="s">
        <v>5878</v>
      </c>
      <c r="F1780" s="63" t="s">
        <v>38</v>
      </c>
      <c r="G1780" s="63" t="s">
        <v>5879</v>
      </c>
      <c r="H1780" s="63" t="s">
        <v>31</v>
      </c>
      <c r="I1780" s="64" t="s">
        <v>5485</v>
      </c>
      <c r="J1780" s="65" t="s">
        <v>544</v>
      </c>
      <c r="K1780" s="63" t="s">
        <v>5880</v>
      </c>
      <c r="L1780" s="63" t="s">
        <v>39</v>
      </c>
      <c r="M1780" s="63" t="s">
        <v>34</v>
      </c>
      <c r="N1780" s="63" t="s">
        <v>35</v>
      </c>
      <c r="O1780" s="63" t="s">
        <v>30</v>
      </c>
      <c r="P1780" s="63" t="s">
        <v>8750</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2" t="s">
        <v>8768</v>
      </c>
    </row>
    <row r="1781" spans="1:29" ht="16.2" customHeight="1" x14ac:dyDescent="0.35">
      <c r="A1781" s="66">
        <v>1780</v>
      </c>
      <c r="B1781" s="63">
        <v>20428587</v>
      </c>
      <c r="C1781" s="63" t="s">
        <v>462</v>
      </c>
      <c r="D1781" s="63" t="s">
        <v>8748</v>
      </c>
      <c r="E1781" s="63" t="s">
        <v>217</v>
      </c>
      <c r="F1781" s="63" t="s">
        <v>38</v>
      </c>
      <c r="G1781" s="63" t="s">
        <v>5881</v>
      </c>
      <c r="H1781" s="63" t="s">
        <v>31</v>
      </c>
      <c r="I1781" s="64" t="s">
        <v>465</v>
      </c>
      <c r="J1781" s="65" t="s">
        <v>465</v>
      </c>
      <c r="K1781" s="63" t="s">
        <v>5882</v>
      </c>
      <c r="L1781" s="63" t="s">
        <v>39</v>
      </c>
      <c r="M1781" s="63" t="s">
        <v>40</v>
      </c>
      <c r="N1781" s="63" t="s">
        <v>53</v>
      </c>
      <c r="O1781" s="63" t="s">
        <v>36</v>
      </c>
      <c r="P1781" s="63" t="s">
        <v>53</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2" t="s">
        <v>8768</v>
      </c>
    </row>
    <row r="1782" spans="1:29" ht="16.2" hidden="1" customHeight="1" x14ac:dyDescent="0.35">
      <c r="A1782" s="61">
        <v>1781</v>
      </c>
      <c r="B1782" s="67">
        <v>20428596</v>
      </c>
      <c r="C1782" s="63" t="s">
        <v>462</v>
      </c>
      <c r="D1782" s="63" t="s">
        <v>8748</v>
      </c>
      <c r="E1782" s="63" t="s">
        <v>5883</v>
      </c>
      <c r="F1782" s="63" t="s">
        <v>38</v>
      </c>
      <c r="G1782" s="63" t="s">
        <v>5884</v>
      </c>
      <c r="H1782" s="63" t="s">
        <v>31</v>
      </c>
      <c r="I1782" s="64" t="s">
        <v>465</v>
      </c>
      <c r="J1782" s="65" t="s">
        <v>465</v>
      </c>
      <c r="K1782" s="63" t="s">
        <v>5885</v>
      </c>
      <c r="L1782" s="63" t="s">
        <v>39</v>
      </c>
      <c r="M1782" s="63" t="s">
        <v>34</v>
      </c>
      <c r="N1782" s="63" t="s">
        <v>35</v>
      </c>
      <c r="O1782" s="63" t="s">
        <v>36</v>
      </c>
      <c r="P1782" s="63" t="s">
        <v>8752</v>
      </c>
      <c r="Q1782" s="84">
        <f t="shared" ca="1" si="81"/>
        <v>46120</v>
      </c>
      <c r="R1782" s="68">
        <v>0</v>
      </c>
      <c r="S1782" s="85" t="s">
        <v>8754</v>
      </c>
      <c r="T1782" s="85">
        <v>0</v>
      </c>
      <c r="U1782" s="85">
        <v>0</v>
      </c>
      <c r="V1782" s="86">
        <f t="shared" si="82"/>
        <v>2</v>
      </c>
      <c r="W1782" s="85">
        <v>0</v>
      </c>
      <c r="X1782" s="85">
        <v>0</v>
      </c>
      <c r="Y1782" s="85">
        <v>0</v>
      </c>
      <c r="Z1782" s="85">
        <v>0</v>
      </c>
      <c r="AA1782" s="85">
        <v>0</v>
      </c>
      <c r="AB1782" s="87">
        <f t="shared" si="83"/>
        <v>0</v>
      </c>
      <c r="AC1782" s="92" t="s">
        <v>8768</v>
      </c>
    </row>
    <row r="1783" spans="1:29" ht="16.2" hidden="1" customHeight="1" x14ac:dyDescent="0.35">
      <c r="A1783" s="61">
        <v>1782</v>
      </c>
      <c r="B1783" s="67">
        <v>20428601</v>
      </c>
      <c r="C1783" s="63" t="s">
        <v>462</v>
      </c>
      <c r="D1783" s="63" t="s">
        <v>8748</v>
      </c>
      <c r="E1783" s="63" t="s">
        <v>5886</v>
      </c>
      <c r="F1783" s="63" t="s">
        <v>32</v>
      </c>
      <c r="G1783" s="63" t="s">
        <v>5887</v>
      </c>
      <c r="H1783" s="63" t="s">
        <v>31</v>
      </c>
      <c r="I1783" s="64" t="s">
        <v>5888</v>
      </c>
      <c r="J1783" s="65" t="s">
        <v>526</v>
      </c>
      <c r="K1783" s="63" t="s">
        <v>5889</v>
      </c>
      <c r="L1783" s="63" t="s">
        <v>33</v>
      </c>
      <c r="M1783" s="63" t="s">
        <v>34</v>
      </c>
      <c r="N1783" s="63" t="s">
        <v>35</v>
      </c>
      <c r="O1783" s="63" t="s">
        <v>43</v>
      </c>
      <c r="P1783" s="63" t="s">
        <v>8753</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2" t="s">
        <v>8768</v>
      </c>
    </row>
    <row r="1784" spans="1:29" ht="16.2" customHeight="1" x14ac:dyDescent="0.35">
      <c r="A1784" s="66">
        <v>1783</v>
      </c>
      <c r="B1784" s="63">
        <v>20428610</v>
      </c>
      <c r="C1784" s="63" t="s">
        <v>462</v>
      </c>
      <c r="D1784" s="63" t="s">
        <v>8748</v>
      </c>
      <c r="E1784" s="63" t="s">
        <v>5890</v>
      </c>
      <c r="F1784" s="63" t="s">
        <v>38</v>
      </c>
      <c r="G1784" s="63" t="s">
        <v>5891</v>
      </c>
      <c r="H1784" s="63" t="s">
        <v>42</v>
      </c>
      <c r="I1784" s="64" t="s">
        <v>5892</v>
      </c>
      <c r="J1784" s="65" t="s">
        <v>469</v>
      </c>
      <c r="K1784" s="63" t="s">
        <v>5893</v>
      </c>
      <c r="L1784" s="63" t="s">
        <v>39</v>
      </c>
      <c r="M1784" s="63" t="s">
        <v>40</v>
      </c>
      <c r="N1784" s="63" t="s">
        <v>53</v>
      </c>
      <c r="O1784" s="63" t="s">
        <v>43</v>
      </c>
      <c r="P1784" s="63" t="s">
        <v>53</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2" t="s">
        <v>8768</v>
      </c>
    </row>
    <row r="1785" spans="1:29" ht="16.2" hidden="1" customHeight="1" x14ac:dyDescent="0.35">
      <c r="A1785" s="66">
        <v>1784</v>
      </c>
      <c r="B1785" s="63">
        <v>20428612</v>
      </c>
      <c r="C1785" s="63" t="s">
        <v>462</v>
      </c>
      <c r="D1785" s="63" t="s">
        <v>8748</v>
      </c>
      <c r="E1785" s="63" t="s">
        <v>5894</v>
      </c>
      <c r="F1785" s="63" t="s">
        <v>32</v>
      </c>
      <c r="G1785" s="63" t="s">
        <v>5895</v>
      </c>
      <c r="H1785" s="63" t="s">
        <v>31</v>
      </c>
      <c r="I1785" s="64" t="s">
        <v>1132</v>
      </c>
      <c r="J1785" s="65" t="s">
        <v>465</v>
      </c>
      <c r="K1785" s="63" t="s">
        <v>5896</v>
      </c>
      <c r="L1785" s="63" t="s">
        <v>39</v>
      </c>
      <c r="M1785" s="63" t="s">
        <v>40</v>
      </c>
      <c r="N1785" s="63" t="s">
        <v>48</v>
      </c>
      <c r="O1785" s="63" t="s">
        <v>30</v>
      </c>
      <c r="P1785" s="89" t="s">
        <v>8756</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2" t="s">
        <v>8768</v>
      </c>
    </row>
    <row r="1786" spans="1:29" ht="16.2" hidden="1" customHeight="1" x14ac:dyDescent="0.35">
      <c r="A1786" s="61">
        <v>1785</v>
      </c>
      <c r="B1786" s="67">
        <v>20428613</v>
      </c>
      <c r="C1786" s="63" t="s">
        <v>462</v>
      </c>
      <c r="D1786" s="63" t="s">
        <v>8748</v>
      </c>
      <c r="E1786" s="63" t="s">
        <v>5897</v>
      </c>
      <c r="F1786" s="63" t="s">
        <v>38</v>
      </c>
      <c r="G1786" s="63" t="s">
        <v>5898</v>
      </c>
      <c r="H1786" s="63" t="s">
        <v>31</v>
      </c>
      <c r="I1786" s="64" t="s">
        <v>465</v>
      </c>
      <c r="J1786" s="65" t="s">
        <v>465</v>
      </c>
      <c r="K1786" s="63" t="s">
        <v>5899</v>
      </c>
      <c r="L1786" s="63" t="s">
        <v>33</v>
      </c>
      <c r="M1786" s="63" t="s">
        <v>34</v>
      </c>
      <c r="N1786" s="63" t="s">
        <v>35</v>
      </c>
      <c r="O1786" s="63" t="s">
        <v>36</v>
      </c>
      <c r="P1786" s="63" t="s">
        <v>8749</v>
      </c>
      <c r="Q1786" s="84">
        <f t="shared" ca="1" si="81"/>
        <v>46120</v>
      </c>
      <c r="R1786" s="68">
        <v>0</v>
      </c>
      <c r="S1786" s="85" t="s">
        <v>8754</v>
      </c>
      <c r="T1786" s="85">
        <v>0</v>
      </c>
      <c r="U1786" s="85">
        <v>0</v>
      </c>
      <c r="V1786" s="86">
        <f t="shared" si="82"/>
        <v>2</v>
      </c>
      <c r="W1786" s="85">
        <v>0</v>
      </c>
      <c r="X1786" s="85">
        <v>0</v>
      </c>
      <c r="Y1786" s="85">
        <v>0</v>
      </c>
      <c r="Z1786" s="85">
        <v>0</v>
      </c>
      <c r="AA1786" s="85">
        <v>0</v>
      </c>
      <c r="AB1786" s="87">
        <f t="shared" si="83"/>
        <v>0</v>
      </c>
      <c r="AC1786" s="92" t="s">
        <v>8768</v>
      </c>
    </row>
    <row r="1787" spans="1:29" ht="16.2" hidden="1" customHeight="1" x14ac:dyDescent="0.35">
      <c r="A1787" s="61">
        <v>1786</v>
      </c>
      <c r="B1787" s="67">
        <v>20428616</v>
      </c>
      <c r="C1787" s="63" t="s">
        <v>462</v>
      </c>
      <c r="D1787" s="63" t="s">
        <v>8748</v>
      </c>
      <c r="E1787" s="63" t="s">
        <v>5900</v>
      </c>
      <c r="F1787" s="63" t="s">
        <v>38</v>
      </c>
      <c r="G1787" s="63" t="s">
        <v>5901</v>
      </c>
      <c r="H1787" s="63" t="s">
        <v>31</v>
      </c>
      <c r="I1787" s="64" t="s">
        <v>465</v>
      </c>
      <c r="J1787" s="65" t="s">
        <v>465</v>
      </c>
      <c r="K1787" s="63" t="s">
        <v>5902</v>
      </c>
      <c r="L1787" s="63" t="s">
        <v>33</v>
      </c>
      <c r="M1787" s="63" t="s">
        <v>34</v>
      </c>
      <c r="N1787" s="63" t="s">
        <v>35</v>
      </c>
      <c r="O1787" s="63" t="s">
        <v>43</v>
      </c>
      <c r="P1787" s="63" t="s">
        <v>8757</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2" t="s">
        <v>8768</v>
      </c>
    </row>
    <row r="1788" spans="1:29" ht="16.2" customHeight="1" x14ac:dyDescent="0.35">
      <c r="A1788" s="66">
        <v>1787</v>
      </c>
      <c r="B1788" s="63">
        <v>20428624</v>
      </c>
      <c r="C1788" s="63" t="s">
        <v>462</v>
      </c>
      <c r="D1788" s="63" t="s">
        <v>8748</v>
      </c>
      <c r="E1788" s="63" t="s">
        <v>5903</v>
      </c>
      <c r="F1788" s="63" t="s">
        <v>38</v>
      </c>
      <c r="G1788" s="63" t="s">
        <v>5904</v>
      </c>
      <c r="H1788" s="63" t="s">
        <v>42</v>
      </c>
      <c r="I1788" s="64" t="s">
        <v>5143</v>
      </c>
      <c r="J1788" s="65" t="s">
        <v>469</v>
      </c>
      <c r="K1788" s="63" t="s">
        <v>5905</v>
      </c>
      <c r="L1788" s="63" t="s">
        <v>39</v>
      </c>
      <c r="M1788" s="63" t="s">
        <v>40</v>
      </c>
      <c r="N1788" s="63" t="s">
        <v>53</v>
      </c>
      <c r="O1788" s="63" t="s">
        <v>30</v>
      </c>
      <c r="P1788" s="63" t="s">
        <v>53</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2" t="s">
        <v>8768</v>
      </c>
    </row>
    <row r="1789" spans="1:29" ht="16.2" hidden="1" customHeight="1" x14ac:dyDescent="0.35">
      <c r="A1789" s="66">
        <v>1788</v>
      </c>
      <c r="B1789" s="63">
        <v>20428625</v>
      </c>
      <c r="C1789" s="63" t="s">
        <v>462</v>
      </c>
      <c r="D1789" s="63" t="s">
        <v>8748</v>
      </c>
      <c r="E1789" s="63" t="s">
        <v>5906</v>
      </c>
      <c r="F1789" s="63" t="s">
        <v>32</v>
      </c>
      <c r="G1789" s="63" t="s">
        <v>4411</v>
      </c>
      <c r="H1789" s="63" t="s">
        <v>31</v>
      </c>
      <c r="I1789" s="64" t="s">
        <v>5907</v>
      </c>
      <c r="J1789" s="65" t="s">
        <v>526</v>
      </c>
      <c r="K1789" s="63" t="s">
        <v>5908</v>
      </c>
      <c r="L1789" s="63" t="s">
        <v>39</v>
      </c>
      <c r="M1789" s="63" t="s">
        <v>40</v>
      </c>
      <c r="N1789" s="63" t="s">
        <v>41</v>
      </c>
      <c r="O1789" s="63" t="s">
        <v>43</v>
      </c>
      <c r="P1789" s="63" t="s">
        <v>41</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2" t="s">
        <v>8768</v>
      </c>
    </row>
    <row r="1790" spans="1:29" ht="16.2" hidden="1" customHeight="1" x14ac:dyDescent="0.35">
      <c r="A1790" s="61">
        <v>1789</v>
      </c>
      <c r="B1790" s="62">
        <v>20428626</v>
      </c>
      <c r="C1790" s="63" t="s">
        <v>462</v>
      </c>
      <c r="D1790" s="63" t="s">
        <v>8748</v>
      </c>
      <c r="E1790" s="63" t="s">
        <v>5909</v>
      </c>
      <c r="F1790" s="63" t="s">
        <v>38</v>
      </c>
      <c r="G1790" s="63" t="s">
        <v>5910</v>
      </c>
      <c r="H1790" s="63" t="s">
        <v>42</v>
      </c>
      <c r="I1790" s="64" t="s">
        <v>465</v>
      </c>
      <c r="J1790" s="65" t="s">
        <v>465</v>
      </c>
      <c r="K1790" s="63" t="s">
        <v>5911</v>
      </c>
      <c r="L1790" s="63" t="s">
        <v>39</v>
      </c>
      <c r="M1790" s="63" t="s">
        <v>40</v>
      </c>
      <c r="N1790" s="63" t="s">
        <v>52</v>
      </c>
      <c r="O1790" s="63" t="s">
        <v>36</v>
      </c>
      <c r="P1790" s="63" t="s">
        <v>52</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2" t="s">
        <v>8768</v>
      </c>
    </row>
    <row r="1791" spans="1:29" ht="16.2" hidden="1" customHeight="1" x14ac:dyDescent="0.35">
      <c r="A1791" s="61">
        <v>1790</v>
      </c>
      <c r="B1791" s="62">
        <v>20428638</v>
      </c>
      <c r="C1791" s="63" t="s">
        <v>462</v>
      </c>
      <c r="D1791" s="63" t="s">
        <v>8748</v>
      </c>
      <c r="E1791" s="63" t="s">
        <v>5912</v>
      </c>
      <c r="F1791" s="63" t="s">
        <v>38</v>
      </c>
      <c r="G1791" s="63" t="s">
        <v>5913</v>
      </c>
      <c r="H1791" s="63" t="s">
        <v>42</v>
      </c>
      <c r="I1791" s="64" t="s">
        <v>5914</v>
      </c>
      <c r="J1791" s="65" t="s">
        <v>1463</v>
      </c>
      <c r="K1791" s="63" t="s">
        <v>5915</v>
      </c>
      <c r="L1791" s="63" t="s">
        <v>39</v>
      </c>
      <c r="M1791" s="63" t="s">
        <v>40</v>
      </c>
      <c r="N1791" s="63" t="s">
        <v>48</v>
      </c>
      <c r="O1791" s="63" t="s">
        <v>30</v>
      </c>
      <c r="P1791" s="89" t="s">
        <v>8758</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2" t="s">
        <v>8768</v>
      </c>
    </row>
    <row r="1792" spans="1:29" ht="16.2" hidden="1" customHeight="1" x14ac:dyDescent="0.35">
      <c r="A1792" s="66">
        <v>1791</v>
      </c>
      <c r="B1792" s="67">
        <v>20428639</v>
      </c>
      <c r="C1792" s="63" t="s">
        <v>462</v>
      </c>
      <c r="D1792" s="63" t="s">
        <v>8748</v>
      </c>
      <c r="E1792" s="63" t="s">
        <v>5916</v>
      </c>
      <c r="F1792" s="63" t="s">
        <v>38</v>
      </c>
      <c r="G1792" s="63" t="s">
        <v>5917</v>
      </c>
      <c r="H1792" s="63" t="s">
        <v>42</v>
      </c>
      <c r="I1792" s="64" t="s">
        <v>5918</v>
      </c>
      <c r="J1792" s="65" t="s">
        <v>526</v>
      </c>
      <c r="K1792" s="63" t="s">
        <v>5919</v>
      </c>
      <c r="L1792" s="63" t="s">
        <v>33</v>
      </c>
      <c r="M1792" s="63" t="s">
        <v>34</v>
      </c>
      <c r="N1792" s="63" t="s">
        <v>35</v>
      </c>
      <c r="O1792" s="63" t="s">
        <v>30</v>
      </c>
      <c r="P1792" s="63" t="s">
        <v>8753</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2" t="s">
        <v>8768</v>
      </c>
    </row>
    <row r="1793" spans="1:29" ht="16.2" hidden="1" customHeight="1" x14ac:dyDescent="0.35">
      <c r="A1793" s="66">
        <v>1792</v>
      </c>
      <c r="B1793" s="67">
        <v>20428640</v>
      </c>
      <c r="C1793" s="63" t="s">
        <v>462</v>
      </c>
      <c r="D1793" s="63" t="s">
        <v>8748</v>
      </c>
      <c r="E1793" s="63" t="s">
        <v>5920</v>
      </c>
      <c r="F1793" s="63" t="s">
        <v>32</v>
      </c>
      <c r="G1793" s="63" t="s">
        <v>5921</v>
      </c>
      <c r="H1793" s="63" t="s">
        <v>31</v>
      </c>
      <c r="I1793" s="64" t="s">
        <v>5922</v>
      </c>
      <c r="J1793" s="65" t="s">
        <v>465</v>
      </c>
      <c r="K1793" s="63" t="s">
        <v>5923</v>
      </c>
      <c r="L1793" s="63" t="s">
        <v>39</v>
      </c>
      <c r="M1793" s="63" t="s">
        <v>34</v>
      </c>
      <c r="N1793" s="63" t="s">
        <v>35</v>
      </c>
      <c r="O1793" s="63" t="s">
        <v>43</v>
      </c>
      <c r="P1793" s="63" t="s">
        <v>8752</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2" t="s">
        <v>8768</v>
      </c>
    </row>
    <row r="1794" spans="1:29" ht="16.2" hidden="1" customHeight="1" x14ac:dyDescent="0.35">
      <c r="A1794" s="61">
        <v>1793</v>
      </c>
      <c r="B1794" s="67">
        <v>20428646</v>
      </c>
      <c r="C1794" s="63" t="s">
        <v>462</v>
      </c>
      <c r="D1794" s="63" t="s">
        <v>8748</v>
      </c>
      <c r="E1794" s="63" t="s">
        <v>5924</v>
      </c>
      <c r="F1794" s="63" t="s">
        <v>38</v>
      </c>
      <c r="G1794" s="63" t="s">
        <v>5925</v>
      </c>
      <c r="H1794" s="63" t="s">
        <v>31</v>
      </c>
      <c r="I1794" s="64" t="s">
        <v>465</v>
      </c>
      <c r="J1794" s="65" t="s">
        <v>465</v>
      </c>
      <c r="K1794" s="63" t="s">
        <v>5926</v>
      </c>
      <c r="L1794" s="63" t="s">
        <v>39</v>
      </c>
      <c r="M1794" s="63" t="s">
        <v>34</v>
      </c>
      <c r="N1794" s="63" t="s">
        <v>35</v>
      </c>
      <c r="O1794" s="63" t="s">
        <v>36</v>
      </c>
      <c r="P1794" s="63" t="s">
        <v>8749</v>
      </c>
      <c r="Q1794" s="84">
        <f t="shared" ref="Q1794:Q1857" ca="1" si="84">TODAY()</f>
        <v>46120</v>
      </c>
      <c r="R1794" s="68">
        <v>0</v>
      </c>
      <c r="S1794" s="85" t="s">
        <v>8754</v>
      </c>
      <c r="T1794" s="85">
        <v>0</v>
      </c>
      <c r="U1794" s="85">
        <v>0</v>
      </c>
      <c r="V1794" s="86">
        <f t="shared" ref="V1794:V1857" si="85">IF(OR(S1794="○",T1794="○",U1794="○"),2,0)</f>
        <v>2</v>
      </c>
      <c r="W1794" s="85">
        <v>0</v>
      </c>
      <c r="X1794" s="85">
        <v>0</v>
      </c>
      <c r="Y1794" s="85">
        <v>0</v>
      </c>
      <c r="Z1794" s="85">
        <v>0</v>
      </c>
      <c r="AA1794" s="85">
        <v>0</v>
      </c>
      <c r="AB1794" s="87">
        <f t="shared" si="83"/>
        <v>0</v>
      </c>
      <c r="AC1794" s="92" t="s">
        <v>8768</v>
      </c>
    </row>
    <row r="1795" spans="1:29" ht="16.2" customHeight="1" x14ac:dyDescent="0.35">
      <c r="A1795" s="61">
        <v>1794</v>
      </c>
      <c r="B1795" s="63">
        <v>20428648</v>
      </c>
      <c r="C1795" s="63" t="s">
        <v>462</v>
      </c>
      <c r="D1795" s="63" t="s">
        <v>8748</v>
      </c>
      <c r="E1795" s="63" t="s">
        <v>5927</v>
      </c>
      <c r="F1795" s="63" t="s">
        <v>38</v>
      </c>
      <c r="G1795" s="63" t="s">
        <v>4165</v>
      </c>
      <c r="H1795" s="63" t="s">
        <v>31</v>
      </c>
      <c r="I1795" s="64" t="s">
        <v>5928</v>
      </c>
      <c r="J1795" s="65" t="s">
        <v>544</v>
      </c>
      <c r="K1795" s="63" t="s">
        <v>5929</v>
      </c>
      <c r="L1795" s="63" t="s">
        <v>45</v>
      </c>
      <c r="M1795" s="63" t="s">
        <v>40</v>
      </c>
      <c r="N1795" s="63" t="s">
        <v>53</v>
      </c>
      <c r="O1795" s="63" t="s">
        <v>43</v>
      </c>
      <c r="P1795" s="63" t="s">
        <v>53</v>
      </c>
      <c r="Q1795" s="84">
        <f t="shared" ca="1" si="84"/>
        <v>46120</v>
      </c>
      <c r="R1795" s="68">
        <v>0</v>
      </c>
      <c r="S1795" s="85" t="s">
        <v>8754</v>
      </c>
      <c r="T1795" s="85">
        <v>0</v>
      </c>
      <c r="U1795" s="85">
        <v>0</v>
      </c>
      <c r="V1795" s="86">
        <f t="shared" si="85"/>
        <v>2</v>
      </c>
      <c r="W1795" s="85">
        <v>0</v>
      </c>
      <c r="X1795" s="85">
        <v>0</v>
      </c>
      <c r="Y1795" s="85">
        <v>0</v>
      </c>
      <c r="Z1795" s="85">
        <v>0</v>
      </c>
      <c r="AA1795" s="85">
        <v>0</v>
      </c>
      <c r="AB1795" s="87">
        <f t="shared" ref="AB1795:AB1858" si="86">IF(OR(W1795="○",X1795="○",Y1795="○",Z1795="○",AA1795="○"),"면제",$R1795)</f>
        <v>0</v>
      </c>
      <c r="AC1795" s="92" t="s">
        <v>8768</v>
      </c>
    </row>
    <row r="1796" spans="1:29" ht="16.2" hidden="1" customHeight="1" x14ac:dyDescent="0.35">
      <c r="A1796" s="66">
        <v>1795</v>
      </c>
      <c r="B1796" s="67">
        <v>20428649</v>
      </c>
      <c r="C1796" s="63" t="s">
        <v>462</v>
      </c>
      <c r="D1796" s="63" t="s">
        <v>8748</v>
      </c>
      <c r="E1796" s="63" t="s">
        <v>5930</v>
      </c>
      <c r="F1796" s="63" t="s">
        <v>32</v>
      </c>
      <c r="G1796" s="63" t="s">
        <v>5931</v>
      </c>
      <c r="H1796" s="63" t="s">
        <v>42</v>
      </c>
      <c r="I1796" s="64" t="s">
        <v>465</v>
      </c>
      <c r="J1796" s="65" t="s">
        <v>544</v>
      </c>
      <c r="K1796" s="63" t="s">
        <v>5932</v>
      </c>
      <c r="L1796" s="63" t="s">
        <v>33</v>
      </c>
      <c r="M1796" s="63" t="s">
        <v>40</v>
      </c>
      <c r="N1796" s="63" t="s">
        <v>35</v>
      </c>
      <c r="O1796" s="63" t="s">
        <v>43</v>
      </c>
      <c r="P1796" s="63" t="s">
        <v>8751</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2" t="s">
        <v>8768</v>
      </c>
    </row>
    <row r="1797" spans="1:29" ht="16.2" hidden="1" customHeight="1" x14ac:dyDescent="0.35">
      <c r="A1797" s="66">
        <v>1796</v>
      </c>
      <c r="B1797" s="67">
        <v>20428660</v>
      </c>
      <c r="C1797" s="63" t="s">
        <v>462</v>
      </c>
      <c r="D1797" s="63" t="s">
        <v>8748</v>
      </c>
      <c r="E1797" s="63" t="s">
        <v>5933</v>
      </c>
      <c r="F1797" s="63" t="s">
        <v>32</v>
      </c>
      <c r="G1797" s="63" t="s">
        <v>5934</v>
      </c>
      <c r="H1797" s="63" t="s">
        <v>31</v>
      </c>
      <c r="I1797" s="64" t="s">
        <v>5670</v>
      </c>
      <c r="J1797" s="65" t="s">
        <v>502</v>
      </c>
      <c r="K1797" s="63" t="s">
        <v>5935</v>
      </c>
      <c r="L1797" s="63" t="s">
        <v>39</v>
      </c>
      <c r="M1797" s="63" t="s">
        <v>34</v>
      </c>
      <c r="N1797" s="63" t="s">
        <v>35</v>
      </c>
      <c r="O1797" s="63" t="s">
        <v>43</v>
      </c>
      <c r="P1797" s="63" t="s">
        <v>8752</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2" t="s">
        <v>8768</v>
      </c>
    </row>
    <row r="1798" spans="1:29" ht="16.2" customHeight="1" x14ac:dyDescent="0.35">
      <c r="A1798" s="61">
        <v>1797</v>
      </c>
      <c r="B1798" s="63">
        <v>20428661</v>
      </c>
      <c r="C1798" s="63" t="s">
        <v>462</v>
      </c>
      <c r="D1798" s="63" t="s">
        <v>8748</v>
      </c>
      <c r="E1798" s="63" t="s">
        <v>91</v>
      </c>
      <c r="F1798" s="63" t="s">
        <v>38</v>
      </c>
      <c r="G1798" s="63" t="s">
        <v>2365</v>
      </c>
      <c r="H1798" s="63" t="s">
        <v>42</v>
      </c>
      <c r="I1798" s="64" t="s">
        <v>5936</v>
      </c>
      <c r="J1798" s="65" t="s">
        <v>822</v>
      </c>
      <c r="K1798" s="63" t="s">
        <v>5937</v>
      </c>
      <c r="L1798" s="63" t="s">
        <v>39</v>
      </c>
      <c r="M1798" s="63" t="s">
        <v>34</v>
      </c>
      <c r="N1798" s="63" t="s">
        <v>53</v>
      </c>
      <c r="O1798" s="63" t="s">
        <v>43</v>
      </c>
      <c r="P1798" s="63" t="s">
        <v>53</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2" t="s">
        <v>8768</v>
      </c>
    </row>
    <row r="1799" spans="1:29" ht="16.2" customHeight="1" x14ac:dyDescent="0.35">
      <c r="A1799" s="61">
        <v>1798</v>
      </c>
      <c r="B1799" s="63">
        <v>20428663</v>
      </c>
      <c r="C1799" s="63" t="s">
        <v>462</v>
      </c>
      <c r="D1799" s="63" t="s">
        <v>8748</v>
      </c>
      <c r="E1799" s="63" t="s">
        <v>5938</v>
      </c>
      <c r="F1799" s="63" t="s">
        <v>38</v>
      </c>
      <c r="G1799" s="63" t="s">
        <v>5939</v>
      </c>
      <c r="H1799" s="63" t="s">
        <v>42</v>
      </c>
      <c r="I1799" s="64" t="s">
        <v>5940</v>
      </c>
      <c r="J1799" s="65" t="s">
        <v>502</v>
      </c>
      <c r="K1799" s="63" t="s">
        <v>5941</v>
      </c>
      <c r="L1799" s="63" t="s">
        <v>33</v>
      </c>
      <c r="M1799" s="63" t="s">
        <v>40</v>
      </c>
      <c r="N1799" s="63" t="s">
        <v>53</v>
      </c>
      <c r="O1799" s="63" t="s">
        <v>43</v>
      </c>
      <c r="P1799" s="63" t="s">
        <v>53</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2" t="s">
        <v>8768</v>
      </c>
    </row>
    <row r="1800" spans="1:29" ht="16.2" hidden="1" customHeight="1" x14ac:dyDescent="0.35">
      <c r="A1800" s="66">
        <v>1799</v>
      </c>
      <c r="B1800" s="67">
        <v>20428677</v>
      </c>
      <c r="C1800" s="63" t="s">
        <v>462</v>
      </c>
      <c r="D1800" s="63" t="s">
        <v>8748</v>
      </c>
      <c r="E1800" s="63" t="s">
        <v>5942</v>
      </c>
      <c r="F1800" s="63" t="s">
        <v>32</v>
      </c>
      <c r="G1800" s="63" t="s">
        <v>1462</v>
      </c>
      <c r="H1800" s="63" t="s">
        <v>42</v>
      </c>
      <c r="I1800" s="64" t="s">
        <v>5943</v>
      </c>
      <c r="J1800" s="65" t="s">
        <v>469</v>
      </c>
      <c r="K1800" s="63" t="s">
        <v>5944</v>
      </c>
      <c r="L1800" s="63" t="s">
        <v>33</v>
      </c>
      <c r="M1800" s="63" t="s">
        <v>34</v>
      </c>
      <c r="N1800" s="63" t="s">
        <v>35</v>
      </c>
      <c r="O1800" s="63" t="s">
        <v>43</v>
      </c>
      <c r="P1800" s="63" t="s">
        <v>8752</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2" t="s">
        <v>8768</v>
      </c>
    </row>
    <row r="1801" spans="1:29" ht="16.2" hidden="1" customHeight="1" x14ac:dyDescent="0.35">
      <c r="A1801" s="66">
        <v>1800</v>
      </c>
      <c r="B1801" s="63">
        <v>20428697</v>
      </c>
      <c r="C1801" s="63" t="s">
        <v>462</v>
      </c>
      <c r="D1801" s="63" t="s">
        <v>8748</v>
      </c>
      <c r="E1801" s="63" t="s">
        <v>5945</v>
      </c>
      <c r="F1801" s="63" t="s">
        <v>32</v>
      </c>
      <c r="G1801" s="63" t="s">
        <v>5946</v>
      </c>
      <c r="H1801" s="63" t="s">
        <v>31</v>
      </c>
      <c r="I1801" s="64" t="s">
        <v>465</v>
      </c>
      <c r="J1801" s="65" t="s">
        <v>465</v>
      </c>
      <c r="K1801" s="63" t="s">
        <v>5947</v>
      </c>
      <c r="L1801" s="63" t="s">
        <v>39</v>
      </c>
      <c r="M1801" s="63" t="s">
        <v>40</v>
      </c>
      <c r="N1801" s="63" t="s">
        <v>48</v>
      </c>
      <c r="O1801" s="63" t="s">
        <v>36</v>
      </c>
      <c r="P1801" s="89" t="s">
        <v>8756</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2" t="s">
        <v>8768</v>
      </c>
    </row>
    <row r="1802" spans="1:29" ht="16.2" hidden="1" customHeight="1" x14ac:dyDescent="0.35">
      <c r="A1802" s="66">
        <v>1801</v>
      </c>
      <c r="B1802" s="63">
        <v>20428699</v>
      </c>
      <c r="C1802" s="63" t="s">
        <v>462</v>
      </c>
      <c r="D1802" s="63" t="s">
        <v>8748</v>
      </c>
      <c r="E1802" s="63" t="s">
        <v>2993</v>
      </c>
      <c r="F1802" s="63" t="s">
        <v>38</v>
      </c>
      <c r="G1802" s="63" t="s">
        <v>2130</v>
      </c>
      <c r="H1802" s="63" t="s">
        <v>31</v>
      </c>
      <c r="I1802" s="64" t="s">
        <v>5948</v>
      </c>
      <c r="J1802" s="65" t="s">
        <v>502</v>
      </c>
      <c r="K1802" s="63" t="s">
        <v>5949</v>
      </c>
      <c r="L1802" s="63" t="s">
        <v>33</v>
      </c>
      <c r="M1802" s="63" t="s">
        <v>40</v>
      </c>
      <c r="N1802" s="63" t="s">
        <v>41</v>
      </c>
      <c r="O1802" s="63" t="s">
        <v>43</v>
      </c>
      <c r="P1802" s="63" t="s">
        <v>41</v>
      </c>
      <c r="Q1802" s="84">
        <f t="shared" ca="1" si="84"/>
        <v>46120</v>
      </c>
      <c r="R1802" s="68">
        <v>0</v>
      </c>
      <c r="S1802" s="85" t="s">
        <v>8754</v>
      </c>
      <c r="T1802" s="85">
        <v>0</v>
      </c>
      <c r="U1802" s="85">
        <v>0</v>
      </c>
      <c r="V1802" s="86">
        <f t="shared" si="85"/>
        <v>2</v>
      </c>
      <c r="W1802" s="85">
        <v>0</v>
      </c>
      <c r="X1802" s="85">
        <v>0</v>
      </c>
      <c r="Y1802" s="85">
        <v>0</v>
      </c>
      <c r="Z1802" s="85">
        <v>0</v>
      </c>
      <c r="AA1802" s="85">
        <v>0</v>
      </c>
      <c r="AB1802" s="87">
        <f t="shared" si="86"/>
        <v>0</v>
      </c>
      <c r="AC1802" s="92" t="s">
        <v>8768</v>
      </c>
    </row>
    <row r="1803" spans="1:29" ht="16.2" hidden="1" customHeight="1" x14ac:dyDescent="0.35">
      <c r="A1803" s="61">
        <v>1802</v>
      </c>
      <c r="B1803" s="67">
        <v>20428710</v>
      </c>
      <c r="C1803" s="63" t="s">
        <v>462</v>
      </c>
      <c r="D1803" s="63" t="s">
        <v>8748</v>
      </c>
      <c r="E1803" s="63" t="s">
        <v>449</v>
      </c>
      <c r="F1803" s="63" t="s">
        <v>38</v>
      </c>
      <c r="G1803" s="63" t="s">
        <v>4896</v>
      </c>
      <c r="H1803" s="63" t="s">
        <v>31</v>
      </c>
      <c r="I1803" s="64" t="s">
        <v>3512</v>
      </c>
      <c r="J1803" s="65" t="s">
        <v>465</v>
      </c>
      <c r="K1803" s="63" t="s">
        <v>5950</v>
      </c>
      <c r="L1803" s="63" t="s">
        <v>39</v>
      </c>
      <c r="M1803" s="63" t="s">
        <v>40</v>
      </c>
      <c r="N1803" s="63" t="s">
        <v>35</v>
      </c>
      <c r="O1803" s="63" t="s">
        <v>43</v>
      </c>
      <c r="P1803" s="63" t="s">
        <v>8752</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2" t="s">
        <v>8768</v>
      </c>
    </row>
    <row r="1804" spans="1:29" ht="16.2" hidden="1" customHeight="1" x14ac:dyDescent="0.35">
      <c r="A1804" s="66">
        <v>1803</v>
      </c>
      <c r="B1804" s="63">
        <v>20428757</v>
      </c>
      <c r="C1804" s="63" t="s">
        <v>462</v>
      </c>
      <c r="D1804" s="63" t="s">
        <v>8748</v>
      </c>
      <c r="E1804" s="63" t="s">
        <v>5951</v>
      </c>
      <c r="F1804" s="63" t="s">
        <v>38</v>
      </c>
      <c r="G1804" s="63" t="s">
        <v>5952</v>
      </c>
      <c r="H1804" s="63" t="s">
        <v>31</v>
      </c>
      <c r="I1804" s="64" t="s">
        <v>5005</v>
      </c>
      <c r="J1804" s="65" t="s">
        <v>502</v>
      </c>
      <c r="K1804" s="63" t="s">
        <v>5953</v>
      </c>
      <c r="L1804" s="63" t="s">
        <v>39</v>
      </c>
      <c r="M1804" s="63" t="s">
        <v>34</v>
      </c>
      <c r="N1804" s="63" t="s">
        <v>48</v>
      </c>
      <c r="O1804" s="63" t="s">
        <v>43</v>
      </c>
      <c r="P1804" s="89" t="s">
        <v>8756</v>
      </c>
      <c r="Q1804" s="84">
        <f t="shared" ca="1" si="84"/>
        <v>46120</v>
      </c>
      <c r="R1804" s="68">
        <v>0</v>
      </c>
      <c r="S1804" s="85" t="s">
        <v>8754</v>
      </c>
      <c r="T1804" s="85">
        <v>0</v>
      </c>
      <c r="U1804" s="85">
        <v>0</v>
      </c>
      <c r="V1804" s="86">
        <f t="shared" si="85"/>
        <v>2</v>
      </c>
      <c r="W1804" s="85">
        <v>0</v>
      </c>
      <c r="X1804" s="85">
        <v>0</v>
      </c>
      <c r="Y1804" s="85">
        <v>0</v>
      </c>
      <c r="Z1804" s="85">
        <v>0</v>
      </c>
      <c r="AA1804" s="85">
        <v>0</v>
      </c>
      <c r="AB1804" s="87">
        <f t="shared" si="86"/>
        <v>0</v>
      </c>
      <c r="AC1804" s="92" t="s">
        <v>8768</v>
      </c>
    </row>
    <row r="1805" spans="1:29" ht="16.2" hidden="1" customHeight="1" x14ac:dyDescent="0.35">
      <c r="A1805" s="66">
        <v>1804</v>
      </c>
      <c r="B1805" s="63">
        <v>20428765</v>
      </c>
      <c r="C1805" s="63" t="s">
        <v>462</v>
      </c>
      <c r="D1805" s="63" t="s">
        <v>8748</v>
      </c>
      <c r="E1805" s="63" t="s">
        <v>5954</v>
      </c>
      <c r="F1805" s="63" t="s">
        <v>38</v>
      </c>
      <c r="G1805" s="63" t="s">
        <v>5955</v>
      </c>
      <c r="H1805" s="63" t="s">
        <v>31</v>
      </c>
      <c r="I1805" s="64" t="s">
        <v>5956</v>
      </c>
      <c r="J1805" s="65" t="s">
        <v>1519</v>
      </c>
      <c r="K1805" s="63" t="s">
        <v>5957</v>
      </c>
      <c r="L1805" s="63" t="s">
        <v>39</v>
      </c>
      <c r="M1805" s="63" t="s">
        <v>40</v>
      </c>
      <c r="N1805" s="63" t="s">
        <v>41</v>
      </c>
      <c r="O1805" s="63" t="s">
        <v>30</v>
      </c>
      <c r="P1805" s="63" t="s">
        <v>41</v>
      </c>
      <c r="Q1805" s="84">
        <f t="shared" ca="1" si="84"/>
        <v>46120</v>
      </c>
      <c r="R1805" s="68">
        <v>0</v>
      </c>
      <c r="S1805" s="85" t="s">
        <v>8754</v>
      </c>
      <c r="T1805" s="85">
        <v>0</v>
      </c>
      <c r="U1805" s="85">
        <v>0</v>
      </c>
      <c r="V1805" s="86">
        <f t="shared" si="85"/>
        <v>2</v>
      </c>
      <c r="W1805" s="85">
        <v>0</v>
      </c>
      <c r="X1805" s="85">
        <v>0</v>
      </c>
      <c r="Y1805" s="85">
        <v>0</v>
      </c>
      <c r="Z1805" s="85">
        <v>0</v>
      </c>
      <c r="AA1805" s="85">
        <v>0</v>
      </c>
      <c r="AB1805" s="87">
        <f t="shared" si="86"/>
        <v>0</v>
      </c>
      <c r="AC1805" s="92" t="s">
        <v>8768</v>
      </c>
    </row>
    <row r="1806" spans="1:29" ht="16.2" hidden="1" customHeight="1" x14ac:dyDescent="0.35">
      <c r="A1806" s="61">
        <v>1805</v>
      </c>
      <c r="B1806" s="67">
        <v>20428767</v>
      </c>
      <c r="C1806" s="63" t="s">
        <v>462</v>
      </c>
      <c r="D1806" s="63" t="s">
        <v>8748</v>
      </c>
      <c r="E1806" s="63" t="s">
        <v>5958</v>
      </c>
      <c r="F1806" s="63" t="s">
        <v>38</v>
      </c>
      <c r="G1806" s="63" t="s">
        <v>5470</v>
      </c>
      <c r="H1806" s="63" t="s">
        <v>31</v>
      </c>
      <c r="I1806" s="64" t="s">
        <v>465</v>
      </c>
      <c r="J1806" s="65" t="s">
        <v>526</v>
      </c>
      <c r="K1806" s="63" t="s">
        <v>5959</v>
      </c>
      <c r="L1806" s="63" t="s">
        <v>39</v>
      </c>
      <c r="M1806" s="63" t="s">
        <v>34</v>
      </c>
      <c r="N1806" s="63" t="s">
        <v>35</v>
      </c>
      <c r="O1806" s="63" t="s">
        <v>43</v>
      </c>
      <c r="P1806" s="63" t="s">
        <v>8749</v>
      </c>
      <c r="Q1806" s="84">
        <f t="shared" ca="1" si="84"/>
        <v>46120</v>
      </c>
      <c r="R1806" s="68">
        <v>0</v>
      </c>
      <c r="S1806" s="85" t="s">
        <v>8754</v>
      </c>
      <c r="T1806" s="85">
        <v>0</v>
      </c>
      <c r="U1806" s="85">
        <v>0</v>
      </c>
      <c r="V1806" s="86">
        <f t="shared" si="85"/>
        <v>2</v>
      </c>
      <c r="W1806" s="85">
        <v>0</v>
      </c>
      <c r="X1806" s="85">
        <v>0</v>
      </c>
      <c r="Y1806" s="85">
        <v>0</v>
      </c>
      <c r="Z1806" s="85">
        <v>0</v>
      </c>
      <c r="AA1806" s="85">
        <v>0</v>
      </c>
      <c r="AB1806" s="87">
        <f t="shared" si="86"/>
        <v>0</v>
      </c>
      <c r="AC1806" s="92" t="s">
        <v>8768</v>
      </c>
    </row>
    <row r="1807" spans="1:29" ht="16.2" hidden="1" customHeight="1" x14ac:dyDescent="0.35">
      <c r="A1807" s="61">
        <v>1806</v>
      </c>
      <c r="B1807" s="67">
        <v>20428771</v>
      </c>
      <c r="C1807" s="63" t="s">
        <v>462</v>
      </c>
      <c r="D1807" s="63" t="s">
        <v>8748</v>
      </c>
      <c r="E1807" s="63" t="s">
        <v>5960</v>
      </c>
      <c r="F1807" s="63" t="s">
        <v>32</v>
      </c>
      <c r="G1807" s="63" t="s">
        <v>5961</v>
      </c>
      <c r="H1807" s="63" t="s">
        <v>31</v>
      </c>
      <c r="I1807" s="64" t="s">
        <v>787</v>
      </c>
      <c r="J1807" s="65" t="s">
        <v>655</v>
      </c>
      <c r="K1807" s="63" t="s">
        <v>5962</v>
      </c>
      <c r="L1807" s="63" t="s">
        <v>39</v>
      </c>
      <c r="M1807" s="63" t="s">
        <v>34</v>
      </c>
      <c r="N1807" s="63" t="s">
        <v>35</v>
      </c>
      <c r="O1807" s="63" t="s">
        <v>43</v>
      </c>
      <c r="P1807" s="63" t="s">
        <v>8751</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2" t="s">
        <v>8768</v>
      </c>
    </row>
    <row r="1808" spans="1:29" ht="16.2" hidden="1" customHeight="1" x14ac:dyDescent="0.35">
      <c r="A1808" s="66">
        <v>1807</v>
      </c>
      <c r="B1808" s="67">
        <v>20428806</v>
      </c>
      <c r="C1808" s="63" t="s">
        <v>462</v>
      </c>
      <c r="D1808" s="63" t="s">
        <v>8748</v>
      </c>
      <c r="E1808" s="63" t="s">
        <v>5963</v>
      </c>
      <c r="F1808" s="63" t="s">
        <v>32</v>
      </c>
      <c r="G1808" s="63" t="s">
        <v>5964</v>
      </c>
      <c r="H1808" s="63" t="s">
        <v>31</v>
      </c>
      <c r="I1808" s="64" t="s">
        <v>465</v>
      </c>
      <c r="J1808" s="65" t="s">
        <v>465</v>
      </c>
      <c r="K1808" s="63" t="s">
        <v>5965</v>
      </c>
      <c r="L1808" s="63" t="s">
        <v>33</v>
      </c>
      <c r="M1808" s="63" t="s">
        <v>34</v>
      </c>
      <c r="N1808" s="63" t="s">
        <v>35</v>
      </c>
      <c r="O1808" s="63" t="s">
        <v>36</v>
      </c>
      <c r="P1808" s="63" t="s">
        <v>8751</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2" t="s">
        <v>8768</v>
      </c>
    </row>
    <row r="1809" spans="1:29" ht="16.2" hidden="1" customHeight="1" x14ac:dyDescent="0.35">
      <c r="A1809" s="66">
        <v>1808</v>
      </c>
      <c r="B1809" s="67">
        <v>20428810</v>
      </c>
      <c r="C1809" s="63" t="s">
        <v>462</v>
      </c>
      <c r="D1809" s="63" t="s">
        <v>8748</v>
      </c>
      <c r="E1809" s="63" t="s">
        <v>263</v>
      </c>
      <c r="F1809" s="63" t="s">
        <v>38</v>
      </c>
      <c r="G1809" s="63" t="s">
        <v>5966</v>
      </c>
      <c r="H1809" s="63" t="s">
        <v>31</v>
      </c>
      <c r="I1809" s="64" t="s">
        <v>465</v>
      </c>
      <c r="J1809" s="65" t="s">
        <v>465</v>
      </c>
      <c r="K1809" s="63" t="s">
        <v>5967</v>
      </c>
      <c r="L1809" s="63" t="s">
        <v>39</v>
      </c>
      <c r="M1809" s="63" t="s">
        <v>34</v>
      </c>
      <c r="N1809" s="63" t="s">
        <v>35</v>
      </c>
      <c r="O1809" s="63" t="s">
        <v>36</v>
      </c>
      <c r="P1809" s="63" t="s">
        <v>8749</v>
      </c>
      <c r="Q1809" s="84">
        <f t="shared" ca="1" si="84"/>
        <v>46120</v>
      </c>
      <c r="R1809" s="68">
        <v>0</v>
      </c>
      <c r="S1809" s="85" t="s">
        <v>8754</v>
      </c>
      <c r="T1809" s="85">
        <v>0</v>
      </c>
      <c r="U1809" s="85">
        <v>0</v>
      </c>
      <c r="V1809" s="86">
        <f t="shared" si="85"/>
        <v>2</v>
      </c>
      <c r="W1809" s="85">
        <v>0</v>
      </c>
      <c r="X1809" s="85">
        <v>0</v>
      </c>
      <c r="Y1809" s="85">
        <v>0</v>
      </c>
      <c r="Z1809" s="85">
        <v>0</v>
      </c>
      <c r="AA1809" s="85">
        <v>0</v>
      </c>
      <c r="AB1809" s="87">
        <f t="shared" si="86"/>
        <v>0</v>
      </c>
      <c r="AC1809" s="92" t="s">
        <v>8768</v>
      </c>
    </row>
    <row r="1810" spans="1:29" ht="16.2" hidden="1" customHeight="1" x14ac:dyDescent="0.35">
      <c r="A1810" s="61">
        <v>1809</v>
      </c>
      <c r="B1810" s="67">
        <v>20428811</v>
      </c>
      <c r="C1810" s="63" t="s">
        <v>462</v>
      </c>
      <c r="D1810" s="63" t="s">
        <v>8748</v>
      </c>
      <c r="E1810" s="63" t="s">
        <v>5968</v>
      </c>
      <c r="F1810" s="63" t="s">
        <v>32</v>
      </c>
      <c r="G1810" s="63" t="s">
        <v>5969</v>
      </c>
      <c r="H1810" s="63" t="s">
        <v>31</v>
      </c>
      <c r="I1810" s="64" t="s">
        <v>465</v>
      </c>
      <c r="J1810" s="65" t="s">
        <v>465</v>
      </c>
      <c r="K1810" s="63" t="s">
        <v>5970</v>
      </c>
      <c r="L1810" s="63" t="s">
        <v>39</v>
      </c>
      <c r="M1810" s="63" t="s">
        <v>34</v>
      </c>
      <c r="N1810" s="63" t="s">
        <v>35</v>
      </c>
      <c r="O1810" s="63" t="s">
        <v>36</v>
      </c>
      <c r="P1810" s="63" t="s">
        <v>8753</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2" t="s">
        <v>8768</v>
      </c>
    </row>
    <row r="1811" spans="1:29" ht="16.2" hidden="1" customHeight="1" x14ac:dyDescent="0.35">
      <c r="A1811" s="61">
        <v>1810</v>
      </c>
      <c r="B1811" s="67">
        <v>20428827</v>
      </c>
      <c r="C1811" s="63" t="s">
        <v>462</v>
      </c>
      <c r="D1811" s="63" t="s">
        <v>8748</v>
      </c>
      <c r="E1811" s="63" t="s">
        <v>5971</v>
      </c>
      <c r="F1811" s="63" t="s">
        <v>38</v>
      </c>
      <c r="G1811" s="63" t="s">
        <v>5972</v>
      </c>
      <c r="H1811" s="63" t="s">
        <v>31</v>
      </c>
      <c r="I1811" s="64" t="s">
        <v>5973</v>
      </c>
      <c r="J1811" s="65" t="s">
        <v>469</v>
      </c>
      <c r="K1811" s="63" t="s">
        <v>5974</v>
      </c>
      <c r="L1811" s="63" t="s">
        <v>33</v>
      </c>
      <c r="M1811" s="63" t="s">
        <v>34</v>
      </c>
      <c r="N1811" s="63" t="s">
        <v>35</v>
      </c>
      <c r="O1811" s="63" t="s">
        <v>43</v>
      </c>
      <c r="P1811" s="63" t="s">
        <v>8749</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2" t="s">
        <v>8768</v>
      </c>
    </row>
    <row r="1812" spans="1:29" ht="16.2" hidden="1" customHeight="1" x14ac:dyDescent="0.35">
      <c r="A1812" s="66">
        <v>1811</v>
      </c>
      <c r="B1812" s="63">
        <v>20428829</v>
      </c>
      <c r="C1812" s="63" t="s">
        <v>462</v>
      </c>
      <c r="D1812" s="63" t="s">
        <v>8748</v>
      </c>
      <c r="E1812" s="63" t="s">
        <v>5975</v>
      </c>
      <c r="F1812" s="63" t="s">
        <v>38</v>
      </c>
      <c r="G1812" s="63" t="s">
        <v>5976</v>
      </c>
      <c r="H1812" s="63" t="s">
        <v>31</v>
      </c>
      <c r="I1812" s="64" t="s">
        <v>5977</v>
      </c>
      <c r="J1812" s="65" t="s">
        <v>465</v>
      </c>
      <c r="K1812" s="63" t="s">
        <v>5978</v>
      </c>
      <c r="L1812" s="63" t="s">
        <v>33</v>
      </c>
      <c r="M1812" s="63" t="s">
        <v>34</v>
      </c>
      <c r="N1812" s="63" t="s">
        <v>57</v>
      </c>
      <c r="O1812" s="63" t="s">
        <v>43</v>
      </c>
      <c r="P1812" s="63" t="s">
        <v>57</v>
      </c>
      <c r="Q1812" s="84">
        <f t="shared" ca="1" si="84"/>
        <v>46120</v>
      </c>
      <c r="R1812" s="68">
        <v>0</v>
      </c>
      <c r="S1812" s="85" t="s">
        <v>8754</v>
      </c>
      <c r="T1812" s="85">
        <v>0</v>
      </c>
      <c r="U1812" s="85">
        <v>0</v>
      </c>
      <c r="V1812" s="86">
        <f t="shared" si="85"/>
        <v>2</v>
      </c>
      <c r="W1812" s="85">
        <v>0</v>
      </c>
      <c r="X1812" s="85">
        <v>0</v>
      </c>
      <c r="Y1812" s="85">
        <v>0</v>
      </c>
      <c r="Z1812" s="85">
        <v>0</v>
      </c>
      <c r="AA1812" s="85">
        <v>0</v>
      </c>
      <c r="AB1812" s="87">
        <f t="shared" si="86"/>
        <v>0</v>
      </c>
      <c r="AC1812" s="92" t="s">
        <v>8768</v>
      </c>
    </row>
    <row r="1813" spans="1:29" ht="16.2" hidden="1" customHeight="1" x14ac:dyDescent="0.35">
      <c r="A1813" s="66">
        <v>1812</v>
      </c>
      <c r="B1813" s="67">
        <v>20428839</v>
      </c>
      <c r="C1813" s="63" t="s">
        <v>462</v>
      </c>
      <c r="D1813" s="63" t="s">
        <v>8748</v>
      </c>
      <c r="E1813" s="63" t="s">
        <v>5979</v>
      </c>
      <c r="F1813" s="63" t="s">
        <v>32</v>
      </c>
      <c r="G1813" s="63" t="s">
        <v>5980</v>
      </c>
      <c r="H1813" s="63" t="s">
        <v>31</v>
      </c>
      <c r="I1813" s="64" t="s">
        <v>465</v>
      </c>
      <c r="J1813" s="65" t="s">
        <v>465</v>
      </c>
      <c r="K1813" s="63" t="s">
        <v>5981</v>
      </c>
      <c r="L1813" s="63" t="s">
        <v>39</v>
      </c>
      <c r="M1813" s="63" t="s">
        <v>34</v>
      </c>
      <c r="N1813" s="63" t="s">
        <v>35</v>
      </c>
      <c r="O1813" s="63" t="s">
        <v>36</v>
      </c>
      <c r="P1813" s="63" t="s">
        <v>8752</v>
      </c>
      <c r="Q1813" s="84">
        <f t="shared" ca="1" si="84"/>
        <v>46120</v>
      </c>
      <c r="R1813" s="68">
        <v>0</v>
      </c>
      <c r="S1813" s="85" t="s">
        <v>8754</v>
      </c>
      <c r="T1813" s="85">
        <v>0</v>
      </c>
      <c r="U1813" s="85">
        <v>0</v>
      </c>
      <c r="V1813" s="86">
        <f t="shared" si="85"/>
        <v>2</v>
      </c>
      <c r="W1813" s="85">
        <v>0</v>
      </c>
      <c r="X1813" s="85">
        <v>0</v>
      </c>
      <c r="Y1813" s="85">
        <v>0</v>
      </c>
      <c r="Z1813" s="85">
        <v>0</v>
      </c>
      <c r="AA1813" s="85">
        <v>0</v>
      </c>
      <c r="AB1813" s="87">
        <f t="shared" si="86"/>
        <v>0</v>
      </c>
      <c r="AC1813" s="92" t="s">
        <v>8768</v>
      </c>
    </row>
    <row r="1814" spans="1:29" ht="16.2" hidden="1" customHeight="1" x14ac:dyDescent="0.35">
      <c r="A1814" s="61">
        <v>1813</v>
      </c>
      <c r="B1814" s="67">
        <v>20428840</v>
      </c>
      <c r="C1814" s="63" t="s">
        <v>462</v>
      </c>
      <c r="D1814" s="63" t="s">
        <v>8748</v>
      </c>
      <c r="E1814" s="63" t="s">
        <v>5982</v>
      </c>
      <c r="F1814" s="63" t="s">
        <v>38</v>
      </c>
      <c r="G1814" s="63" t="s">
        <v>5983</v>
      </c>
      <c r="H1814" s="63" t="s">
        <v>42</v>
      </c>
      <c r="I1814" s="64" t="s">
        <v>1160</v>
      </c>
      <c r="J1814" s="65" t="s">
        <v>526</v>
      </c>
      <c r="K1814" s="63" t="s">
        <v>5984</v>
      </c>
      <c r="L1814" s="63" t="s">
        <v>39</v>
      </c>
      <c r="M1814" s="63" t="s">
        <v>34</v>
      </c>
      <c r="N1814" s="63" t="s">
        <v>35</v>
      </c>
      <c r="O1814" s="63" t="s">
        <v>30</v>
      </c>
      <c r="P1814" s="63" t="s">
        <v>8755</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2" t="s">
        <v>8768</v>
      </c>
    </row>
    <row r="1815" spans="1:29" ht="16.2" hidden="1" customHeight="1" x14ac:dyDescent="0.35">
      <c r="A1815" s="61">
        <v>1814</v>
      </c>
      <c r="B1815" s="67">
        <v>20428860</v>
      </c>
      <c r="C1815" s="63" t="s">
        <v>462</v>
      </c>
      <c r="D1815" s="63" t="s">
        <v>8748</v>
      </c>
      <c r="E1815" s="63" t="s">
        <v>69</v>
      </c>
      <c r="F1815" s="63" t="s">
        <v>32</v>
      </c>
      <c r="G1815" s="63" t="s">
        <v>5985</v>
      </c>
      <c r="H1815" s="63" t="s">
        <v>31</v>
      </c>
      <c r="I1815" s="64" t="s">
        <v>5325</v>
      </c>
      <c r="J1815" s="65" t="s">
        <v>465</v>
      </c>
      <c r="K1815" s="63" t="s">
        <v>5986</v>
      </c>
      <c r="L1815" s="63" t="s">
        <v>39</v>
      </c>
      <c r="M1815" s="63" t="s">
        <v>34</v>
      </c>
      <c r="N1815" s="63" t="s">
        <v>35</v>
      </c>
      <c r="O1815" s="63" t="s">
        <v>43</v>
      </c>
      <c r="P1815" s="63" t="s">
        <v>8757</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2" t="s">
        <v>8768</v>
      </c>
    </row>
    <row r="1816" spans="1:29" ht="16.2" hidden="1" customHeight="1" x14ac:dyDescent="0.35">
      <c r="A1816" s="66">
        <v>1815</v>
      </c>
      <c r="B1816" s="62">
        <v>20428865</v>
      </c>
      <c r="C1816" s="63" t="s">
        <v>462</v>
      </c>
      <c r="D1816" s="63" t="s">
        <v>8748</v>
      </c>
      <c r="E1816" s="63" t="s">
        <v>5987</v>
      </c>
      <c r="F1816" s="63" t="s">
        <v>38</v>
      </c>
      <c r="G1816" s="63" t="s">
        <v>5988</v>
      </c>
      <c r="H1816" s="63" t="s">
        <v>31</v>
      </c>
      <c r="I1816" s="64" t="s">
        <v>2579</v>
      </c>
      <c r="J1816" s="65" t="s">
        <v>502</v>
      </c>
      <c r="K1816" s="63" t="s">
        <v>5989</v>
      </c>
      <c r="L1816" s="63" t="s">
        <v>33</v>
      </c>
      <c r="M1816" s="63" t="s">
        <v>40</v>
      </c>
      <c r="N1816" s="63" t="s">
        <v>48</v>
      </c>
      <c r="O1816" s="63" t="s">
        <v>43</v>
      </c>
      <c r="P1816" s="89" t="s">
        <v>8758</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2" t="s">
        <v>8768</v>
      </c>
    </row>
    <row r="1817" spans="1:29" ht="16.2" hidden="1" customHeight="1" x14ac:dyDescent="0.35">
      <c r="A1817" s="66">
        <v>1816</v>
      </c>
      <c r="B1817" s="67">
        <v>20428878</v>
      </c>
      <c r="C1817" s="63" t="s">
        <v>462</v>
      </c>
      <c r="D1817" s="63" t="s">
        <v>8748</v>
      </c>
      <c r="E1817" s="63" t="s">
        <v>223</v>
      </c>
      <c r="F1817" s="63" t="s">
        <v>32</v>
      </c>
      <c r="G1817" s="63" t="s">
        <v>5990</v>
      </c>
      <c r="H1817" s="63" t="s">
        <v>31</v>
      </c>
      <c r="I1817" s="64" t="s">
        <v>5991</v>
      </c>
      <c r="J1817" s="65" t="s">
        <v>502</v>
      </c>
      <c r="K1817" s="63" t="s">
        <v>5992</v>
      </c>
      <c r="L1817" s="63" t="s">
        <v>39</v>
      </c>
      <c r="M1817" s="63" t="s">
        <v>34</v>
      </c>
      <c r="N1817" s="63" t="s">
        <v>35</v>
      </c>
      <c r="O1817" s="63" t="s">
        <v>30</v>
      </c>
      <c r="P1817" s="63" t="s">
        <v>8757</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2" t="s">
        <v>8768</v>
      </c>
    </row>
    <row r="1818" spans="1:29" ht="16.2" hidden="1" customHeight="1" x14ac:dyDescent="0.35">
      <c r="A1818" s="61">
        <v>1817</v>
      </c>
      <c r="B1818" s="67">
        <v>20428898</v>
      </c>
      <c r="C1818" s="63" t="s">
        <v>462</v>
      </c>
      <c r="D1818" s="63" t="s">
        <v>8748</v>
      </c>
      <c r="E1818" s="63" t="s">
        <v>5993</v>
      </c>
      <c r="F1818" s="63" t="s">
        <v>32</v>
      </c>
      <c r="G1818" s="63" t="s">
        <v>5994</v>
      </c>
      <c r="H1818" s="63" t="s">
        <v>31</v>
      </c>
      <c r="I1818" s="64" t="s">
        <v>465</v>
      </c>
      <c r="J1818" s="65" t="s">
        <v>465</v>
      </c>
      <c r="K1818" s="63" t="s">
        <v>5995</v>
      </c>
      <c r="L1818" s="63" t="s">
        <v>39</v>
      </c>
      <c r="M1818" s="63" t="s">
        <v>40</v>
      </c>
      <c r="N1818" s="63" t="s">
        <v>46</v>
      </c>
      <c r="O1818" s="63" t="s">
        <v>36</v>
      </c>
      <c r="P1818" s="63" t="s">
        <v>46</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2" t="s">
        <v>8768</v>
      </c>
    </row>
    <row r="1819" spans="1:29" ht="16.2" hidden="1" customHeight="1" x14ac:dyDescent="0.35">
      <c r="A1819" s="61">
        <v>1818</v>
      </c>
      <c r="B1819" s="67">
        <v>20428911</v>
      </c>
      <c r="C1819" s="63" t="s">
        <v>462</v>
      </c>
      <c r="D1819" s="63" t="s">
        <v>8748</v>
      </c>
      <c r="E1819" s="63" t="s">
        <v>5996</v>
      </c>
      <c r="F1819" s="63" t="s">
        <v>32</v>
      </c>
      <c r="G1819" s="63" t="s">
        <v>1563</v>
      </c>
      <c r="H1819" s="63" t="s">
        <v>42</v>
      </c>
      <c r="I1819" s="64" t="s">
        <v>465</v>
      </c>
      <c r="J1819" s="65" t="s">
        <v>465</v>
      </c>
      <c r="K1819" s="63" t="s">
        <v>5997</v>
      </c>
      <c r="L1819" s="63" t="s">
        <v>33</v>
      </c>
      <c r="M1819" s="63" t="s">
        <v>40</v>
      </c>
      <c r="N1819" s="63" t="s">
        <v>35</v>
      </c>
      <c r="O1819" s="63" t="s">
        <v>36</v>
      </c>
      <c r="P1819" s="63" t="s">
        <v>8755</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2" t="s">
        <v>8768</v>
      </c>
    </row>
    <row r="1820" spans="1:29" ht="16.2" hidden="1" customHeight="1" x14ac:dyDescent="0.35">
      <c r="A1820" s="66">
        <v>1819</v>
      </c>
      <c r="B1820" s="62">
        <v>20428919</v>
      </c>
      <c r="C1820" s="63" t="s">
        <v>462</v>
      </c>
      <c r="D1820" s="63" t="s">
        <v>8748</v>
      </c>
      <c r="E1820" s="63" t="s">
        <v>4164</v>
      </c>
      <c r="F1820" s="63" t="s">
        <v>32</v>
      </c>
      <c r="G1820" s="63" t="s">
        <v>5998</v>
      </c>
      <c r="H1820" s="63" t="s">
        <v>31</v>
      </c>
      <c r="I1820" s="64" t="s">
        <v>1835</v>
      </c>
      <c r="J1820" s="65" t="s">
        <v>526</v>
      </c>
      <c r="K1820" s="63" t="s">
        <v>5999</v>
      </c>
      <c r="L1820" s="63" t="s">
        <v>39</v>
      </c>
      <c r="M1820" s="63" t="s">
        <v>40</v>
      </c>
      <c r="N1820" s="63" t="s">
        <v>48</v>
      </c>
      <c r="O1820" s="63" t="s">
        <v>43</v>
      </c>
      <c r="P1820" s="89" t="s">
        <v>8758</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2" t="s">
        <v>8768</v>
      </c>
    </row>
    <row r="1821" spans="1:29" ht="16.2" hidden="1" customHeight="1" x14ac:dyDescent="0.35">
      <c r="A1821" s="66">
        <v>1820</v>
      </c>
      <c r="B1821" s="67">
        <v>20428923</v>
      </c>
      <c r="C1821" s="63" t="s">
        <v>462</v>
      </c>
      <c r="D1821" s="63" t="s">
        <v>8748</v>
      </c>
      <c r="E1821" s="63" t="s">
        <v>289</v>
      </c>
      <c r="F1821" s="63" t="s">
        <v>38</v>
      </c>
      <c r="G1821" s="63" t="s">
        <v>6000</v>
      </c>
      <c r="H1821" s="63" t="s">
        <v>31</v>
      </c>
      <c r="I1821" s="64" t="s">
        <v>6001</v>
      </c>
      <c r="J1821" s="65" t="s">
        <v>502</v>
      </c>
      <c r="K1821" s="63" t="s">
        <v>6002</v>
      </c>
      <c r="L1821" s="63" t="s">
        <v>33</v>
      </c>
      <c r="M1821" s="63" t="s">
        <v>34</v>
      </c>
      <c r="N1821" s="63" t="s">
        <v>35</v>
      </c>
      <c r="O1821" s="63" t="s">
        <v>30</v>
      </c>
      <c r="P1821" s="63" t="s">
        <v>8757</v>
      </c>
      <c r="Q1821" s="84">
        <f t="shared" ca="1" si="84"/>
        <v>46120</v>
      </c>
      <c r="R1821" s="68">
        <v>0</v>
      </c>
      <c r="S1821" s="85" t="s">
        <v>8754</v>
      </c>
      <c r="T1821" s="85">
        <v>0</v>
      </c>
      <c r="U1821" s="85">
        <v>0</v>
      </c>
      <c r="V1821" s="86">
        <f t="shared" si="85"/>
        <v>2</v>
      </c>
      <c r="W1821" s="85">
        <v>0</v>
      </c>
      <c r="X1821" s="85">
        <v>0</v>
      </c>
      <c r="Y1821" s="85">
        <v>0</v>
      </c>
      <c r="Z1821" s="85">
        <v>0</v>
      </c>
      <c r="AA1821" s="85">
        <v>0</v>
      </c>
      <c r="AB1821" s="87">
        <f t="shared" si="86"/>
        <v>0</v>
      </c>
      <c r="AC1821" s="92" t="s">
        <v>8768</v>
      </c>
    </row>
    <row r="1822" spans="1:29" ht="16.2" hidden="1" customHeight="1" x14ac:dyDescent="0.35">
      <c r="A1822" s="61">
        <v>1821</v>
      </c>
      <c r="B1822" s="67">
        <v>20428928</v>
      </c>
      <c r="C1822" s="63" t="s">
        <v>462</v>
      </c>
      <c r="D1822" s="63" t="s">
        <v>8748</v>
      </c>
      <c r="E1822" s="63" t="s">
        <v>6003</v>
      </c>
      <c r="F1822" s="63" t="s">
        <v>38</v>
      </c>
      <c r="G1822" s="63" t="s">
        <v>6004</v>
      </c>
      <c r="H1822" s="63" t="s">
        <v>42</v>
      </c>
      <c r="I1822" s="64" t="s">
        <v>6005</v>
      </c>
      <c r="J1822" s="65" t="s">
        <v>544</v>
      </c>
      <c r="K1822" s="63" t="s">
        <v>6006</v>
      </c>
      <c r="L1822" s="63" t="s">
        <v>33</v>
      </c>
      <c r="M1822" s="63" t="s">
        <v>34</v>
      </c>
      <c r="N1822" s="63" t="s">
        <v>35</v>
      </c>
      <c r="O1822" s="63" t="s">
        <v>43</v>
      </c>
      <c r="P1822" s="63" t="s">
        <v>8752</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2" t="s">
        <v>8768</v>
      </c>
    </row>
    <row r="1823" spans="1:29" ht="16.2" hidden="1" customHeight="1" x14ac:dyDescent="0.35">
      <c r="A1823" s="61">
        <v>1822</v>
      </c>
      <c r="B1823" s="67">
        <v>20428934</v>
      </c>
      <c r="C1823" s="63" t="s">
        <v>462</v>
      </c>
      <c r="D1823" s="63" t="s">
        <v>8748</v>
      </c>
      <c r="E1823" s="63" t="s">
        <v>6007</v>
      </c>
      <c r="F1823" s="63" t="s">
        <v>38</v>
      </c>
      <c r="G1823" s="63" t="s">
        <v>3032</v>
      </c>
      <c r="H1823" s="63" t="s">
        <v>31</v>
      </c>
      <c r="I1823" s="64" t="s">
        <v>6008</v>
      </c>
      <c r="J1823" s="65" t="s">
        <v>465</v>
      </c>
      <c r="K1823" s="63" t="s">
        <v>6009</v>
      </c>
      <c r="L1823" s="63" t="s">
        <v>33</v>
      </c>
      <c r="M1823" s="63" t="s">
        <v>34</v>
      </c>
      <c r="N1823" s="63" t="s">
        <v>35</v>
      </c>
      <c r="O1823" s="63" t="s">
        <v>43</v>
      </c>
      <c r="P1823" s="63" t="s">
        <v>8750</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2" t="s">
        <v>8768</v>
      </c>
    </row>
    <row r="1824" spans="1:29" ht="16.2" hidden="1" customHeight="1" x14ac:dyDescent="0.35">
      <c r="A1824" s="66">
        <v>1823</v>
      </c>
      <c r="B1824" s="63">
        <v>20428936</v>
      </c>
      <c r="C1824" s="63" t="s">
        <v>462</v>
      </c>
      <c r="D1824" s="63" t="s">
        <v>8748</v>
      </c>
      <c r="E1824" s="63" t="s">
        <v>6010</v>
      </c>
      <c r="F1824" s="63" t="s">
        <v>38</v>
      </c>
      <c r="G1824" s="63" t="s">
        <v>6011</v>
      </c>
      <c r="H1824" s="63" t="s">
        <v>42</v>
      </c>
      <c r="I1824" s="64" t="s">
        <v>1080</v>
      </c>
      <c r="J1824" s="65" t="s">
        <v>469</v>
      </c>
      <c r="K1824" s="63" t="s">
        <v>6012</v>
      </c>
      <c r="L1824" s="63" t="s">
        <v>39</v>
      </c>
      <c r="M1824" s="63" t="s">
        <v>40</v>
      </c>
      <c r="N1824" s="63" t="s">
        <v>48</v>
      </c>
      <c r="O1824" s="63" t="s">
        <v>43</v>
      </c>
      <c r="P1824" s="89" t="s">
        <v>8756</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2" t="s">
        <v>8768</v>
      </c>
    </row>
    <row r="1825" spans="1:29" ht="16.2" hidden="1" customHeight="1" x14ac:dyDescent="0.35">
      <c r="A1825" s="66">
        <v>1824</v>
      </c>
      <c r="B1825" s="67">
        <v>20428945</v>
      </c>
      <c r="C1825" s="63" t="s">
        <v>462</v>
      </c>
      <c r="D1825" s="63" t="s">
        <v>8748</v>
      </c>
      <c r="E1825" s="63" t="s">
        <v>5975</v>
      </c>
      <c r="F1825" s="63" t="s">
        <v>38</v>
      </c>
      <c r="G1825" s="63" t="s">
        <v>6013</v>
      </c>
      <c r="H1825" s="63" t="s">
        <v>31</v>
      </c>
      <c r="I1825" s="64" t="s">
        <v>6014</v>
      </c>
      <c r="J1825" s="65" t="s">
        <v>469</v>
      </c>
      <c r="K1825" s="63" t="s">
        <v>6015</v>
      </c>
      <c r="L1825" s="63" t="s">
        <v>39</v>
      </c>
      <c r="M1825" s="63" t="s">
        <v>40</v>
      </c>
      <c r="N1825" s="63" t="s">
        <v>35</v>
      </c>
      <c r="O1825" s="63" t="s">
        <v>43</v>
      </c>
      <c r="P1825" s="63" t="s">
        <v>8751</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2" t="s">
        <v>8768</v>
      </c>
    </row>
    <row r="1826" spans="1:29" ht="16.2" hidden="1" customHeight="1" x14ac:dyDescent="0.35">
      <c r="A1826" s="61">
        <v>1825</v>
      </c>
      <c r="B1826" s="67">
        <v>20428962</v>
      </c>
      <c r="C1826" s="63" t="s">
        <v>462</v>
      </c>
      <c r="D1826" s="63" t="s">
        <v>8748</v>
      </c>
      <c r="E1826" s="63" t="s">
        <v>6016</v>
      </c>
      <c r="F1826" s="63" t="s">
        <v>38</v>
      </c>
      <c r="G1826" s="63" t="s">
        <v>6017</v>
      </c>
      <c r="H1826" s="63" t="s">
        <v>31</v>
      </c>
      <c r="I1826" s="64" t="s">
        <v>6018</v>
      </c>
      <c r="J1826" s="65" t="s">
        <v>1620</v>
      </c>
      <c r="K1826" s="63" t="s">
        <v>6019</v>
      </c>
      <c r="L1826" s="63" t="s">
        <v>33</v>
      </c>
      <c r="M1826" s="63" t="s">
        <v>34</v>
      </c>
      <c r="N1826" s="63" t="s">
        <v>35</v>
      </c>
      <c r="O1826" s="63" t="s">
        <v>43</v>
      </c>
      <c r="P1826" s="63" t="s">
        <v>8755</v>
      </c>
      <c r="Q1826" s="84">
        <f t="shared" ca="1" si="84"/>
        <v>46120</v>
      </c>
      <c r="R1826" s="68">
        <v>0</v>
      </c>
      <c r="S1826" s="85" t="s">
        <v>8754</v>
      </c>
      <c r="T1826" s="85">
        <v>0</v>
      </c>
      <c r="U1826" s="85">
        <v>0</v>
      </c>
      <c r="V1826" s="86">
        <f t="shared" si="85"/>
        <v>2</v>
      </c>
      <c r="W1826" s="85">
        <v>0</v>
      </c>
      <c r="X1826" s="85">
        <v>0</v>
      </c>
      <c r="Y1826" s="85">
        <v>0</v>
      </c>
      <c r="Z1826" s="85">
        <v>0</v>
      </c>
      <c r="AA1826" s="85">
        <v>0</v>
      </c>
      <c r="AB1826" s="87">
        <f t="shared" si="86"/>
        <v>0</v>
      </c>
      <c r="AC1826" s="92" t="s">
        <v>8768</v>
      </c>
    </row>
    <row r="1827" spans="1:29" ht="16.2" hidden="1" customHeight="1" x14ac:dyDescent="0.35">
      <c r="A1827" s="61">
        <v>1826</v>
      </c>
      <c r="B1827" s="67">
        <v>20428986</v>
      </c>
      <c r="C1827" s="63" t="s">
        <v>462</v>
      </c>
      <c r="D1827" s="63" t="s">
        <v>8748</v>
      </c>
      <c r="E1827" s="63" t="s">
        <v>6020</v>
      </c>
      <c r="F1827" s="63" t="s">
        <v>38</v>
      </c>
      <c r="G1827" s="63" t="s">
        <v>6021</v>
      </c>
      <c r="H1827" s="63" t="s">
        <v>31</v>
      </c>
      <c r="I1827" s="64" t="s">
        <v>465</v>
      </c>
      <c r="J1827" s="65" t="s">
        <v>465</v>
      </c>
      <c r="K1827" s="63" t="s">
        <v>6022</v>
      </c>
      <c r="L1827" s="63" t="s">
        <v>33</v>
      </c>
      <c r="M1827" s="63" t="s">
        <v>34</v>
      </c>
      <c r="N1827" s="63" t="s">
        <v>35</v>
      </c>
      <c r="O1827" s="63" t="s">
        <v>36</v>
      </c>
      <c r="P1827" s="63" t="s">
        <v>8750</v>
      </c>
      <c r="Q1827" s="84">
        <f t="shared" ca="1" si="84"/>
        <v>46120</v>
      </c>
      <c r="R1827" s="68">
        <v>0</v>
      </c>
      <c r="S1827" s="85" t="s">
        <v>8754</v>
      </c>
      <c r="T1827" s="85">
        <v>0</v>
      </c>
      <c r="U1827" s="85">
        <v>0</v>
      </c>
      <c r="V1827" s="86">
        <f t="shared" si="85"/>
        <v>2</v>
      </c>
      <c r="W1827" s="85">
        <v>0</v>
      </c>
      <c r="X1827" s="85">
        <v>0</v>
      </c>
      <c r="Y1827" s="85">
        <v>0</v>
      </c>
      <c r="Z1827" s="85">
        <v>0</v>
      </c>
      <c r="AA1827" s="85">
        <v>0</v>
      </c>
      <c r="AB1827" s="87">
        <f t="shared" si="86"/>
        <v>0</v>
      </c>
      <c r="AC1827" s="92" t="s">
        <v>8768</v>
      </c>
    </row>
    <row r="1828" spans="1:29" ht="16.2" hidden="1" customHeight="1" x14ac:dyDescent="0.35">
      <c r="A1828" s="66">
        <v>1827</v>
      </c>
      <c r="B1828" s="67">
        <v>20428997</v>
      </c>
      <c r="C1828" s="63" t="s">
        <v>462</v>
      </c>
      <c r="D1828" s="63" t="s">
        <v>8748</v>
      </c>
      <c r="E1828" s="63" t="s">
        <v>6023</v>
      </c>
      <c r="F1828" s="63" t="s">
        <v>38</v>
      </c>
      <c r="G1828" s="63" t="s">
        <v>6024</v>
      </c>
      <c r="H1828" s="63" t="s">
        <v>31</v>
      </c>
      <c r="I1828" s="64" t="s">
        <v>6025</v>
      </c>
      <c r="J1828" s="65" t="s">
        <v>510</v>
      </c>
      <c r="K1828" s="63" t="s">
        <v>6026</v>
      </c>
      <c r="L1828" s="63" t="s">
        <v>39</v>
      </c>
      <c r="M1828" s="63" t="s">
        <v>34</v>
      </c>
      <c r="N1828" s="63" t="s">
        <v>35</v>
      </c>
      <c r="O1828" s="63" t="s">
        <v>30</v>
      </c>
      <c r="P1828" s="63" t="s">
        <v>8750</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2" t="s">
        <v>8768</v>
      </c>
    </row>
    <row r="1829" spans="1:29" ht="16.2" hidden="1" customHeight="1" x14ac:dyDescent="0.35">
      <c r="A1829" s="66">
        <v>1828</v>
      </c>
      <c r="B1829" s="63">
        <v>20428999</v>
      </c>
      <c r="C1829" s="63" t="s">
        <v>462</v>
      </c>
      <c r="D1829" s="63" t="s">
        <v>8748</v>
      </c>
      <c r="E1829" s="63" t="s">
        <v>388</v>
      </c>
      <c r="F1829" s="63" t="s">
        <v>38</v>
      </c>
      <c r="G1829" s="63" t="s">
        <v>6027</v>
      </c>
      <c r="H1829" s="63" t="s">
        <v>42</v>
      </c>
      <c r="I1829" s="64" t="s">
        <v>6028</v>
      </c>
      <c r="J1829" s="65" t="s">
        <v>689</v>
      </c>
      <c r="K1829" s="63" t="s">
        <v>6029</v>
      </c>
      <c r="L1829" s="63" t="s">
        <v>33</v>
      </c>
      <c r="M1829" s="63" t="s">
        <v>34</v>
      </c>
      <c r="N1829" s="63" t="s">
        <v>41</v>
      </c>
      <c r="O1829" s="63" t="s">
        <v>30</v>
      </c>
      <c r="P1829" s="63" t="s">
        <v>41</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2" t="s">
        <v>8768</v>
      </c>
    </row>
    <row r="1830" spans="1:29" ht="16.2" hidden="1" customHeight="1" x14ac:dyDescent="0.35">
      <c r="A1830" s="66">
        <v>1829</v>
      </c>
      <c r="B1830" s="63">
        <v>20429004</v>
      </c>
      <c r="C1830" s="63" t="s">
        <v>462</v>
      </c>
      <c r="D1830" s="63" t="s">
        <v>8748</v>
      </c>
      <c r="E1830" s="63" t="s">
        <v>432</v>
      </c>
      <c r="F1830" s="63" t="s">
        <v>38</v>
      </c>
      <c r="G1830" s="63" t="s">
        <v>5345</v>
      </c>
      <c r="H1830" s="63" t="s">
        <v>31</v>
      </c>
      <c r="I1830" s="64" t="s">
        <v>6030</v>
      </c>
      <c r="J1830" s="65" t="s">
        <v>2969</v>
      </c>
      <c r="K1830" s="63" t="s">
        <v>6031</v>
      </c>
      <c r="L1830" s="63" t="s">
        <v>33</v>
      </c>
      <c r="M1830" s="63" t="s">
        <v>40</v>
      </c>
      <c r="N1830" s="63" t="s">
        <v>41</v>
      </c>
      <c r="O1830" s="63" t="s">
        <v>30</v>
      </c>
      <c r="P1830" s="63" t="s">
        <v>41</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2" t="s">
        <v>8774</v>
      </c>
    </row>
    <row r="1831" spans="1:29" ht="16.2" customHeight="1" x14ac:dyDescent="0.35">
      <c r="A1831" s="61">
        <v>1830</v>
      </c>
      <c r="B1831" s="63">
        <v>20429010</v>
      </c>
      <c r="C1831" s="63" t="s">
        <v>462</v>
      </c>
      <c r="D1831" s="63" t="s">
        <v>8748</v>
      </c>
      <c r="E1831" s="63" t="s">
        <v>6032</v>
      </c>
      <c r="F1831" s="63" t="s">
        <v>32</v>
      </c>
      <c r="G1831" s="63" t="s">
        <v>6033</v>
      </c>
      <c r="H1831" s="63" t="s">
        <v>31</v>
      </c>
      <c r="I1831" s="64" t="s">
        <v>465</v>
      </c>
      <c r="J1831" s="65" t="s">
        <v>465</v>
      </c>
      <c r="K1831" s="63" t="s">
        <v>6034</v>
      </c>
      <c r="L1831" s="63" t="s">
        <v>33</v>
      </c>
      <c r="M1831" s="63" t="s">
        <v>40</v>
      </c>
      <c r="N1831" s="63" t="s">
        <v>53</v>
      </c>
      <c r="O1831" s="63" t="s">
        <v>36</v>
      </c>
      <c r="P1831" s="63" t="s">
        <v>53</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2" t="s">
        <v>8768</v>
      </c>
    </row>
    <row r="1832" spans="1:29" ht="16.2" hidden="1" customHeight="1" x14ac:dyDescent="0.35">
      <c r="A1832" s="66">
        <v>1831</v>
      </c>
      <c r="B1832" s="67">
        <v>20429013</v>
      </c>
      <c r="C1832" s="63" t="s">
        <v>462</v>
      </c>
      <c r="D1832" s="63" t="s">
        <v>8748</v>
      </c>
      <c r="E1832" s="63" t="s">
        <v>438</v>
      </c>
      <c r="F1832" s="63" t="s">
        <v>32</v>
      </c>
      <c r="G1832" s="63" t="s">
        <v>1977</v>
      </c>
      <c r="H1832" s="63" t="s">
        <v>42</v>
      </c>
      <c r="I1832" s="64" t="s">
        <v>6035</v>
      </c>
      <c r="J1832" s="65" t="s">
        <v>1463</v>
      </c>
      <c r="K1832" s="63" t="s">
        <v>6036</v>
      </c>
      <c r="L1832" s="63" t="s">
        <v>39</v>
      </c>
      <c r="M1832" s="63" t="s">
        <v>40</v>
      </c>
      <c r="N1832" s="63" t="s">
        <v>35</v>
      </c>
      <c r="O1832" s="63" t="s">
        <v>43</v>
      </c>
      <c r="P1832" s="63" t="s">
        <v>8751</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2" t="s">
        <v>8768</v>
      </c>
    </row>
    <row r="1833" spans="1:29" ht="16.2" hidden="1" customHeight="1" x14ac:dyDescent="0.35">
      <c r="A1833" s="66">
        <v>1832</v>
      </c>
      <c r="B1833" s="67">
        <v>20429016</v>
      </c>
      <c r="C1833" s="63" t="s">
        <v>462</v>
      </c>
      <c r="D1833" s="63" t="s">
        <v>8748</v>
      </c>
      <c r="E1833" s="63" t="s">
        <v>6037</v>
      </c>
      <c r="F1833" s="63" t="s">
        <v>32</v>
      </c>
      <c r="G1833" s="63" t="s">
        <v>6038</v>
      </c>
      <c r="H1833" s="63" t="s">
        <v>31</v>
      </c>
      <c r="I1833" s="64" t="s">
        <v>465</v>
      </c>
      <c r="J1833" s="65" t="s">
        <v>465</v>
      </c>
      <c r="K1833" s="63" t="s">
        <v>6039</v>
      </c>
      <c r="L1833" s="63" t="s">
        <v>45</v>
      </c>
      <c r="M1833" s="63" t="s">
        <v>34</v>
      </c>
      <c r="N1833" s="63" t="s">
        <v>35</v>
      </c>
      <c r="O1833" s="63" t="s">
        <v>36</v>
      </c>
      <c r="P1833" s="63" t="s">
        <v>8749</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2" t="s">
        <v>8768</v>
      </c>
    </row>
    <row r="1834" spans="1:29" ht="16.2" hidden="1" customHeight="1" x14ac:dyDescent="0.35">
      <c r="A1834" s="61">
        <v>1833</v>
      </c>
      <c r="B1834" s="67">
        <v>20429017</v>
      </c>
      <c r="C1834" s="63" t="s">
        <v>462</v>
      </c>
      <c r="D1834" s="63" t="s">
        <v>8748</v>
      </c>
      <c r="E1834" s="63" t="s">
        <v>6040</v>
      </c>
      <c r="F1834" s="63" t="s">
        <v>32</v>
      </c>
      <c r="G1834" s="63" t="s">
        <v>2472</v>
      </c>
      <c r="H1834" s="63" t="s">
        <v>31</v>
      </c>
      <c r="I1834" s="64" t="s">
        <v>6041</v>
      </c>
      <c r="J1834" s="65" t="s">
        <v>526</v>
      </c>
      <c r="K1834" s="63" t="s">
        <v>6042</v>
      </c>
      <c r="L1834" s="63" t="s">
        <v>39</v>
      </c>
      <c r="M1834" s="63" t="s">
        <v>40</v>
      </c>
      <c r="N1834" s="63" t="s">
        <v>35</v>
      </c>
      <c r="O1834" s="63" t="s">
        <v>43</v>
      </c>
      <c r="P1834" s="63" t="s">
        <v>8751</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2" t="s">
        <v>8768</v>
      </c>
    </row>
    <row r="1835" spans="1:29" ht="16.2" hidden="1" customHeight="1" x14ac:dyDescent="0.35">
      <c r="A1835" s="61">
        <v>1834</v>
      </c>
      <c r="B1835" s="67">
        <v>20429021</v>
      </c>
      <c r="C1835" s="63" t="s">
        <v>462</v>
      </c>
      <c r="D1835" s="63" t="s">
        <v>8748</v>
      </c>
      <c r="E1835" s="63" t="s">
        <v>327</v>
      </c>
      <c r="F1835" s="63" t="s">
        <v>38</v>
      </c>
      <c r="G1835" s="63" t="s">
        <v>6043</v>
      </c>
      <c r="H1835" s="63" t="s">
        <v>31</v>
      </c>
      <c r="I1835" s="64" t="s">
        <v>465</v>
      </c>
      <c r="J1835" s="65" t="s">
        <v>465</v>
      </c>
      <c r="K1835" s="63" t="s">
        <v>6044</v>
      </c>
      <c r="L1835" s="63" t="s">
        <v>39</v>
      </c>
      <c r="M1835" s="63" t="s">
        <v>34</v>
      </c>
      <c r="N1835" s="63" t="s">
        <v>35</v>
      </c>
      <c r="O1835" s="63" t="s">
        <v>43</v>
      </c>
      <c r="P1835" s="63" t="s">
        <v>8751</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2" t="s">
        <v>8768</v>
      </c>
    </row>
    <row r="1836" spans="1:29" ht="16.2" hidden="1" customHeight="1" x14ac:dyDescent="0.35">
      <c r="A1836" s="66">
        <v>1835</v>
      </c>
      <c r="B1836" s="67">
        <v>20429029</v>
      </c>
      <c r="C1836" s="63" t="s">
        <v>462</v>
      </c>
      <c r="D1836" s="63" t="s">
        <v>8748</v>
      </c>
      <c r="E1836" s="63" t="s">
        <v>6045</v>
      </c>
      <c r="F1836" s="63" t="s">
        <v>32</v>
      </c>
      <c r="G1836" s="63" t="s">
        <v>3325</v>
      </c>
      <c r="H1836" s="63" t="s">
        <v>31</v>
      </c>
      <c r="I1836" s="64" t="s">
        <v>465</v>
      </c>
      <c r="J1836" s="65" t="s">
        <v>465</v>
      </c>
      <c r="K1836" s="63" t="s">
        <v>6046</v>
      </c>
      <c r="L1836" s="63" t="s">
        <v>39</v>
      </c>
      <c r="M1836" s="63" t="s">
        <v>34</v>
      </c>
      <c r="N1836" s="63" t="s">
        <v>35</v>
      </c>
      <c r="O1836" s="63" t="s">
        <v>36</v>
      </c>
      <c r="P1836" s="63" t="s">
        <v>8749</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2" t="s">
        <v>8768</v>
      </c>
    </row>
    <row r="1837" spans="1:29" ht="16.2" customHeight="1" x14ac:dyDescent="0.35">
      <c r="A1837" s="66">
        <v>1836</v>
      </c>
      <c r="B1837" s="62">
        <v>20429040</v>
      </c>
      <c r="C1837" s="63" t="s">
        <v>462</v>
      </c>
      <c r="D1837" s="63" t="s">
        <v>8748</v>
      </c>
      <c r="E1837" s="63" t="s">
        <v>6047</v>
      </c>
      <c r="F1837" s="63" t="s">
        <v>38</v>
      </c>
      <c r="G1837" s="63" t="s">
        <v>6048</v>
      </c>
      <c r="H1837" s="63" t="s">
        <v>31</v>
      </c>
      <c r="I1837" s="64" t="s">
        <v>879</v>
      </c>
      <c r="J1837" s="65" t="s">
        <v>502</v>
      </c>
      <c r="K1837" s="63" t="s">
        <v>6049</v>
      </c>
      <c r="L1837" s="63" t="s">
        <v>39</v>
      </c>
      <c r="M1837" s="63" t="s">
        <v>40</v>
      </c>
      <c r="N1837" s="63" t="s">
        <v>53</v>
      </c>
      <c r="O1837" s="63" t="s">
        <v>43</v>
      </c>
      <c r="P1837" s="63" t="s">
        <v>53</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2" t="s">
        <v>8768</v>
      </c>
    </row>
    <row r="1838" spans="1:29" ht="16.2" hidden="1" customHeight="1" x14ac:dyDescent="0.35">
      <c r="A1838" s="61">
        <v>1837</v>
      </c>
      <c r="B1838" s="67">
        <v>20429048</v>
      </c>
      <c r="C1838" s="63" t="s">
        <v>462</v>
      </c>
      <c r="D1838" s="63" t="s">
        <v>8748</v>
      </c>
      <c r="E1838" s="63" t="s">
        <v>6050</v>
      </c>
      <c r="F1838" s="63" t="s">
        <v>38</v>
      </c>
      <c r="G1838" s="63" t="s">
        <v>6051</v>
      </c>
      <c r="H1838" s="63" t="s">
        <v>31</v>
      </c>
      <c r="I1838" s="64" t="s">
        <v>465</v>
      </c>
      <c r="J1838" s="65" t="s">
        <v>1463</v>
      </c>
      <c r="K1838" s="63" t="s">
        <v>6052</v>
      </c>
      <c r="L1838" s="63" t="s">
        <v>33</v>
      </c>
      <c r="M1838" s="63" t="s">
        <v>34</v>
      </c>
      <c r="N1838" s="63" t="s">
        <v>35</v>
      </c>
      <c r="O1838" s="63" t="s">
        <v>43</v>
      </c>
      <c r="P1838" s="63" t="s">
        <v>8750</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2" t="s">
        <v>8768</v>
      </c>
    </row>
    <row r="1839" spans="1:29" ht="16.2" hidden="1" customHeight="1" x14ac:dyDescent="0.35">
      <c r="A1839" s="61">
        <v>1838</v>
      </c>
      <c r="B1839" s="62">
        <v>20429049</v>
      </c>
      <c r="C1839" s="63" t="s">
        <v>462</v>
      </c>
      <c r="D1839" s="63" t="s">
        <v>8748</v>
      </c>
      <c r="E1839" s="63" t="s">
        <v>6053</v>
      </c>
      <c r="F1839" s="63" t="s">
        <v>32</v>
      </c>
      <c r="G1839" s="63" t="s">
        <v>6054</v>
      </c>
      <c r="H1839" s="63" t="s">
        <v>42</v>
      </c>
      <c r="I1839" s="64" t="s">
        <v>465</v>
      </c>
      <c r="J1839" s="65" t="s">
        <v>465</v>
      </c>
      <c r="K1839" s="63" t="s">
        <v>6055</v>
      </c>
      <c r="L1839" s="63" t="s">
        <v>39</v>
      </c>
      <c r="M1839" s="63" t="s">
        <v>40</v>
      </c>
      <c r="N1839" s="63" t="s">
        <v>48</v>
      </c>
      <c r="O1839" s="63" t="s">
        <v>36</v>
      </c>
      <c r="P1839" s="89" t="s">
        <v>8758</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2" t="s">
        <v>8768</v>
      </c>
    </row>
    <row r="1840" spans="1:29" ht="16.2" hidden="1" customHeight="1" x14ac:dyDescent="0.35">
      <c r="A1840" s="66">
        <v>1839</v>
      </c>
      <c r="B1840" s="63">
        <v>20429063</v>
      </c>
      <c r="C1840" s="63" t="s">
        <v>462</v>
      </c>
      <c r="D1840" s="63" t="s">
        <v>8748</v>
      </c>
      <c r="E1840" s="63" t="s">
        <v>415</v>
      </c>
      <c r="F1840" s="63" t="s">
        <v>38</v>
      </c>
      <c r="G1840" s="63" t="s">
        <v>6056</v>
      </c>
      <c r="H1840" s="63" t="s">
        <v>42</v>
      </c>
      <c r="I1840" s="64" t="s">
        <v>1494</v>
      </c>
      <c r="J1840" s="65" t="s">
        <v>465</v>
      </c>
      <c r="K1840" s="63" t="s">
        <v>6057</v>
      </c>
      <c r="L1840" s="63" t="s">
        <v>39</v>
      </c>
      <c r="M1840" s="63" t="s">
        <v>40</v>
      </c>
      <c r="N1840" s="63" t="s">
        <v>52</v>
      </c>
      <c r="O1840" s="63" t="s">
        <v>43</v>
      </c>
      <c r="P1840" s="63" t="s">
        <v>52</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2" t="s">
        <v>8768</v>
      </c>
    </row>
    <row r="1841" spans="1:29" ht="16.2" hidden="1" customHeight="1" x14ac:dyDescent="0.35">
      <c r="A1841" s="66">
        <v>1840</v>
      </c>
      <c r="B1841" s="67">
        <v>20429066</v>
      </c>
      <c r="C1841" s="63" t="s">
        <v>462</v>
      </c>
      <c r="D1841" s="63" t="s">
        <v>8748</v>
      </c>
      <c r="E1841" s="63" t="s">
        <v>6058</v>
      </c>
      <c r="F1841" s="63" t="s">
        <v>32</v>
      </c>
      <c r="G1841" s="63" t="s">
        <v>6059</v>
      </c>
      <c r="H1841" s="63" t="s">
        <v>31</v>
      </c>
      <c r="I1841" s="64" t="s">
        <v>465</v>
      </c>
      <c r="J1841" s="65" t="s">
        <v>465</v>
      </c>
      <c r="K1841" s="63" t="s">
        <v>6060</v>
      </c>
      <c r="L1841" s="63" t="s">
        <v>33</v>
      </c>
      <c r="M1841" s="63" t="s">
        <v>34</v>
      </c>
      <c r="N1841" s="63" t="s">
        <v>35</v>
      </c>
      <c r="O1841" s="63" t="s">
        <v>36</v>
      </c>
      <c r="P1841" s="63" t="s">
        <v>8750</v>
      </c>
      <c r="Q1841" s="84">
        <f t="shared" ca="1" si="84"/>
        <v>46120</v>
      </c>
      <c r="R1841" s="68">
        <v>0</v>
      </c>
      <c r="S1841" s="85" t="s">
        <v>8754</v>
      </c>
      <c r="T1841" s="85">
        <v>0</v>
      </c>
      <c r="U1841" s="85">
        <v>0</v>
      </c>
      <c r="V1841" s="86">
        <f t="shared" si="85"/>
        <v>2</v>
      </c>
      <c r="W1841" s="85">
        <v>0</v>
      </c>
      <c r="X1841" s="85">
        <v>0</v>
      </c>
      <c r="Y1841" s="85">
        <v>0</v>
      </c>
      <c r="Z1841" s="85">
        <v>0</v>
      </c>
      <c r="AA1841" s="85">
        <v>0</v>
      </c>
      <c r="AB1841" s="87">
        <f t="shared" si="86"/>
        <v>0</v>
      </c>
      <c r="AC1841" s="92" t="s">
        <v>8768</v>
      </c>
    </row>
    <row r="1842" spans="1:29" ht="16.2" customHeight="1" x14ac:dyDescent="0.35">
      <c r="A1842" s="61">
        <v>1841</v>
      </c>
      <c r="B1842" s="63">
        <v>20429072</v>
      </c>
      <c r="C1842" s="63" t="s">
        <v>462</v>
      </c>
      <c r="D1842" s="63" t="s">
        <v>8748</v>
      </c>
      <c r="E1842" s="63" t="s">
        <v>6061</v>
      </c>
      <c r="F1842" s="63" t="s">
        <v>32</v>
      </c>
      <c r="G1842" s="63" t="s">
        <v>6062</v>
      </c>
      <c r="H1842" s="63" t="s">
        <v>42</v>
      </c>
      <c r="I1842" s="64" t="s">
        <v>465</v>
      </c>
      <c r="J1842" s="65" t="s">
        <v>465</v>
      </c>
      <c r="K1842" s="63" t="s">
        <v>6063</v>
      </c>
      <c r="L1842" s="63" t="s">
        <v>39</v>
      </c>
      <c r="M1842" s="63" t="s">
        <v>40</v>
      </c>
      <c r="N1842" s="63" t="s">
        <v>53</v>
      </c>
      <c r="O1842" s="63" t="s">
        <v>36</v>
      </c>
      <c r="P1842" s="63" t="s">
        <v>53</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2" t="s">
        <v>8768</v>
      </c>
    </row>
    <row r="1843" spans="1:29" ht="16.2" hidden="1" customHeight="1" x14ac:dyDescent="0.35">
      <c r="A1843" s="61">
        <v>1842</v>
      </c>
      <c r="B1843" s="67">
        <v>20429074</v>
      </c>
      <c r="C1843" s="63" t="s">
        <v>462</v>
      </c>
      <c r="D1843" s="63" t="s">
        <v>8748</v>
      </c>
      <c r="E1843" s="63" t="s">
        <v>6064</v>
      </c>
      <c r="F1843" s="63" t="s">
        <v>38</v>
      </c>
      <c r="G1843" s="63" t="s">
        <v>6065</v>
      </c>
      <c r="H1843" s="63" t="s">
        <v>31</v>
      </c>
      <c r="I1843" s="64" t="s">
        <v>6066</v>
      </c>
      <c r="J1843" s="65" t="s">
        <v>469</v>
      </c>
      <c r="K1843" s="63" t="s">
        <v>6067</v>
      </c>
      <c r="L1843" s="63" t="s">
        <v>33</v>
      </c>
      <c r="M1843" s="63" t="s">
        <v>34</v>
      </c>
      <c r="N1843" s="63" t="s">
        <v>35</v>
      </c>
      <c r="O1843" s="63" t="s">
        <v>30</v>
      </c>
      <c r="P1843" s="63" t="s">
        <v>8755</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2" t="s">
        <v>8768</v>
      </c>
    </row>
    <row r="1844" spans="1:29" ht="16.2" hidden="1" customHeight="1" x14ac:dyDescent="0.35">
      <c r="A1844" s="66">
        <v>1843</v>
      </c>
      <c r="B1844" s="63">
        <v>20429088</v>
      </c>
      <c r="C1844" s="63" t="s">
        <v>462</v>
      </c>
      <c r="D1844" s="63" t="s">
        <v>8748</v>
      </c>
      <c r="E1844" s="63" t="s">
        <v>6068</v>
      </c>
      <c r="F1844" s="63" t="s">
        <v>38</v>
      </c>
      <c r="G1844" s="63" t="s">
        <v>6069</v>
      </c>
      <c r="H1844" s="63" t="s">
        <v>42</v>
      </c>
      <c r="I1844" s="64" t="s">
        <v>3512</v>
      </c>
      <c r="J1844" s="65" t="s">
        <v>502</v>
      </c>
      <c r="K1844" s="63" t="s">
        <v>6070</v>
      </c>
      <c r="L1844" s="63" t="s">
        <v>39</v>
      </c>
      <c r="M1844" s="63" t="s">
        <v>40</v>
      </c>
      <c r="N1844" s="63" t="s">
        <v>48</v>
      </c>
      <c r="O1844" s="63" t="s">
        <v>43</v>
      </c>
      <c r="P1844" s="89" t="s">
        <v>8756</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2" t="s">
        <v>8768</v>
      </c>
    </row>
    <row r="1845" spans="1:29" ht="16.2" hidden="1" customHeight="1" x14ac:dyDescent="0.35">
      <c r="A1845" s="66">
        <v>1844</v>
      </c>
      <c r="B1845" s="67">
        <v>20429090</v>
      </c>
      <c r="C1845" s="63" t="s">
        <v>462</v>
      </c>
      <c r="D1845" s="63" t="s">
        <v>8748</v>
      </c>
      <c r="E1845" s="63" t="s">
        <v>426</v>
      </c>
      <c r="F1845" s="63" t="s">
        <v>38</v>
      </c>
      <c r="G1845" s="63" t="s">
        <v>1773</v>
      </c>
      <c r="H1845" s="63" t="s">
        <v>31</v>
      </c>
      <c r="I1845" s="64" t="s">
        <v>6071</v>
      </c>
      <c r="J1845" s="65" t="s">
        <v>526</v>
      </c>
      <c r="K1845" s="63" t="s">
        <v>6072</v>
      </c>
      <c r="L1845" s="63" t="s">
        <v>39</v>
      </c>
      <c r="M1845" s="63" t="s">
        <v>34</v>
      </c>
      <c r="N1845" s="63" t="s">
        <v>35</v>
      </c>
      <c r="O1845" s="63" t="s">
        <v>43</v>
      </c>
      <c r="P1845" s="63" t="s">
        <v>8752</v>
      </c>
      <c r="Q1845" s="84">
        <f t="shared" ca="1" si="84"/>
        <v>46120</v>
      </c>
      <c r="R1845" s="68">
        <v>0</v>
      </c>
      <c r="S1845" s="85" t="s">
        <v>8754</v>
      </c>
      <c r="T1845" s="85">
        <v>0</v>
      </c>
      <c r="U1845" s="85">
        <v>0</v>
      </c>
      <c r="V1845" s="86">
        <f t="shared" si="85"/>
        <v>2</v>
      </c>
      <c r="W1845" s="85">
        <v>0</v>
      </c>
      <c r="X1845" s="85">
        <v>0</v>
      </c>
      <c r="Y1845" s="85">
        <v>0</v>
      </c>
      <c r="Z1845" s="85">
        <v>0</v>
      </c>
      <c r="AA1845" s="85">
        <v>0</v>
      </c>
      <c r="AB1845" s="87">
        <f t="shared" si="86"/>
        <v>0</v>
      </c>
      <c r="AC1845" s="92" t="s">
        <v>8768</v>
      </c>
    </row>
    <row r="1846" spans="1:29" ht="16.2" hidden="1" customHeight="1" x14ac:dyDescent="0.35">
      <c r="A1846" s="61">
        <v>1845</v>
      </c>
      <c r="B1846" s="67">
        <v>20429132</v>
      </c>
      <c r="C1846" s="63" t="s">
        <v>462</v>
      </c>
      <c r="D1846" s="63" t="s">
        <v>8748</v>
      </c>
      <c r="E1846" s="63" t="s">
        <v>2281</v>
      </c>
      <c r="F1846" s="63" t="s">
        <v>32</v>
      </c>
      <c r="G1846" s="63" t="s">
        <v>1090</v>
      </c>
      <c r="H1846" s="63" t="s">
        <v>42</v>
      </c>
      <c r="I1846" s="64" t="s">
        <v>465</v>
      </c>
      <c r="J1846" s="65" t="s">
        <v>465</v>
      </c>
      <c r="K1846" s="63" t="s">
        <v>6073</v>
      </c>
      <c r="L1846" s="63" t="s">
        <v>33</v>
      </c>
      <c r="M1846" s="63" t="s">
        <v>34</v>
      </c>
      <c r="N1846" s="63" t="s">
        <v>35</v>
      </c>
      <c r="O1846" s="63" t="s">
        <v>36</v>
      </c>
      <c r="P1846" s="63" t="s">
        <v>8752</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2" t="s">
        <v>8768</v>
      </c>
    </row>
    <row r="1847" spans="1:29" ht="16.2" hidden="1" customHeight="1" x14ac:dyDescent="0.35">
      <c r="A1847" s="61">
        <v>1846</v>
      </c>
      <c r="B1847" s="67">
        <v>20429144</v>
      </c>
      <c r="C1847" s="63" t="s">
        <v>462</v>
      </c>
      <c r="D1847" s="63" t="s">
        <v>8748</v>
      </c>
      <c r="E1847" s="63" t="s">
        <v>6074</v>
      </c>
      <c r="F1847" s="63" t="s">
        <v>38</v>
      </c>
      <c r="G1847" s="63" t="s">
        <v>6075</v>
      </c>
      <c r="H1847" s="63" t="s">
        <v>31</v>
      </c>
      <c r="I1847" s="64" t="s">
        <v>6076</v>
      </c>
      <c r="J1847" s="65" t="s">
        <v>830</v>
      </c>
      <c r="K1847" s="63" t="s">
        <v>6077</v>
      </c>
      <c r="L1847" s="63" t="s">
        <v>33</v>
      </c>
      <c r="M1847" s="63" t="s">
        <v>34</v>
      </c>
      <c r="N1847" s="63" t="s">
        <v>35</v>
      </c>
      <c r="O1847" s="63" t="s">
        <v>30</v>
      </c>
      <c r="P1847" s="63" t="s">
        <v>8757</v>
      </c>
      <c r="Q1847" s="84">
        <f t="shared" ca="1" si="84"/>
        <v>46120</v>
      </c>
      <c r="R1847" s="68">
        <v>0</v>
      </c>
      <c r="S1847" s="85" t="s">
        <v>8754</v>
      </c>
      <c r="T1847" s="85">
        <v>0</v>
      </c>
      <c r="U1847" s="85">
        <v>0</v>
      </c>
      <c r="V1847" s="86">
        <f t="shared" si="85"/>
        <v>2</v>
      </c>
      <c r="W1847" s="85">
        <v>0</v>
      </c>
      <c r="X1847" s="85">
        <v>0</v>
      </c>
      <c r="Y1847" s="85">
        <v>0</v>
      </c>
      <c r="Z1847" s="85">
        <v>0</v>
      </c>
      <c r="AA1847" s="85">
        <v>0</v>
      </c>
      <c r="AB1847" s="87">
        <f t="shared" si="86"/>
        <v>0</v>
      </c>
      <c r="AC1847" s="92" t="s">
        <v>8774</v>
      </c>
    </row>
    <row r="1848" spans="1:29" ht="16.2" hidden="1" customHeight="1" x14ac:dyDescent="0.35">
      <c r="A1848" s="66">
        <v>1847</v>
      </c>
      <c r="B1848" s="67">
        <v>20429151</v>
      </c>
      <c r="C1848" s="63" t="s">
        <v>462</v>
      </c>
      <c r="D1848" s="63" t="s">
        <v>8748</v>
      </c>
      <c r="E1848" s="63" t="s">
        <v>652</v>
      </c>
      <c r="F1848" s="63" t="s">
        <v>38</v>
      </c>
      <c r="G1848" s="63" t="s">
        <v>6078</v>
      </c>
      <c r="H1848" s="63" t="s">
        <v>31</v>
      </c>
      <c r="I1848" s="64" t="s">
        <v>6079</v>
      </c>
      <c r="J1848" s="65" t="s">
        <v>655</v>
      </c>
      <c r="K1848" s="63" t="s">
        <v>6080</v>
      </c>
      <c r="L1848" s="63" t="s">
        <v>39</v>
      </c>
      <c r="M1848" s="63" t="s">
        <v>34</v>
      </c>
      <c r="N1848" s="63" t="s">
        <v>35</v>
      </c>
      <c r="O1848" s="63" t="s">
        <v>43</v>
      </c>
      <c r="P1848" s="63" t="s">
        <v>8755</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2" t="s">
        <v>8768</v>
      </c>
    </row>
    <row r="1849" spans="1:29" ht="16.2" hidden="1" customHeight="1" x14ac:dyDescent="0.35">
      <c r="A1849" s="66">
        <v>1848</v>
      </c>
      <c r="B1849" s="67">
        <v>20429160</v>
      </c>
      <c r="C1849" s="63" t="s">
        <v>462</v>
      </c>
      <c r="D1849" s="63" t="s">
        <v>8748</v>
      </c>
      <c r="E1849" s="63" t="s">
        <v>6081</v>
      </c>
      <c r="F1849" s="63" t="s">
        <v>32</v>
      </c>
      <c r="G1849" s="63" t="s">
        <v>6082</v>
      </c>
      <c r="H1849" s="63" t="s">
        <v>42</v>
      </c>
      <c r="I1849" s="64" t="s">
        <v>6083</v>
      </c>
      <c r="J1849" s="65" t="s">
        <v>1463</v>
      </c>
      <c r="K1849" s="63" t="s">
        <v>6084</v>
      </c>
      <c r="L1849" s="63" t="s">
        <v>39</v>
      </c>
      <c r="M1849" s="63" t="s">
        <v>40</v>
      </c>
      <c r="N1849" s="63" t="s">
        <v>46</v>
      </c>
      <c r="O1849" s="63" t="s">
        <v>30</v>
      </c>
      <c r="P1849" s="63" t="s">
        <v>46</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2" t="s">
        <v>8768</v>
      </c>
    </row>
    <row r="1850" spans="1:29" ht="16.2" hidden="1" customHeight="1" x14ac:dyDescent="0.35">
      <c r="A1850" s="61">
        <v>1849</v>
      </c>
      <c r="B1850" s="67">
        <v>20429162</v>
      </c>
      <c r="C1850" s="63" t="s">
        <v>462</v>
      </c>
      <c r="D1850" s="63" t="s">
        <v>8748</v>
      </c>
      <c r="E1850" s="63" t="s">
        <v>6085</v>
      </c>
      <c r="F1850" s="63" t="s">
        <v>38</v>
      </c>
      <c r="G1850" s="63" t="s">
        <v>6086</v>
      </c>
      <c r="H1850" s="63" t="s">
        <v>31</v>
      </c>
      <c r="I1850" s="64" t="s">
        <v>3512</v>
      </c>
      <c r="J1850" s="65" t="s">
        <v>526</v>
      </c>
      <c r="K1850" s="63" t="s">
        <v>6087</v>
      </c>
      <c r="L1850" s="63" t="s">
        <v>39</v>
      </c>
      <c r="M1850" s="63" t="s">
        <v>34</v>
      </c>
      <c r="N1850" s="63" t="s">
        <v>35</v>
      </c>
      <c r="O1850" s="63" t="s">
        <v>43</v>
      </c>
      <c r="P1850" s="63" t="s">
        <v>8757</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2" t="s">
        <v>8768</v>
      </c>
    </row>
    <row r="1851" spans="1:29" ht="16.2" hidden="1" customHeight="1" x14ac:dyDescent="0.35">
      <c r="A1851" s="61">
        <v>1850</v>
      </c>
      <c r="B1851" s="67">
        <v>20429165</v>
      </c>
      <c r="C1851" s="63" t="s">
        <v>462</v>
      </c>
      <c r="D1851" s="63" t="s">
        <v>8748</v>
      </c>
      <c r="E1851" s="63" t="s">
        <v>254</v>
      </c>
      <c r="F1851" s="63" t="s">
        <v>38</v>
      </c>
      <c r="G1851" s="63" t="s">
        <v>6088</v>
      </c>
      <c r="H1851" s="63" t="s">
        <v>42</v>
      </c>
      <c r="I1851" s="64" t="s">
        <v>6089</v>
      </c>
      <c r="J1851" s="65" t="s">
        <v>502</v>
      </c>
      <c r="K1851" s="63" t="s">
        <v>6090</v>
      </c>
      <c r="L1851" s="63" t="s">
        <v>39</v>
      </c>
      <c r="M1851" s="63" t="s">
        <v>40</v>
      </c>
      <c r="N1851" s="63" t="s">
        <v>46</v>
      </c>
      <c r="O1851" s="63" t="s">
        <v>30</v>
      </c>
      <c r="P1851" s="63" t="s">
        <v>46</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2" t="s">
        <v>8768</v>
      </c>
    </row>
    <row r="1852" spans="1:29" ht="16.2" customHeight="1" x14ac:dyDescent="0.35">
      <c r="A1852" s="66">
        <v>1851</v>
      </c>
      <c r="B1852" s="63">
        <v>20429168</v>
      </c>
      <c r="C1852" s="63" t="s">
        <v>462</v>
      </c>
      <c r="D1852" s="63" t="s">
        <v>8748</v>
      </c>
      <c r="E1852" s="63" t="s">
        <v>194</v>
      </c>
      <c r="F1852" s="63" t="s">
        <v>38</v>
      </c>
      <c r="G1852" s="63" t="s">
        <v>5694</v>
      </c>
      <c r="H1852" s="63" t="s">
        <v>31</v>
      </c>
      <c r="I1852" s="64" t="s">
        <v>3674</v>
      </c>
      <c r="J1852" s="65" t="s">
        <v>1463</v>
      </c>
      <c r="K1852" s="63" t="s">
        <v>6091</v>
      </c>
      <c r="L1852" s="63" t="s">
        <v>39</v>
      </c>
      <c r="M1852" s="63" t="s">
        <v>40</v>
      </c>
      <c r="N1852" s="63" t="s">
        <v>53</v>
      </c>
      <c r="O1852" s="63" t="s">
        <v>43</v>
      </c>
      <c r="P1852" s="63" t="s">
        <v>53</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2" t="s">
        <v>8768</v>
      </c>
    </row>
    <row r="1853" spans="1:29" ht="16.2" hidden="1" customHeight="1" x14ac:dyDescent="0.35">
      <c r="A1853" s="66">
        <v>1852</v>
      </c>
      <c r="B1853" s="63">
        <v>20429192</v>
      </c>
      <c r="C1853" s="63" t="s">
        <v>462</v>
      </c>
      <c r="D1853" s="63" t="s">
        <v>8748</v>
      </c>
      <c r="E1853" s="63" t="s">
        <v>5276</v>
      </c>
      <c r="F1853" s="63" t="s">
        <v>32</v>
      </c>
      <c r="G1853" s="63" t="s">
        <v>6092</v>
      </c>
      <c r="H1853" s="63" t="s">
        <v>31</v>
      </c>
      <c r="I1853" s="64" t="s">
        <v>465</v>
      </c>
      <c r="J1853" s="65" t="s">
        <v>465</v>
      </c>
      <c r="K1853" s="63" t="s">
        <v>6093</v>
      </c>
      <c r="L1853" s="63" t="s">
        <v>39</v>
      </c>
      <c r="M1853" s="63" t="s">
        <v>40</v>
      </c>
      <c r="N1853" s="63" t="s">
        <v>41</v>
      </c>
      <c r="O1853" s="63" t="s">
        <v>36</v>
      </c>
      <c r="P1853" s="63" t="s">
        <v>41</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2" t="s">
        <v>8768</v>
      </c>
    </row>
    <row r="1854" spans="1:29" ht="16.2" hidden="1" customHeight="1" x14ac:dyDescent="0.35">
      <c r="A1854" s="61">
        <v>1853</v>
      </c>
      <c r="B1854" s="63">
        <v>20429195</v>
      </c>
      <c r="C1854" s="63" t="s">
        <v>462</v>
      </c>
      <c r="D1854" s="63" t="s">
        <v>8748</v>
      </c>
      <c r="E1854" s="63" t="s">
        <v>6094</v>
      </c>
      <c r="F1854" s="63" t="s">
        <v>38</v>
      </c>
      <c r="G1854" s="63" t="s">
        <v>6095</v>
      </c>
      <c r="H1854" s="63" t="s">
        <v>42</v>
      </c>
      <c r="I1854" s="64" t="s">
        <v>465</v>
      </c>
      <c r="J1854" s="65" t="s">
        <v>465</v>
      </c>
      <c r="K1854" s="63" t="s">
        <v>6096</v>
      </c>
      <c r="L1854" s="63" t="s">
        <v>39</v>
      </c>
      <c r="M1854" s="63" t="s">
        <v>40</v>
      </c>
      <c r="N1854" s="63" t="s">
        <v>48</v>
      </c>
      <c r="O1854" s="63" t="s">
        <v>36</v>
      </c>
      <c r="P1854" s="89" t="s">
        <v>8756</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2" t="s">
        <v>8768</v>
      </c>
    </row>
    <row r="1855" spans="1:29" ht="16.2" hidden="1" customHeight="1" x14ac:dyDescent="0.35">
      <c r="A1855" s="61">
        <v>1854</v>
      </c>
      <c r="B1855" s="67">
        <v>20429196</v>
      </c>
      <c r="C1855" s="63" t="s">
        <v>462</v>
      </c>
      <c r="D1855" s="63" t="s">
        <v>8748</v>
      </c>
      <c r="E1855" s="63" t="s">
        <v>6097</v>
      </c>
      <c r="F1855" s="63" t="s">
        <v>38</v>
      </c>
      <c r="G1855" s="63" t="s">
        <v>3766</v>
      </c>
      <c r="H1855" s="63" t="s">
        <v>42</v>
      </c>
      <c r="I1855" s="64" t="s">
        <v>465</v>
      </c>
      <c r="J1855" s="65" t="s">
        <v>526</v>
      </c>
      <c r="K1855" s="63" t="s">
        <v>6098</v>
      </c>
      <c r="L1855" s="63" t="s">
        <v>33</v>
      </c>
      <c r="M1855" s="63" t="s">
        <v>34</v>
      </c>
      <c r="N1855" s="63" t="s">
        <v>35</v>
      </c>
      <c r="O1855" s="63" t="s">
        <v>43</v>
      </c>
      <c r="P1855" s="63" t="s">
        <v>8755</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2" t="s">
        <v>8768</v>
      </c>
    </row>
    <row r="1856" spans="1:29" ht="16.2" hidden="1" customHeight="1" x14ac:dyDescent="0.35">
      <c r="A1856" s="66">
        <v>1855</v>
      </c>
      <c r="B1856" s="67">
        <v>20429210</v>
      </c>
      <c r="C1856" s="63" t="s">
        <v>462</v>
      </c>
      <c r="D1856" s="63" t="s">
        <v>8748</v>
      </c>
      <c r="E1856" s="63" t="s">
        <v>6099</v>
      </c>
      <c r="F1856" s="63" t="s">
        <v>32</v>
      </c>
      <c r="G1856" s="63" t="s">
        <v>6100</v>
      </c>
      <c r="H1856" s="63" t="s">
        <v>31</v>
      </c>
      <c r="I1856" s="64" t="s">
        <v>6101</v>
      </c>
      <c r="J1856" s="65" t="s">
        <v>1463</v>
      </c>
      <c r="K1856" s="63" t="s">
        <v>6102</v>
      </c>
      <c r="L1856" s="63" t="s">
        <v>39</v>
      </c>
      <c r="M1856" s="63" t="s">
        <v>34</v>
      </c>
      <c r="N1856" s="63" t="s">
        <v>35</v>
      </c>
      <c r="O1856" s="63" t="s">
        <v>43</v>
      </c>
      <c r="P1856" s="63" t="s">
        <v>8752</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2" t="s">
        <v>8768</v>
      </c>
    </row>
    <row r="1857" spans="1:29" ht="16.2" hidden="1" customHeight="1" x14ac:dyDescent="0.35">
      <c r="A1857" s="66">
        <v>1856</v>
      </c>
      <c r="B1857" s="67">
        <v>20429212</v>
      </c>
      <c r="C1857" s="63" t="s">
        <v>462</v>
      </c>
      <c r="D1857" s="63" t="s">
        <v>8748</v>
      </c>
      <c r="E1857" s="63" t="s">
        <v>6103</v>
      </c>
      <c r="F1857" s="63" t="s">
        <v>38</v>
      </c>
      <c r="G1857" s="63" t="s">
        <v>6104</v>
      </c>
      <c r="H1857" s="63" t="s">
        <v>31</v>
      </c>
      <c r="I1857" s="64" t="s">
        <v>465</v>
      </c>
      <c r="J1857" s="65" t="s">
        <v>465</v>
      </c>
      <c r="K1857" s="63" t="s">
        <v>6105</v>
      </c>
      <c r="L1857" s="63" t="s">
        <v>33</v>
      </c>
      <c r="M1857" s="63" t="s">
        <v>34</v>
      </c>
      <c r="N1857" s="63" t="s">
        <v>35</v>
      </c>
      <c r="O1857" s="63" t="s">
        <v>36</v>
      </c>
      <c r="P1857" s="63" t="s">
        <v>8757</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2" t="s">
        <v>8768</v>
      </c>
    </row>
    <row r="1858" spans="1:29" ht="16.2" hidden="1" customHeight="1" x14ac:dyDescent="0.35">
      <c r="A1858" s="61">
        <v>1857</v>
      </c>
      <c r="B1858" s="67">
        <v>20429230</v>
      </c>
      <c r="C1858" s="63" t="s">
        <v>462</v>
      </c>
      <c r="D1858" s="63" t="s">
        <v>8748</v>
      </c>
      <c r="E1858" s="63" t="s">
        <v>130</v>
      </c>
      <c r="F1858" s="63" t="s">
        <v>32</v>
      </c>
      <c r="G1858" s="63" t="s">
        <v>6106</v>
      </c>
      <c r="H1858" s="63" t="s">
        <v>31</v>
      </c>
      <c r="I1858" s="64" t="s">
        <v>6107</v>
      </c>
      <c r="J1858" s="65" t="s">
        <v>655</v>
      </c>
      <c r="K1858" s="63" t="s">
        <v>6108</v>
      </c>
      <c r="L1858" s="63" t="s">
        <v>33</v>
      </c>
      <c r="M1858" s="63" t="s">
        <v>34</v>
      </c>
      <c r="N1858" s="63" t="s">
        <v>35</v>
      </c>
      <c r="O1858" s="63" t="s">
        <v>43</v>
      </c>
      <c r="P1858" s="63" t="s">
        <v>8757</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2" t="s">
        <v>8768</v>
      </c>
    </row>
    <row r="1859" spans="1:29" ht="16.2" hidden="1" customHeight="1" x14ac:dyDescent="0.35">
      <c r="A1859" s="61">
        <v>1858</v>
      </c>
      <c r="B1859" s="67">
        <v>20429244</v>
      </c>
      <c r="C1859" s="63" t="s">
        <v>462</v>
      </c>
      <c r="D1859" s="63" t="s">
        <v>8748</v>
      </c>
      <c r="E1859" s="63" t="s">
        <v>6109</v>
      </c>
      <c r="F1859" s="63" t="s">
        <v>38</v>
      </c>
      <c r="G1859" s="63" t="s">
        <v>6110</v>
      </c>
      <c r="H1859" s="63" t="s">
        <v>31</v>
      </c>
      <c r="I1859" s="64" t="s">
        <v>465</v>
      </c>
      <c r="J1859" s="65" t="s">
        <v>465</v>
      </c>
      <c r="K1859" s="63" t="s">
        <v>6111</v>
      </c>
      <c r="L1859" s="63" t="s">
        <v>39</v>
      </c>
      <c r="M1859" s="63" t="s">
        <v>34</v>
      </c>
      <c r="N1859" s="63" t="s">
        <v>35</v>
      </c>
      <c r="O1859" s="63" t="s">
        <v>36</v>
      </c>
      <c r="P1859" s="63" t="s">
        <v>8752</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2" t="s">
        <v>8768</v>
      </c>
    </row>
    <row r="1860" spans="1:29" ht="16.2" hidden="1" customHeight="1" x14ac:dyDescent="0.35">
      <c r="A1860" s="66">
        <v>1859</v>
      </c>
      <c r="B1860" s="67">
        <v>20429267</v>
      </c>
      <c r="C1860" s="63" t="s">
        <v>462</v>
      </c>
      <c r="D1860" s="63" t="s">
        <v>8748</v>
      </c>
      <c r="E1860" s="63" t="s">
        <v>6112</v>
      </c>
      <c r="F1860" s="63" t="s">
        <v>38</v>
      </c>
      <c r="G1860" s="63" t="s">
        <v>6113</v>
      </c>
      <c r="H1860" s="63" t="s">
        <v>31</v>
      </c>
      <c r="I1860" s="64" t="s">
        <v>6114</v>
      </c>
      <c r="J1860" s="65" t="s">
        <v>502</v>
      </c>
      <c r="K1860" s="63" t="s">
        <v>6115</v>
      </c>
      <c r="L1860" s="63" t="s">
        <v>33</v>
      </c>
      <c r="M1860" s="63" t="s">
        <v>34</v>
      </c>
      <c r="N1860" s="63" t="s">
        <v>35</v>
      </c>
      <c r="O1860" s="63" t="s">
        <v>43</v>
      </c>
      <c r="P1860" s="63" t="s">
        <v>8757</v>
      </c>
      <c r="Q1860" s="84">
        <f t="shared" ca="1" si="87"/>
        <v>46120</v>
      </c>
      <c r="R1860" s="68">
        <v>0</v>
      </c>
      <c r="S1860" s="85" t="s">
        <v>8754</v>
      </c>
      <c r="T1860" s="85">
        <v>0</v>
      </c>
      <c r="U1860" s="85">
        <v>0</v>
      </c>
      <c r="V1860" s="86">
        <f t="shared" si="88"/>
        <v>2</v>
      </c>
      <c r="W1860" s="85">
        <v>0</v>
      </c>
      <c r="X1860" s="85">
        <v>0</v>
      </c>
      <c r="Y1860" s="85">
        <v>0</v>
      </c>
      <c r="Z1860" s="85">
        <v>0</v>
      </c>
      <c r="AA1860" s="85">
        <v>0</v>
      </c>
      <c r="AB1860" s="87">
        <f t="shared" si="89"/>
        <v>0</v>
      </c>
      <c r="AC1860" s="92" t="s">
        <v>8768</v>
      </c>
    </row>
    <row r="1861" spans="1:29" ht="16.2" customHeight="1" x14ac:dyDescent="0.35">
      <c r="A1861" s="66">
        <v>1860</v>
      </c>
      <c r="B1861" s="62">
        <v>20429286</v>
      </c>
      <c r="C1861" s="63" t="s">
        <v>462</v>
      </c>
      <c r="D1861" s="63" t="s">
        <v>8748</v>
      </c>
      <c r="E1861" s="63" t="s">
        <v>4685</v>
      </c>
      <c r="F1861" s="63" t="s">
        <v>32</v>
      </c>
      <c r="G1861" s="63" t="s">
        <v>6116</v>
      </c>
      <c r="H1861" s="63" t="s">
        <v>31</v>
      </c>
      <c r="I1861" s="64" t="s">
        <v>6117</v>
      </c>
      <c r="J1861" s="65" t="s">
        <v>544</v>
      </c>
      <c r="K1861" s="63" t="s">
        <v>6118</v>
      </c>
      <c r="L1861" s="63" t="s">
        <v>39</v>
      </c>
      <c r="M1861" s="63" t="s">
        <v>40</v>
      </c>
      <c r="N1861" s="63" t="s">
        <v>53</v>
      </c>
      <c r="O1861" s="63" t="s">
        <v>43</v>
      </c>
      <c r="P1861" s="63" t="s">
        <v>53</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2" t="s">
        <v>8768</v>
      </c>
    </row>
    <row r="1862" spans="1:29" ht="16.2" hidden="1" customHeight="1" x14ac:dyDescent="0.35">
      <c r="A1862" s="61">
        <v>1861</v>
      </c>
      <c r="B1862" s="67">
        <v>20429289</v>
      </c>
      <c r="C1862" s="63" t="s">
        <v>462</v>
      </c>
      <c r="D1862" s="63" t="s">
        <v>8748</v>
      </c>
      <c r="E1862" s="63" t="s">
        <v>6119</v>
      </c>
      <c r="F1862" s="63" t="s">
        <v>32</v>
      </c>
      <c r="G1862" s="63" t="s">
        <v>6120</v>
      </c>
      <c r="H1862" s="63" t="s">
        <v>42</v>
      </c>
      <c r="I1862" s="64" t="s">
        <v>465</v>
      </c>
      <c r="J1862" s="65" t="s">
        <v>465</v>
      </c>
      <c r="K1862" s="63" t="s">
        <v>6121</v>
      </c>
      <c r="L1862" s="63" t="s">
        <v>33</v>
      </c>
      <c r="M1862" s="63" t="s">
        <v>34</v>
      </c>
      <c r="N1862" s="63" t="s">
        <v>35</v>
      </c>
      <c r="O1862" s="63" t="s">
        <v>36</v>
      </c>
      <c r="P1862" s="63" t="s">
        <v>8749</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2" t="s">
        <v>8768</v>
      </c>
    </row>
    <row r="1863" spans="1:29" ht="16.2" hidden="1" customHeight="1" x14ac:dyDescent="0.35">
      <c r="A1863" s="61">
        <v>1862</v>
      </c>
      <c r="B1863" s="67">
        <v>20429298</v>
      </c>
      <c r="C1863" s="63" t="s">
        <v>462</v>
      </c>
      <c r="D1863" s="63" t="s">
        <v>8748</v>
      </c>
      <c r="E1863" s="63" t="s">
        <v>6122</v>
      </c>
      <c r="F1863" s="63" t="s">
        <v>38</v>
      </c>
      <c r="G1863" s="63" t="s">
        <v>5491</v>
      </c>
      <c r="H1863" s="63" t="s">
        <v>42</v>
      </c>
      <c r="I1863" s="64" t="s">
        <v>6123</v>
      </c>
      <c r="J1863" s="65" t="s">
        <v>1463</v>
      </c>
      <c r="K1863" s="63" t="s">
        <v>6124</v>
      </c>
      <c r="L1863" s="63" t="s">
        <v>33</v>
      </c>
      <c r="M1863" s="63" t="s">
        <v>34</v>
      </c>
      <c r="N1863" s="63" t="s">
        <v>35</v>
      </c>
      <c r="O1863" s="63" t="s">
        <v>43</v>
      </c>
      <c r="P1863" s="63" t="s">
        <v>8750</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2" t="s">
        <v>8768</v>
      </c>
    </row>
    <row r="1864" spans="1:29" ht="16.2" hidden="1" customHeight="1" x14ac:dyDescent="0.35">
      <c r="A1864" s="66">
        <v>1863</v>
      </c>
      <c r="B1864" s="67">
        <v>20429310</v>
      </c>
      <c r="C1864" s="63" t="s">
        <v>462</v>
      </c>
      <c r="D1864" s="63" t="s">
        <v>8748</v>
      </c>
      <c r="E1864" s="63" t="s">
        <v>6125</v>
      </c>
      <c r="F1864" s="63" t="s">
        <v>38</v>
      </c>
      <c r="G1864" s="63" t="s">
        <v>6126</v>
      </c>
      <c r="H1864" s="63" t="s">
        <v>42</v>
      </c>
      <c r="I1864" s="64" t="s">
        <v>465</v>
      </c>
      <c r="J1864" s="65" t="s">
        <v>465</v>
      </c>
      <c r="K1864" s="63" t="s">
        <v>6127</v>
      </c>
      <c r="L1864" s="63" t="s">
        <v>33</v>
      </c>
      <c r="M1864" s="63" t="s">
        <v>34</v>
      </c>
      <c r="N1864" s="63" t="s">
        <v>35</v>
      </c>
      <c r="O1864" s="63" t="s">
        <v>36</v>
      </c>
      <c r="P1864" s="63" t="s">
        <v>8750</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2" t="s">
        <v>8768</v>
      </c>
    </row>
    <row r="1865" spans="1:29" ht="16.2" hidden="1" customHeight="1" x14ac:dyDescent="0.35">
      <c r="A1865" s="66">
        <v>1864</v>
      </c>
      <c r="B1865" s="67">
        <v>20429316</v>
      </c>
      <c r="C1865" s="63" t="s">
        <v>462</v>
      </c>
      <c r="D1865" s="63" t="s">
        <v>8748</v>
      </c>
      <c r="E1865" s="63" t="s">
        <v>6128</v>
      </c>
      <c r="F1865" s="63" t="s">
        <v>38</v>
      </c>
      <c r="G1865" s="63" t="s">
        <v>6129</v>
      </c>
      <c r="H1865" s="63" t="s">
        <v>31</v>
      </c>
      <c r="I1865" s="64" t="s">
        <v>465</v>
      </c>
      <c r="J1865" s="65" t="s">
        <v>526</v>
      </c>
      <c r="K1865" s="63" t="s">
        <v>6130</v>
      </c>
      <c r="L1865" s="63" t="s">
        <v>33</v>
      </c>
      <c r="M1865" s="63" t="s">
        <v>34</v>
      </c>
      <c r="N1865" s="63" t="s">
        <v>35</v>
      </c>
      <c r="O1865" s="63" t="s">
        <v>43</v>
      </c>
      <c r="P1865" s="63" t="s">
        <v>8757</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2" t="s">
        <v>8768</v>
      </c>
    </row>
    <row r="1866" spans="1:29" ht="16.2" hidden="1" customHeight="1" x14ac:dyDescent="0.35">
      <c r="A1866" s="61">
        <v>1865</v>
      </c>
      <c r="B1866" s="67">
        <v>20429325</v>
      </c>
      <c r="C1866" s="63" t="s">
        <v>462</v>
      </c>
      <c r="D1866" s="63" t="s">
        <v>8748</v>
      </c>
      <c r="E1866" s="63" t="s">
        <v>274</v>
      </c>
      <c r="F1866" s="63" t="s">
        <v>32</v>
      </c>
      <c r="G1866" s="63" t="s">
        <v>4995</v>
      </c>
      <c r="H1866" s="63" t="s">
        <v>42</v>
      </c>
      <c r="I1866" s="64" t="s">
        <v>465</v>
      </c>
      <c r="J1866" s="65" t="s">
        <v>465</v>
      </c>
      <c r="K1866" s="63" t="s">
        <v>6131</v>
      </c>
      <c r="L1866" s="63" t="s">
        <v>39</v>
      </c>
      <c r="M1866" s="63" t="s">
        <v>34</v>
      </c>
      <c r="N1866" s="63" t="s">
        <v>35</v>
      </c>
      <c r="O1866" s="63" t="s">
        <v>36</v>
      </c>
      <c r="P1866" s="63" t="s">
        <v>8753</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2" t="s">
        <v>8768</v>
      </c>
    </row>
    <row r="1867" spans="1:29" ht="16.2" hidden="1" customHeight="1" x14ac:dyDescent="0.35">
      <c r="A1867" s="61">
        <v>1866</v>
      </c>
      <c r="B1867" s="67">
        <v>20429334</v>
      </c>
      <c r="C1867" s="63" t="s">
        <v>462</v>
      </c>
      <c r="D1867" s="63" t="s">
        <v>8748</v>
      </c>
      <c r="E1867" s="63" t="s">
        <v>6132</v>
      </c>
      <c r="F1867" s="63" t="s">
        <v>38</v>
      </c>
      <c r="G1867" s="63" t="s">
        <v>6133</v>
      </c>
      <c r="H1867" s="63" t="s">
        <v>31</v>
      </c>
      <c r="I1867" s="64" t="s">
        <v>6134</v>
      </c>
      <c r="J1867" s="65" t="s">
        <v>465</v>
      </c>
      <c r="K1867" s="63" t="s">
        <v>6135</v>
      </c>
      <c r="L1867" s="63" t="s">
        <v>39</v>
      </c>
      <c r="M1867" s="63" t="s">
        <v>34</v>
      </c>
      <c r="N1867" s="63" t="s">
        <v>35</v>
      </c>
      <c r="O1867" s="63" t="s">
        <v>43</v>
      </c>
      <c r="P1867" s="63" t="s">
        <v>8753</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2" t="s">
        <v>8768</v>
      </c>
    </row>
    <row r="1868" spans="1:29" ht="16.2" hidden="1" customHeight="1" x14ac:dyDescent="0.35">
      <c r="A1868" s="66">
        <v>1867</v>
      </c>
      <c r="B1868" s="67">
        <v>20429351</v>
      </c>
      <c r="C1868" s="63" t="s">
        <v>462</v>
      </c>
      <c r="D1868" s="63" t="s">
        <v>8748</v>
      </c>
      <c r="E1868" s="63" t="s">
        <v>6136</v>
      </c>
      <c r="F1868" s="63" t="s">
        <v>38</v>
      </c>
      <c r="G1868" s="63" t="s">
        <v>6137</v>
      </c>
      <c r="H1868" s="63" t="s">
        <v>31</v>
      </c>
      <c r="I1868" s="64" t="s">
        <v>465</v>
      </c>
      <c r="J1868" s="65" t="s">
        <v>465</v>
      </c>
      <c r="K1868" s="63" t="s">
        <v>6138</v>
      </c>
      <c r="L1868" s="63" t="s">
        <v>39</v>
      </c>
      <c r="M1868" s="63" t="s">
        <v>34</v>
      </c>
      <c r="N1868" s="63" t="s">
        <v>35</v>
      </c>
      <c r="O1868" s="63" t="s">
        <v>36</v>
      </c>
      <c r="P1868" s="63" t="s">
        <v>8757</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2" t="s">
        <v>8768</v>
      </c>
    </row>
    <row r="1869" spans="1:29" ht="16.2" hidden="1" customHeight="1" x14ac:dyDescent="0.35">
      <c r="A1869" s="66">
        <v>1868</v>
      </c>
      <c r="B1869" s="63">
        <v>20429377</v>
      </c>
      <c r="C1869" s="63" t="s">
        <v>462</v>
      </c>
      <c r="D1869" s="63" t="s">
        <v>8748</v>
      </c>
      <c r="E1869" s="63" t="s">
        <v>6139</v>
      </c>
      <c r="F1869" s="63" t="s">
        <v>38</v>
      </c>
      <c r="G1869" s="63" t="s">
        <v>6140</v>
      </c>
      <c r="H1869" s="63" t="s">
        <v>31</v>
      </c>
      <c r="I1869" s="64" t="s">
        <v>465</v>
      </c>
      <c r="J1869" s="65" t="s">
        <v>465</v>
      </c>
      <c r="K1869" s="63" t="s">
        <v>6141</v>
      </c>
      <c r="L1869" s="63" t="s">
        <v>45</v>
      </c>
      <c r="M1869" s="63" t="s">
        <v>34</v>
      </c>
      <c r="N1869" s="63" t="s">
        <v>48</v>
      </c>
      <c r="O1869" s="63" t="s">
        <v>36</v>
      </c>
      <c r="P1869" s="89" t="s">
        <v>8756</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2" t="s">
        <v>8768</v>
      </c>
    </row>
    <row r="1870" spans="1:29" ht="16.2" hidden="1" customHeight="1" x14ac:dyDescent="0.35">
      <c r="A1870" s="61">
        <v>1869</v>
      </c>
      <c r="B1870" s="67">
        <v>20429378</v>
      </c>
      <c r="C1870" s="63" t="s">
        <v>462</v>
      </c>
      <c r="D1870" s="63" t="s">
        <v>8748</v>
      </c>
      <c r="E1870" s="63" t="s">
        <v>6142</v>
      </c>
      <c r="F1870" s="63" t="s">
        <v>38</v>
      </c>
      <c r="G1870" s="63" t="s">
        <v>6143</v>
      </c>
      <c r="H1870" s="63" t="s">
        <v>31</v>
      </c>
      <c r="I1870" s="64" t="s">
        <v>465</v>
      </c>
      <c r="J1870" s="65" t="s">
        <v>465</v>
      </c>
      <c r="K1870" s="63" t="s">
        <v>6144</v>
      </c>
      <c r="L1870" s="63" t="s">
        <v>33</v>
      </c>
      <c r="M1870" s="63" t="s">
        <v>34</v>
      </c>
      <c r="N1870" s="63" t="s">
        <v>35</v>
      </c>
      <c r="O1870" s="63" t="s">
        <v>36</v>
      </c>
      <c r="P1870" s="63" t="s">
        <v>8757</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2" t="s">
        <v>8768</v>
      </c>
    </row>
    <row r="1871" spans="1:29" ht="16.2" hidden="1" customHeight="1" x14ac:dyDescent="0.35">
      <c r="A1871" s="61">
        <v>1870</v>
      </c>
      <c r="B1871" s="67">
        <v>20429392</v>
      </c>
      <c r="C1871" s="63" t="s">
        <v>462</v>
      </c>
      <c r="D1871" s="63" t="s">
        <v>8748</v>
      </c>
      <c r="E1871" s="63" t="s">
        <v>6145</v>
      </c>
      <c r="F1871" s="63" t="s">
        <v>38</v>
      </c>
      <c r="G1871" s="63" t="s">
        <v>6146</v>
      </c>
      <c r="H1871" s="63" t="s">
        <v>42</v>
      </c>
      <c r="I1871" s="64" t="s">
        <v>840</v>
      </c>
      <c r="J1871" s="65" t="s">
        <v>465</v>
      </c>
      <c r="K1871" s="63" t="s">
        <v>6147</v>
      </c>
      <c r="L1871" s="63" t="s">
        <v>39</v>
      </c>
      <c r="M1871" s="63" t="s">
        <v>40</v>
      </c>
      <c r="N1871" s="63" t="s">
        <v>46</v>
      </c>
      <c r="O1871" s="63" t="s">
        <v>43</v>
      </c>
      <c r="P1871" s="63" t="s">
        <v>46</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2" t="s">
        <v>8768</v>
      </c>
    </row>
    <row r="1872" spans="1:29" ht="16.2" hidden="1" customHeight="1" x14ac:dyDescent="0.35">
      <c r="A1872" s="66">
        <v>1871</v>
      </c>
      <c r="B1872" s="67">
        <v>20429394</v>
      </c>
      <c r="C1872" s="63" t="s">
        <v>462</v>
      </c>
      <c r="D1872" s="63" t="s">
        <v>8748</v>
      </c>
      <c r="E1872" s="63" t="s">
        <v>6148</v>
      </c>
      <c r="F1872" s="63" t="s">
        <v>38</v>
      </c>
      <c r="G1872" s="63" t="s">
        <v>6149</v>
      </c>
      <c r="H1872" s="63" t="s">
        <v>42</v>
      </c>
      <c r="I1872" s="64" t="s">
        <v>465</v>
      </c>
      <c r="J1872" s="65" t="s">
        <v>465</v>
      </c>
      <c r="K1872" s="63" t="s">
        <v>6150</v>
      </c>
      <c r="L1872" s="63" t="s">
        <v>39</v>
      </c>
      <c r="M1872" s="63" t="s">
        <v>34</v>
      </c>
      <c r="N1872" s="63" t="s">
        <v>35</v>
      </c>
      <c r="O1872" s="63" t="s">
        <v>36</v>
      </c>
      <c r="P1872" s="63" t="s">
        <v>8757</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2" t="s">
        <v>8768</v>
      </c>
    </row>
    <row r="1873" spans="1:29" ht="16.2" hidden="1" customHeight="1" x14ac:dyDescent="0.35">
      <c r="A1873" s="66">
        <v>1872</v>
      </c>
      <c r="B1873" s="62">
        <v>20429401</v>
      </c>
      <c r="C1873" s="63" t="s">
        <v>462</v>
      </c>
      <c r="D1873" s="63" t="s">
        <v>8748</v>
      </c>
      <c r="E1873" s="63" t="s">
        <v>6151</v>
      </c>
      <c r="F1873" s="63" t="s">
        <v>38</v>
      </c>
      <c r="G1873" s="63" t="s">
        <v>6152</v>
      </c>
      <c r="H1873" s="63" t="s">
        <v>31</v>
      </c>
      <c r="I1873" s="64" t="s">
        <v>465</v>
      </c>
      <c r="J1873" s="65" t="s">
        <v>526</v>
      </c>
      <c r="K1873" s="63" t="s">
        <v>6153</v>
      </c>
      <c r="L1873" s="63" t="s">
        <v>33</v>
      </c>
      <c r="M1873" s="63" t="s">
        <v>40</v>
      </c>
      <c r="N1873" s="63" t="s">
        <v>48</v>
      </c>
      <c r="O1873" s="63" t="s">
        <v>43</v>
      </c>
      <c r="P1873" s="89" t="s">
        <v>8756</v>
      </c>
      <c r="Q1873" s="84">
        <f t="shared" ca="1" si="87"/>
        <v>46120</v>
      </c>
      <c r="R1873" s="68">
        <v>0</v>
      </c>
      <c r="S1873" s="85" t="s">
        <v>8754</v>
      </c>
      <c r="T1873" s="85">
        <v>0</v>
      </c>
      <c r="U1873" s="85">
        <v>0</v>
      </c>
      <c r="V1873" s="86">
        <f t="shared" si="88"/>
        <v>2</v>
      </c>
      <c r="W1873" s="85">
        <v>0</v>
      </c>
      <c r="X1873" s="85">
        <v>0</v>
      </c>
      <c r="Y1873" s="85">
        <v>0</v>
      </c>
      <c r="Z1873" s="85">
        <v>0</v>
      </c>
      <c r="AA1873" s="85">
        <v>0</v>
      </c>
      <c r="AB1873" s="87">
        <f t="shared" si="89"/>
        <v>0</v>
      </c>
      <c r="AC1873" s="92" t="s">
        <v>8768</v>
      </c>
    </row>
    <row r="1874" spans="1:29" ht="16.2" hidden="1" customHeight="1" x14ac:dyDescent="0.35">
      <c r="A1874" s="61">
        <v>1873</v>
      </c>
      <c r="B1874" s="67">
        <v>20429412</v>
      </c>
      <c r="C1874" s="63" t="s">
        <v>462</v>
      </c>
      <c r="D1874" s="63" t="s">
        <v>8748</v>
      </c>
      <c r="E1874" s="63" t="s">
        <v>423</v>
      </c>
      <c r="F1874" s="63" t="s">
        <v>32</v>
      </c>
      <c r="G1874" s="63" t="s">
        <v>6154</v>
      </c>
      <c r="H1874" s="63" t="s">
        <v>31</v>
      </c>
      <c r="I1874" s="64" t="s">
        <v>6155</v>
      </c>
      <c r="J1874" s="65" t="s">
        <v>526</v>
      </c>
      <c r="K1874" s="63" t="s">
        <v>6156</v>
      </c>
      <c r="L1874" s="63" t="s">
        <v>33</v>
      </c>
      <c r="M1874" s="63" t="s">
        <v>40</v>
      </c>
      <c r="N1874" s="63" t="s">
        <v>35</v>
      </c>
      <c r="O1874" s="63" t="s">
        <v>43</v>
      </c>
      <c r="P1874" s="63" t="s">
        <v>8749</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2" t="s">
        <v>8768</v>
      </c>
    </row>
    <row r="1875" spans="1:29" ht="16.2" hidden="1" customHeight="1" x14ac:dyDescent="0.35">
      <c r="A1875" s="61">
        <v>1874</v>
      </c>
      <c r="B1875" s="67">
        <v>20429414</v>
      </c>
      <c r="C1875" s="63" t="s">
        <v>462</v>
      </c>
      <c r="D1875" s="63" t="s">
        <v>8748</v>
      </c>
      <c r="E1875" s="63" t="s">
        <v>6157</v>
      </c>
      <c r="F1875" s="63" t="s">
        <v>32</v>
      </c>
      <c r="G1875" s="63" t="s">
        <v>800</v>
      </c>
      <c r="H1875" s="63" t="s">
        <v>31</v>
      </c>
      <c r="I1875" s="64" t="s">
        <v>465</v>
      </c>
      <c r="J1875" s="65" t="s">
        <v>465</v>
      </c>
      <c r="K1875" s="63" t="s">
        <v>6158</v>
      </c>
      <c r="L1875" s="63" t="s">
        <v>39</v>
      </c>
      <c r="M1875" s="63" t="s">
        <v>40</v>
      </c>
      <c r="N1875" s="63" t="s">
        <v>35</v>
      </c>
      <c r="O1875" s="63" t="s">
        <v>36</v>
      </c>
      <c r="P1875" s="63" t="s">
        <v>8749</v>
      </c>
      <c r="Q1875" s="84">
        <f t="shared" ca="1" si="87"/>
        <v>46120</v>
      </c>
      <c r="R1875" s="68">
        <v>0</v>
      </c>
      <c r="S1875" s="85" t="s">
        <v>8754</v>
      </c>
      <c r="T1875" s="85">
        <v>0</v>
      </c>
      <c r="U1875" s="85">
        <v>0</v>
      </c>
      <c r="V1875" s="86">
        <f t="shared" si="88"/>
        <v>2</v>
      </c>
      <c r="W1875" s="85">
        <v>0</v>
      </c>
      <c r="X1875" s="85">
        <v>0</v>
      </c>
      <c r="Y1875" s="85">
        <v>0</v>
      </c>
      <c r="Z1875" s="85">
        <v>0</v>
      </c>
      <c r="AA1875" s="85">
        <v>0</v>
      </c>
      <c r="AB1875" s="87">
        <f t="shared" si="89"/>
        <v>0</v>
      </c>
      <c r="AC1875" s="92" t="s">
        <v>8768</v>
      </c>
    </row>
    <row r="1876" spans="1:29" ht="16.2" hidden="1" customHeight="1" x14ac:dyDescent="0.35">
      <c r="A1876" s="66">
        <v>1875</v>
      </c>
      <c r="B1876" s="67">
        <v>20429420</v>
      </c>
      <c r="C1876" s="63" t="s">
        <v>462</v>
      </c>
      <c r="D1876" s="63" t="s">
        <v>8748</v>
      </c>
      <c r="E1876" s="63" t="s">
        <v>6159</v>
      </c>
      <c r="F1876" s="63" t="s">
        <v>32</v>
      </c>
      <c r="G1876" s="63" t="s">
        <v>6160</v>
      </c>
      <c r="H1876" s="63" t="s">
        <v>31</v>
      </c>
      <c r="I1876" s="64" t="s">
        <v>465</v>
      </c>
      <c r="J1876" s="65" t="s">
        <v>465</v>
      </c>
      <c r="K1876" s="63" t="s">
        <v>6161</v>
      </c>
      <c r="L1876" s="63" t="s">
        <v>33</v>
      </c>
      <c r="M1876" s="63" t="s">
        <v>40</v>
      </c>
      <c r="N1876" s="63" t="s">
        <v>35</v>
      </c>
      <c r="O1876" s="63" t="s">
        <v>36</v>
      </c>
      <c r="P1876" s="63" t="s">
        <v>8749</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2" t="s">
        <v>8768</v>
      </c>
    </row>
    <row r="1877" spans="1:29" ht="16.2" hidden="1" customHeight="1" x14ac:dyDescent="0.35">
      <c r="A1877" s="66">
        <v>1876</v>
      </c>
      <c r="B1877" s="63">
        <v>20429434</v>
      </c>
      <c r="C1877" s="63" t="s">
        <v>462</v>
      </c>
      <c r="D1877" s="63" t="s">
        <v>8748</v>
      </c>
      <c r="E1877" s="63" t="s">
        <v>6162</v>
      </c>
      <c r="F1877" s="63" t="s">
        <v>38</v>
      </c>
      <c r="G1877" s="63" t="s">
        <v>6163</v>
      </c>
      <c r="H1877" s="63" t="s">
        <v>31</v>
      </c>
      <c r="I1877" s="64" t="s">
        <v>465</v>
      </c>
      <c r="J1877" s="65" t="s">
        <v>465</v>
      </c>
      <c r="K1877" s="63" t="s">
        <v>6164</v>
      </c>
      <c r="L1877" s="63" t="s">
        <v>39</v>
      </c>
      <c r="M1877" s="63" t="s">
        <v>34</v>
      </c>
      <c r="N1877" s="63" t="s">
        <v>57</v>
      </c>
      <c r="O1877" s="63" t="s">
        <v>36</v>
      </c>
      <c r="P1877" s="63" t="s">
        <v>57</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2" t="s">
        <v>8768</v>
      </c>
    </row>
    <row r="1878" spans="1:29" ht="16.2" hidden="1" customHeight="1" x14ac:dyDescent="0.35">
      <c r="A1878" s="61">
        <v>1877</v>
      </c>
      <c r="B1878" s="63">
        <v>20429439</v>
      </c>
      <c r="C1878" s="63" t="s">
        <v>462</v>
      </c>
      <c r="D1878" s="63" t="s">
        <v>8748</v>
      </c>
      <c r="E1878" s="63" t="s">
        <v>4765</v>
      </c>
      <c r="F1878" s="63" t="s">
        <v>38</v>
      </c>
      <c r="G1878" s="63" t="s">
        <v>6165</v>
      </c>
      <c r="H1878" s="63" t="s">
        <v>42</v>
      </c>
      <c r="I1878" s="64" t="s">
        <v>6166</v>
      </c>
      <c r="J1878" s="65" t="s">
        <v>502</v>
      </c>
      <c r="K1878" s="63" t="s">
        <v>6167</v>
      </c>
      <c r="L1878" s="63" t="s">
        <v>39</v>
      </c>
      <c r="M1878" s="63" t="s">
        <v>40</v>
      </c>
      <c r="N1878" s="63" t="s">
        <v>52</v>
      </c>
      <c r="O1878" s="63" t="s">
        <v>30</v>
      </c>
      <c r="P1878" s="63" t="s">
        <v>52</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2" t="s">
        <v>8768</v>
      </c>
    </row>
    <row r="1879" spans="1:29" ht="16.2" hidden="1" customHeight="1" x14ac:dyDescent="0.35">
      <c r="A1879" s="61">
        <v>1878</v>
      </c>
      <c r="B1879" s="67">
        <v>20429442</v>
      </c>
      <c r="C1879" s="63" t="s">
        <v>462</v>
      </c>
      <c r="D1879" s="63" t="s">
        <v>8748</v>
      </c>
      <c r="E1879" s="63" t="s">
        <v>6168</v>
      </c>
      <c r="F1879" s="63" t="s">
        <v>32</v>
      </c>
      <c r="G1879" s="63" t="s">
        <v>3355</v>
      </c>
      <c r="H1879" s="63" t="s">
        <v>31</v>
      </c>
      <c r="I1879" s="64" t="s">
        <v>465</v>
      </c>
      <c r="J1879" s="65" t="s">
        <v>465</v>
      </c>
      <c r="K1879" s="63" t="s">
        <v>6169</v>
      </c>
      <c r="L1879" s="63" t="s">
        <v>33</v>
      </c>
      <c r="M1879" s="63" t="s">
        <v>34</v>
      </c>
      <c r="N1879" s="63" t="s">
        <v>35</v>
      </c>
      <c r="O1879" s="63" t="s">
        <v>36</v>
      </c>
      <c r="P1879" s="63" t="s">
        <v>8752</v>
      </c>
      <c r="Q1879" s="84">
        <f t="shared" ca="1" si="87"/>
        <v>46120</v>
      </c>
      <c r="R1879" s="68">
        <v>0</v>
      </c>
      <c r="S1879" s="85" t="s">
        <v>8754</v>
      </c>
      <c r="T1879" s="85">
        <v>0</v>
      </c>
      <c r="U1879" s="85">
        <v>0</v>
      </c>
      <c r="V1879" s="86">
        <f t="shared" si="88"/>
        <v>2</v>
      </c>
      <c r="W1879" s="85">
        <v>0</v>
      </c>
      <c r="X1879" s="85">
        <v>0</v>
      </c>
      <c r="Y1879" s="85">
        <v>0</v>
      </c>
      <c r="Z1879" s="85">
        <v>0</v>
      </c>
      <c r="AA1879" s="85">
        <v>0</v>
      </c>
      <c r="AB1879" s="87">
        <f t="shared" si="89"/>
        <v>0</v>
      </c>
      <c r="AC1879" s="92" t="s">
        <v>8768</v>
      </c>
    </row>
    <row r="1880" spans="1:29" ht="16.2" hidden="1" customHeight="1" x14ac:dyDescent="0.35">
      <c r="A1880" s="66">
        <v>1879</v>
      </c>
      <c r="B1880" s="67">
        <v>20429464</v>
      </c>
      <c r="C1880" s="63" t="s">
        <v>462</v>
      </c>
      <c r="D1880" s="63" t="s">
        <v>8748</v>
      </c>
      <c r="E1880" s="63" t="s">
        <v>6170</v>
      </c>
      <c r="F1880" s="63" t="s">
        <v>38</v>
      </c>
      <c r="G1880" s="63" t="s">
        <v>6171</v>
      </c>
      <c r="H1880" s="63" t="s">
        <v>42</v>
      </c>
      <c r="I1880" s="64" t="s">
        <v>6172</v>
      </c>
      <c r="J1880" s="65" t="s">
        <v>2969</v>
      </c>
      <c r="K1880" s="63" t="s">
        <v>6173</v>
      </c>
      <c r="L1880" s="63" t="s">
        <v>33</v>
      </c>
      <c r="M1880" s="63" t="s">
        <v>34</v>
      </c>
      <c r="N1880" s="63" t="s">
        <v>35</v>
      </c>
      <c r="O1880" s="63" t="s">
        <v>30</v>
      </c>
      <c r="P1880" s="63" t="s">
        <v>8757</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2" t="s">
        <v>8768</v>
      </c>
    </row>
    <row r="1881" spans="1:29" ht="16.2" customHeight="1" x14ac:dyDescent="0.35">
      <c r="A1881" s="66">
        <v>1880</v>
      </c>
      <c r="B1881" s="63">
        <v>20429483</v>
      </c>
      <c r="C1881" s="63" t="s">
        <v>462</v>
      </c>
      <c r="D1881" s="63" t="s">
        <v>8748</v>
      </c>
      <c r="E1881" s="63" t="s">
        <v>6174</v>
      </c>
      <c r="F1881" s="63" t="s">
        <v>38</v>
      </c>
      <c r="G1881" s="63" t="s">
        <v>6175</v>
      </c>
      <c r="H1881" s="63" t="s">
        <v>31</v>
      </c>
      <c r="I1881" s="64" t="s">
        <v>6176</v>
      </c>
      <c r="J1881" s="65" t="s">
        <v>689</v>
      </c>
      <c r="K1881" s="63" t="s">
        <v>6177</v>
      </c>
      <c r="L1881" s="63" t="s">
        <v>39</v>
      </c>
      <c r="M1881" s="63" t="s">
        <v>40</v>
      </c>
      <c r="N1881" s="63" t="s">
        <v>53</v>
      </c>
      <c r="O1881" s="63" t="s">
        <v>43</v>
      </c>
      <c r="P1881" s="63" t="s">
        <v>53</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2" t="s">
        <v>8768</v>
      </c>
    </row>
    <row r="1882" spans="1:29" ht="16.2" hidden="1" customHeight="1" x14ac:dyDescent="0.35">
      <c r="A1882" s="61">
        <v>1881</v>
      </c>
      <c r="B1882" s="67">
        <v>20429488</v>
      </c>
      <c r="C1882" s="63" t="s">
        <v>462</v>
      </c>
      <c r="D1882" s="63" t="s">
        <v>8748</v>
      </c>
      <c r="E1882" s="63" t="s">
        <v>6178</v>
      </c>
      <c r="F1882" s="63" t="s">
        <v>32</v>
      </c>
      <c r="G1882" s="63" t="s">
        <v>6179</v>
      </c>
      <c r="H1882" s="63" t="s">
        <v>31</v>
      </c>
      <c r="I1882" s="64" t="s">
        <v>1132</v>
      </c>
      <c r="J1882" s="65" t="s">
        <v>544</v>
      </c>
      <c r="K1882" s="63" t="s">
        <v>6180</v>
      </c>
      <c r="L1882" s="63" t="s">
        <v>39</v>
      </c>
      <c r="M1882" s="63" t="s">
        <v>40</v>
      </c>
      <c r="N1882" s="63" t="s">
        <v>35</v>
      </c>
      <c r="O1882" s="63" t="s">
        <v>43</v>
      </c>
      <c r="P1882" s="63" t="s">
        <v>8755</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2" t="s">
        <v>8768</v>
      </c>
    </row>
    <row r="1883" spans="1:29" ht="16.2" hidden="1" customHeight="1" x14ac:dyDescent="0.35">
      <c r="A1883" s="61">
        <v>1882</v>
      </c>
      <c r="B1883" s="63">
        <v>20429500</v>
      </c>
      <c r="C1883" s="63" t="s">
        <v>462</v>
      </c>
      <c r="D1883" s="63" t="s">
        <v>8748</v>
      </c>
      <c r="E1883" s="63" t="s">
        <v>1795</v>
      </c>
      <c r="F1883" s="63" t="s">
        <v>38</v>
      </c>
      <c r="G1883" s="63" t="s">
        <v>6181</v>
      </c>
      <c r="H1883" s="63" t="s">
        <v>31</v>
      </c>
      <c r="I1883" s="64" t="s">
        <v>465</v>
      </c>
      <c r="J1883" s="65" t="s">
        <v>465</v>
      </c>
      <c r="K1883" s="63" t="s">
        <v>6182</v>
      </c>
      <c r="L1883" s="63" t="s">
        <v>39</v>
      </c>
      <c r="M1883" s="63" t="s">
        <v>40</v>
      </c>
      <c r="N1883" s="63" t="s">
        <v>52</v>
      </c>
      <c r="O1883" s="63" t="s">
        <v>36</v>
      </c>
      <c r="P1883" s="63" t="s">
        <v>52</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2" t="s">
        <v>8768</v>
      </c>
    </row>
    <row r="1884" spans="1:29" ht="16.2" hidden="1" customHeight="1" x14ac:dyDescent="0.35">
      <c r="A1884" s="66">
        <v>1883</v>
      </c>
      <c r="B1884" s="63">
        <v>20429505</v>
      </c>
      <c r="C1884" s="63" t="s">
        <v>462</v>
      </c>
      <c r="D1884" s="63" t="s">
        <v>8748</v>
      </c>
      <c r="E1884" s="63" t="s">
        <v>6183</v>
      </c>
      <c r="F1884" s="63" t="s">
        <v>32</v>
      </c>
      <c r="G1884" s="63" t="s">
        <v>3494</v>
      </c>
      <c r="H1884" s="63" t="s">
        <v>31</v>
      </c>
      <c r="I1884" s="64" t="s">
        <v>465</v>
      </c>
      <c r="J1884" s="65" t="s">
        <v>465</v>
      </c>
      <c r="K1884" s="63" t="s">
        <v>6184</v>
      </c>
      <c r="L1884" s="63" t="s">
        <v>33</v>
      </c>
      <c r="M1884" s="63" t="s">
        <v>34</v>
      </c>
      <c r="N1884" s="63" t="s">
        <v>48</v>
      </c>
      <c r="O1884" s="63" t="s">
        <v>36</v>
      </c>
      <c r="P1884" s="89" t="s">
        <v>8758</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2" t="s">
        <v>8768</v>
      </c>
    </row>
    <row r="1885" spans="1:29" ht="16.2" hidden="1" customHeight="1" x14ac:dyDescent="0.35">
      <c r="A1885" s="66">
        <v>1884</v>
      </c>
      <c r="B1885" s="67">
        <v>20429506</v>
      </c>
      <c r="C1885" s="63" t="s">
        <v>462</v>
      </c>
      <c r="D1885" s="63" t="s">
        <v>8748</v>
      </c>
      <c r="E1885" s="63" t="s">
        <v>6185</v>
      </c>
      <c r="F1885" s="63" t="s">
        <v>32</v>
      </c>
      <c r="G1885" s="63" t="s">
        <v>6186</v>
      </c>
      <c r="H1885" s="63" t="s">
        <v>31</v>
      </c>
      <c r="I1885" s="64" t="s">
        <v>6187</v>
      </c>
      <c r="J1885" s="65" t="s">
        <v>465</v>
      </c>
      <c r="K1885" s="63" t="s">
        <v>6188</v>
      </c>
      <c r="L1885" s="63" t="s">
        <v>33</v>
      </c>
      <c r="M1885" s="63" t="s">
        <v>40</v>
      </c>
      <c r="N1885" s="63" t="s">
        <v>46</v>
      </c>
      <c r="O1885" s="63" t="s">
        <v>43</v>
      </c>
      <c r="P1885" s="63" t="s">
        <v>46</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2" t="s">
        <v>8768</v>
      </c>
    </row>
    <row r="1886" spans="1:29" ht="16.2" hidden="1" customHeight="1" x14ac:dyDescent="0.35">
      <c r="A1886" s="61">
        <v>1885</v>
      </c>
      <c r="B1886" s="67">
        <v>20429512</v>
      </c>
      <c r="C1886" s="63" t="s">
        <v>462</v>
      </c>
      <c r="D1886" s="63" t="s">
        <v>8748</v>
      </c>
      <c r="E1886" s="63" t="s">
        <v>6189</v>
      </c>
      <c r="F1886" s="63" t="s">
        <v>38</v>
      </c>
      <c r="G1886" s="63" t="s">
        <v>6190</v>
      </c>
      <c r="H1886" s="63" t="s">
        <v>31</v>
      </c>
      <c r="I1886" s="64" t="s">
        <v>607</v>
      </c>
      <c r="J1886" s="65" t="s">
        <v>465</v>
      </c>
      <c r="K1886" s="63" t="s">
        <v>6191</v>
      </c>
      <c r="L1886" s="63" t="s">
        <v>33</v>
      </c>
      <c r="M1886" s="63" t="s">
        <v>34</v>
      </c>
      <c r="N1886" s="63" t="s">
        <v>35</v>
      </c>
      <c r="O1886" s="63" t="s">
        <v>43</v>
      </c>
      <c r="P1886" s="63" t="s">
        <v>8755</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2" t="s">
        <v>8768</v>
      </c>
    </row>
    <row r="1887" spans="1:29" ht="16.2" hidden="1" customHeight="1" x14ac:dyDescent="0.35">
      <c r="A1887" s="61">
        <v>1886</v>
      </c>
      <c r="B1887" s="67">
        <v>20429517</v>
      </c>
      <c r="C1887" s="63" t="s">
        <v>462</v>
      </c>
      <c r="D1887" s="63" t="s">
        <v>8748</v>
      </c>
      <c r="E1887" s="63" t="s">
        <v>6192</v>
      </c>
      <c r="F1887" s="63" t="s">
        <v>38</v>
      </c>
      <c r="G1887" s="63" t="s">
        <v>6193</v>
      </c>
      <c r="H1887" s="63" t="s">
        <v>31</v>
      </c>
      <c r="I1887" s="64" t="s">
        <v>6194</v>
      </c>
      <c r="J1887" s="65" t="s">
        <v>469</v>
      </c>
      <c r="K1887" s="63" t="s">
        <v>6195</v>
      </c>
      <c r="L1887" s="63" t="s">
        <v>33</v>
      </c>
      <c r="M1887" s="63" t="s">
        <v>34</v>
      </c>
      <c r="N1887" s="63" t="s">
        <v>35</v>
      </c>
      <c r="O1887" s="63" t="s">
        <v>43</v>
      </c>
      <c r="P1887" s="63" t="s">
        <v>8750</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2" t="s">
        <v>8768</v>
      </c>
    </row>
    <row r="1888" spans="1:29" ht="16.2" hidden="1" customHeight="1" x14ac:dyDescent="0.35">
      <c r="A1888" s="66">
        <v>1887</v>
      </c>
      <c r="B1888" s="67">
        <v>20429518</v>
      </c>
      <c r="C1888" s="63" t="s">
        <v>462</v>
      </c>
      <c r="D1888" s="63" t="s">
        <v>8748</v>
      </c>
      <c r="E1888" s="63" t="s">
        <v>6196</v>
      </c>
      <c r="F1888" s="63" t="s">
        <v>38</v>
      </c>
      <c r="G1888" s="63" t="s">
        <v>6197</v>
      </c>
      <c r="H1888" s="63" t="s">
        <v>31</v>
      </c>
      <c r="I1888" s="64" t="s">
        <v>465</v>
      </c>
      <c r="J1888" s="65" t="s">
        <v>465</v>
      </c>
      <c r="K1888" s="63" t="s">
        <v>6198</v>
      </c>
      <c r="L1888" s="63" t="s">
        <v>39</v>
      </c>
      <c r="M1888" s="63" t="s">
        <v>34</v>
      </c>
      <c r="N1888" s="63" t="s">
        <v>35</v>
      </c>
      <c r="O1888" s="63" t="s">
        <v>36</v>
      </c>
      <c r="P1888" s="63" t="s">
        <v>8757</v>
      </c>
      <c r="Q1888" s="84">
        <f t="shared" ca="1" si="87"/>
        <v>46120</v>
      </c>
      <c r="R1888" s="68">
        <v>0</v>
      </c>
      <c r="S1888" s="85" t="s">
        <v>8754</v>
      </c>
      <c r="T1888" s="85">
        <v>0</v>
      </c>
      <c r="U1888" s="85">
        <v>0</v>
      </c>
      <c r="V1888" s="86">
        <f t="shared" si="88"/>
        <v>2</v>
      </c>
      <c r="W1888" s="85">
        <v>0</v>
      </c>
      <c r="X1888" s="85">
        <v>0</v>
      </c>
      <c r="Y1888" s="85">
        <v>0</v>
      </c>
      <c r="Z1888" s="85">
        <v>0</v>
      </c>
      <c r="AA1888" s="85">
        <v>0</v>
      </c>
      <c r="AB1888" s="87">
        <f t="shared" si="89"/>
        <v>0</v>
      </c>
      <c r="AC1888" s="92" t="s">
        <v>8768</v>
      </c>
    </row>
    <row r="1889" spans="1:29" ht="16.2" hidden="1" customHeight="1" x14ac:dyDescent="0.35">
      <c r="A1889" s="66">
        <v>1888</v>
      </c>
      <c r="B1889" s="67">
        <v>20429528</v>
      </c>
      <c r="C1889" s="63" t="s">
        <v>462</v>
      </c>
      <c r="D1889" s="63" t="s">
        <v>8748</v>
      </c>
      <c r="E1889" s="63" t="s">
        <v>6199</v>
      </c>
      <c r="F1889" s="63" t="s">
        <v>32</v>
      </c>
      <c r="G1889" s="63" t="s">
        <v>6200</v>
      </c>
      <c r="H1889" s="63" t="s">
        <v>42</v>
      </c>
      <c r="I1889" s="64" t="s">
        <v>465</v>
      </c>
      <c r="J1889" s="65" t="s">
        <v>465</v>
      </c>
      <c r="K1889" s="63" t="s">
        <v>6201</v>
      </c>
      <c r="L1889" s="63" t="s">
        <v>33</v>
      </c>
      <c r="M1889" s="63" t="s">
        <v>34</v>
      </c>
      <c r="N1889" s="63" t="s">
        <v>35</v>
      </c>
      <c r="O1889" s="63" t="s">
        <v>36</v>
      </c>
      <c r="P1889" s="63" t="s">
        <v>8753</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2" t="s">
        <v>8768</v>
      </c>
    </row>
    <row r="1890" spans="1:29" ht="16.2" hidden="1" customHeight="1" x14ac:dyDescent="0.35">
      <c r="A1890" s="61">
        <v>1889</v>
      </c>
      <c r="B1890" s="67">
        <v>20429532</v>
      </c>
      <c r="C1890" s="63" t="s">
        <v>462</v>
      </c>
      <c r="D1890" s="63" t="s">
        <v>8748</v>
      </c>
      <c r="E1890" s="63" t="s">
        <v>6202</v>
      </c>
      <c r="F1890" s="63" t="s">
        <v>32</v>
      </c>
      <c r="G1890" s="63" t="s">
        <v>6203</v>
      </c>
      <c r="H1890" s="63" t="s">
        <v>31</v>
      </c>
      <c r="I1890" s="64" t="s">
        <v>465</v>
      </c>
      <c r="J1890" s="65" t="s">
        <v>465</v>
      </c>
      <c r="K1890" s="63" t="s">
        <v>6204</v>
      </c>
      <c r="L1890" s="63" t="s">
        <v>39</v>
      </c>
      <c r="M1890" s="63" t="s">
        <v>34</v>
      </c>
      <c r="N1890" s="63" t="s">
        <v>35</v>
      </c>
      <c r="O1890" s="63" t="s">
        <v>36</v>
      </c>
      <c r="P1890" s="63" t="s">
        <v>8757</v>
      </c>
      <c r="Q1890" s="84">
        <f t="shared" ca="1" si="87"/>
        <v>46120</v>
      </c>
      <c r="R1890" s="68">
        <v>0</v>
      </c>
      <c r="S1890" s="85" t="s">
        <v>8754</v>
      </c>
      <c r="T1890" s="85">
        <v>0</v>
      </c>
      <c r="U1890" s="85">
        <v>0</v>
      </c>
      <c r="V1890" s="86">
        <f t="shared" si="88"/>
        <v>2</v>
      </c>
      <c r="W1890" s="85">
        <v>0</v>
      </c>
      <c r="X1890" s="85">
        <v>0</v>
      </c>
      <c r="Y1890" s="85">
        <v>0</v>
      </c>
      <c r="Z1890" s="85">
        <v>0</v>
      </c>
      <c r="AA1890" s="85">
        <v>0</v>
      </c>
      <c r="AB1890" s="87">
        <f t="shared" si="89"/>
        <v>0</v>
      </c>
      <c r="AC1890" s="92" t="s">
        <v>8768</v>
      </c>
    </row>
    <row r="1891" spans="1:29" ht="16.2" hidden="1" customHeight="1" x14ac:dyDescent="0.35">
      <c r="A1891" s="66">
        <v>1890</v>
      </c>
      <c r="B1891" s="63">
        <v>20429538</v>
      </c>
      <c r="C1891" s="63" t="s">
        <v>462</v>
      </c>
      <c r="D1891" s="63" t="s">
        <v>8748</v>
      </c>
      <c r="E1891" s="63" t="s">
        <v>6205</v>
      </c>
      <c r="F1891" s="63" t="s">
        <v>32</v>
      </c>
      <c r="G1891" s="63" t="s">
        <v>6206</v>
      </c>
      <c r="H1891" s="63" t="s">
        <v>31</v>
      </c>
      <c r="I1891" s="64" t="s">
        <v>607</v>
      </c>
      <c r="J1891" s="65" t="s">
        <v>465</v>
      </c>
      <c r="K1891" s="63" t="s">
        <v>6207</v>
      </c>
      <c r="L1891" s="63" t="s">
        <v>39</v>
      </c>
      <c r="M1891" s="63" t="s">
        <v>40</v>
      </c>
      <c r="N1891" s="63" t="s">
        <v>41</v>
      </c>
      <c r="O1891" s="63" t="s">
        <v>30</v>
      </c>
      <c r="P1891" s="63" t="s">
        <v>41</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2" t="s">
        <v>8768</v>
      </c>
    </row>
    <row r="1892" spans="1:29" ht="16.2" hidden="1" customHeight="1" x14ac:dyDescent="0.35">
      <c r="A1892" s="66">
        <v>1891</v>
      </c>
      <c r="B1892" s="67">
        <v>20429543</v>
      </c>
      <c r="C1892" s="63" t="s">
        <v>462</v>
      </c>
      <c r="D1892" s="63" t="s">
        <v>8748</v>
      </c>
      <c r="E1892" s="63" t="s">
        <v>2155</v>
      </c>
      <c r="F1892" s="63" t="s">
        <v>38</v>
      </c>
      <c r="G1892" s="63" t="s">
        <v>6208</v>
      </c>
      <c r="H1892" s="63" t="s">
        <v>42</v>
      </c>
      <c r="I1892" s="64" t="s">
        <v>6209</v>
      </c>
      <c r="J1892" s="65" t="s">
        <v>469</v>
      </c>
      <c r="K1892" s="63" t="s">
        <v>6210</v>
      </c>
      <c r="L1892" s="63" t="s">
        <v>39</v>
      </c>
      <c r="M1892" s="63" t="s">
        <v>40</v>
      </c>
      <c r="N1892" s="63" t="s">
        <v>35</v>
      </c>
      <c r="O1892" s="63" t="s">
        <v>43</v>
      </c>
      <c r="P1892" s="63" t="s">
        <v>8757</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2" t="s">
        <v>8768</v>
      </c>
    </row>
    <row r="1893" spans="1:29" ht="16.2" hidden="1" customHeight="1" x14ac:dyDescent="0.35">
      <c r="A1893" s="66">
        <v>1892</v>
      </c>
      <c r="B1893" s="67">
        <v>20429545</v>
      </c>
      <c r="C1893" s="63" t="s">
        <v>462</v>
      </c>
      <c r="D1893" s="63" t="s">
        <v>8748</v>
      </c>
      <c r="E1893" s="63" t="s">
        <v>6211</v>
      </c>
      <c r="F1893" s="63" t="s">
        <v>38</v>
      </c>
      <c r="G1893" s="63" t="s">
        <v>6212</v>
      </c>
      <c r="H1893" s="63" t="s">
        <v>42</v>
      </c>
      <c r="I1893" s="64" t="s">
        <v>465</v>
      </c>
      <c r="J1893" s="65" t="s">
        <v>502</v>
      </c>
      <c r="K1893" s="63" t="s">
        <v>6213</v>
      </c>
      <c r="L1893" s="63" t="s">
        <v>33</v>
      </c>
      <c r="M1893" s="63" t="s">
        <v>34</v>
      </c>
      <c r="N1893" s="63" t="s">
        <v>35</v>
      </c>
      <c r="O1893" s="63" t="s">
        <v>36</v>
      </c>
      <c r="P1893" s="63" t="s">
        <v>8753</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2" t="s">
        <v>8768</v>
      </c>
    </row>
    <row r="1894" spans="1:29" ht="16.2" hidden="1" customHeight="1" x14ac:dyDescent="0.35">
      <c r="A1894" s="61">
        <v>1893</v>
      </c>
      <c r="B1894" s="67">
        <v>20429556</v>
      </c>
      <c r="C1894" s="63" t="s">
        <v>462</v>
      </c>
      <c r="D1894" s="63" t="s">
        <v>8748</v>
      </c>
      <c r="E1894" s="63" t="s">
        <v>2539</v>
      </c>
      <c r="F1894" s="63" t="s">
        <v>38</v>
      </c>
      <c r="G1894" s="63" t="s">
        <v>5589</v>
      </c>
      <c r="H1894" s="63" t="s">
        <v>31</v>
      </c>
      <c r="I1894" s="64" t="s">
        <v>939</v>
      </c>
      <c r="J1894" s="65" t="s">
        <v>544</v>
      </c>
      <c r="K1894" s="63" t="s">
        <v>6214</v>
      </c>
      <c r="L1894" s="63" t="s">
        <v>33</v>
      </c>
      <c r="M1894" s="63" t="s">
        <v>34</v>
      </c>
      <c r="N1894" s="63" t="s">
        <v>35</v>
      </c>
      <c r="O1894" s="63" t="s">
        <v>30</v>
      </c>
      <c r="P1894" s="63" t="s">
        <v>8755</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2" t="s">
        <v>8768</v>
      </c>
    </row>
    <row r="1895" spans="1:29" ht="16.2" hidden="1" customHeight="1" x14ac:dyDescent="0.35">
      <c r="A1895" s="61">
        <v>1894</v>
      </c>
      <c r="B1895" s="63">
        <v>20429560</v>
      </c>
      <c r="C1895" s="63" t="s">
        <v>462</v>
      </c>
      <c r="D1895" s="63" t="s">
        <v>8748</v>
      </c>
      <c r="E1895" s="63" t="s">
        <v>6215</v>
      </c>
      <c r="F1895" s="63" t="s">
        <v>32</v>
      </c>
      <c r="G1895" s="63" t="s">
        <v>6216</v>
      </c>
      <c r="H1895" s="63" t="s">
        <v>42</v>
      </c>
      <c r="I1895" s="64" t="s">
        <v>465</v>
      </c>
      <c r="J1895" s="65" t="s">
        <v>465</v>
      </c>
      <c r="K1895" s="63" t="s">
        <v>6217</v>
      </c>
      <c r="L1895" s="63" t="s">
        <v>39</v>
      </c>
      <c r="M1895" s="63" t="s">
        <v>40</v>
      </c>
      <c r="N1895" s="63" t="s">
        <v>48</v>
      </c>
      <c r="O1895" s="63" t="s">
        <v>36</v>
      </c>
      <c r="P1895" s="89" t="s">
        <v>8756</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2" t="s">
        <v>8768</v>
      </c>
    </row>
    <row r="1896" spans="1:29" ht="16.2" hidden="1" customHeight="1" x14ac:dyDescent="0.35">
      <c r="A1896" s="66">
        <v>1895</v>
      </c>
      <c r="B1896" s="63">
        <v>20429562</v>
      </c>
      <c r="C1896" s="63" t="s">
        <v>462</v>
      </c>
      <c r="D1896" s="63" t="s">
        <v>8748</v>
      </c>
      <c r="E1896" s="63" t="s">
        <v>136</v>
      </c>
      <c r="F1896" s="63" t="s">
        <v>38</v>
      </c>
      <c r="G1896" s="63" t="s">
        <v>6218</v>
      </c>
      <c r="H1896" s="63" t="s">
        <v>42</v>
      </c>
      <c r="I1896" s="64" t="s">
        <v>465</v>
      </c>
      <c r="J1896" s="65" t="s">
        <v>465</v>
      </c>
      <c r="K1896" s="63" t="s">
        <v>6219</v>
      </c>
      <c r="L1896" s="63" t="s">
        <v>33</v>
      </c>
      <c r="M1896" s="63" t="s">
        <v>40</v>
      </c>
      <c r="N1896" s="63" t="s">
        <v>41</v>
      </c>
      <c r="O1896" s="63" t="s">
        <v>36</v>
      </c>
      <c r="P1896" s="63" t="s">
        <v>41</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2" t="s">
        <v>8768</v>
      </c>
    </row>
    <row r="1897" spans="1:29" ht="16.2" hidden="1" customHeight="1" x14ac:dyDescent="0.35">
      <c r="A1897" s="66">
        <v>1896</v>
      </c>
      <c r="B1897" s="63">
        <v>20429570</v>
      </c>
      <c r="C1897" s="63" t="s">
        <v>462</v>
      </c>
      <c r="D1897" s="63" t="s">
        <v>8748</v>
      </c>
      <c r="E1897" s="63" t="s">
        <v>261</v>
      </c>
      <c r="F1897" s="63" t="s">
        <v>38</v>
      </c>
      <c r="G1897" s="63" t="s">
        <v>6220</v>
      </c>
      <c r="H1897" s="63" t="s">
        <v>42</v>
      </c>
      <c r="I1897" s="64" t="s">
        <v>6221</v>
      </c>
      <c r="J1897" s="65" t="s">
        <v>465</v>
      </c>
      <c r="K1897" s="63" t="s">
        <v>6222</v>
      </c>
      <c r="L1897" s="63" t="s">
        <v>33</v>
      </c>
      <c r="M1897" s="63" t="s">
        <v>40</v>
      </c>
      <c r="N1897" s="63" t="s">
        <v>57</v>
      </c>
      <c r="O1897" s="63" t="s">
        <v>43</v>
      </c>
      <c r="P1897" s="63" t="s">
        <v>57</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2" t="s">
        <v>8768</v>
      </c>
    </row>
    <row r="1898" spans="1:29" ht="16.2" hidden="1" customHeight="1" x14ac:dyDescent="0.35">
      <c r="A1898" s="61">
        <v>1897</v>
      </c>
      <c r="B1898" s="67">
        <v>20429573</v>
      </c>
      <c r="C1898" s="63" t="s">
        <v>462</v>
      </c>
      <c r="D1898" s="63" t="s">
        <v>8748</v>
      </c>
      <c r="E1898" s="63" t="s">
        <v>6223</v>
      </c>
      <c r="F1898" s="63" t="s">
        <v>38</v>
      </c>
      <c r="G1898" s="63" t="s">
        <v>6224</v>
      </c>
      <c r="H1898" s="63" t="s">
        <v>42</v>
      </c>
      <c r="I1898" s="64" t="s">
        <v>6225</v>
      </c>
      <c r="J1898" s="65" t="s">
        <v>689</v>
      </c>
      <c r="K1898" s="63" t="s">
        <v>6226</v>
      </c>
      <c r="L1898" s="63" t="s">
        <v>45</v>
      </c>
      <c r="M1898" s="63" t="s">
        <v>34</v>
      </c>
      <c r="N1898" s="63" t="s">
        <v>35</v>
      </c>
      <c r="O1898" s="63" t="s">
        <v>43</v>
      </c>
      <c r="P1898" s="63" t="s">
        <v>8750</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2" t="s">
        <v>8768</v>
      </c>
    </row>
    <row r="1899" spans="1:29" ht="16.2" hidden="1" customHeight="1" x14ac:dyDescent="0.35">
      <c r="A1899" s="61">
        <v>1898</v>
      </c>
      <c r="B1899" s="63">
        <v>20429576</v>
      </c>
      <c r="C1899" s="63" t="s">
        <v>462</v>
      </c>
      <c r="D1899" s="63" t="s">
        <v>8748</v>
      </c>
      <c r="E1899" s="63" t="s">
        <v>273</v>
      </c>
      <c r="F1899" s="63" t="s">
        <v>38</v>
      </c>
      <c r="G1899" s="63" t="s">
        <v>6227</v>
      </c>
      <c r="H1899" s="63" t="s">
        <v>31</v>
      </c>
      <c r="I1899" s="64" t="s">
        <v>465</v>
      </c>
      <c r="J1899" s="65" t="s">
        <v>465</v>
      </c>
      <c r="K1899" s="63" t="s">
        <v>6228</v>
      </c>
      <c r="L1899" s="63" t="s">
        <v>33</v>
      </c>
      <c r="M1899" s="63" t="s">
        <v>34</v>
      </c>
      <c r="N1899" s="63" t="s">
        <v>48</v>
      </c>
      <c r="O1899" s="63" t="s">
        <v>36</v>
      </c>
      <c r="P1899" s="89" t="s">
        <v>8758</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2" t="s">
        <v>8768</v>
      </c>
    </row>
    <row r="1900" spans="1:29" ht="16.2" hidden="1" customHeight="1" x14ac:dyDescent="0.35">
      <c r="A1900" s="66">
        <v>1899</v>
      </c>
      <c r="B1900" s="67">
        <v>20429577</v>
      </c>
      <c r="C1900" s="63" t="s">
        <v>462</v>
      </c>
      <c r="D1900" s="63" t="s">
        <v>8748</v>
      </c>
      <c r="E1900" s="63" t="s">
        <v>6229</v>
      </c>
      <c r="F1900" s="63" t="s">
        <v>38</v>
      </c>
      <c r="G1900" s="63" t="s">
        <v>2036</v>
      </c>
      <c r="H1900" s="63" t="s">
        <v>42</v>
      </c>
      <c r="I1900" s="64" t="s">
        <v>465</v>
      </c>
      <c r="J1900" s="65" t="s">
        <v>526</v>
      </c>
      <c r="K1900" s="63" t="s">
        <v>6230</v>
      </c>
      <c r="L1900" s="63" t="s">
        <v>33</v>
      </c>
      <c r="M1900" s="63" t="s">
        <v>34</v>
      </c>
      <c r="N1900" s="63" t="s">
        <v>35</v>
      </c>
      <c r="O1900" s="63" t="s">
        <v>43</v>
      </c>
      <c r="P1900" s="63" t="s">
        <v>8753</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2" t="s">
        <v>8768</v>
      </c>
    </row>
    <row r="1901" spans="1:29" ht="16.2" hidden="1" customHeight="1" x14ac:dyDescent="0.35">
      <c r="A1901" s="66">
        <v>1900</v>
      </c>
      <c r="B1901" s="67">
        <v>20429583</v>
      </c>
      <c r="C1901" s="63" t="s">
        <v>462</v>
      </c>
      <c r="D1901" s="63" t="s">
        <v>8748</v>
      </c>
      <c r="E1901" s="63" t="s">
        <v>6231</v>
      </c>
      <c r="F1901" s="63" t="s">
        <v>38</v>
      </c>
      <c r="G1901" s="63" t="s">
        <v>6232</v>
      </c>
      <c r="H1901" s="63" t="s">
        <v>42</v>
      </c>
      <c r="I1901" s="64" t="s">
        <v>465</v>
      </c>
      <c r="J1901" s="65" t="s">
        <v>526</v>
      </c>
      <c r="K1901" s="63" t="s">
        <v>6233</v>
      </c>
      <c r="L1901" s="63" t="s">
        <v>39</v>
      </c>
      <c r="M1901" s="63" t="s">
        <v>34</v>
      </c>
      <c r="N1901" s="63" t="s">
        <v>35</v>
      </c>
      <c r="O1901" s="63" t="s">
        <v>43</v>
      </c>
      <c r="P1901" s="63" t="s">
        <v>8753</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2" t="s">
        <v>8768</v>
      </c>
    </row>
    <row r="1902" spans="1:29" ht="16.2" hidden="1" customHeight="1" x14ac:dyDescent="0.35">
      <c r="A1902" s="61">
        <v>1901</v>
      </c>
      <c r="B1902" s="67">
        <v>20429585</v>
      </c>
      <c r="C1902" s="63" t="s">
        <v>462</v>
      </c>
      <c r="D1902" s="63" t="s">
        <v>8748</v>
      </c>
      <c r="E1902" s="63" t="s">
        <v>6234</v>
      </c>
      <c r="F1902" s="63" t="s">
        <v>38</v>
      </c>
      <c r="G1902" s="63" t="s">
        <v>6235</v>
      </c>
      <c r="H1902" s="63" t="s">
        <v>31</v>
      </c>
      <c r="I1902" s="64" t="s">
        <v>465</v>
      </c>
      <c r="J1902" s="65" t="s">
        <v>465</v>
      </c>
      <c r="K1902" s="63" t="s">
        <v>6236</v>
      </c>
      <c r="L1902" s="63" t="s">
        <v>33</v>
      </c>
      <c r="M1902" s="63" t="s">
        <v>34</v>
      </c>
      <c r="N1902" s="63" t="s">
        <v>35</v>
      </c>
      <c r="O1902" s="63" t="s">
        <v>36</v>
      </c>
      <c r="P1902" s="63" t="s">
        <v>8751</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2" t="s">
        <v>8768</v>
      </c>
    </row>
    <row r="1903" spans="1:29" ht="16.2" hidden="1" customHeight="1" x14ac:dyDescent="0.35">
      <c r="A1903" s="61">
        <v>1902</v>
      </c>
      <c r="B1903" s="67">
        <v>20429602</v>
      </c>
      <c r="C1903" s="63" t="s">
        <v>462</v>
      </c>
      <c r="D1903" s="63" t="s">
        <v>8748</v>
      </c>
      <c r="E1903" s="63" t="s">
        <v>6237</v>
      </c>
      <c r="F1903" s="63" t="s">
        <v>38</v>
      </c>
      <c r="G1903" s="63" t="s">
        <v>6238</v>
      </c>
      <c r="H1903" s="63" t="s">
        <v>31</v>
      </c>
      <c r="I1903" s="64" t="s">
        <v>465</v>
      </c>
      <c r="J1903" s="65" t="s">
        <v>465</v>
      </c>
      <c r="K1903" s="63" t="s">
        <v>6239</v>
      </c>
      <c r="L1903" s="63" t="s">
        <v>33</v>
      </c>
      <c r="M1903" s="63" t="s">
        <v>34</v>
      </c>
      <c r="N1903" s="63" t="s">
        <v>35</v>
      </c>
      <c r="O1903" s="63" t="s">
        <v>36</v>
      </c>
      <c r="P1903" s="63" t="s">
        <v>8752</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2" t="s">
        <v>8768</v>
      </c>
    </row>
    <row r="1904" spans="1:29" ht="16.2" hidden="1" customHeight="1" x14ac:dyDescent="0.35">
      <c r="A1904" s="66">
        <v>1903</v>
      </c>
      <c r="B1904" s="63">
        <v>20429603</v>
      </c>
      <c r="C1904" s="63" t="s">
        <v>462</v>
      </c>
      <c r="D1904" s="63" t="s">
        <v>8748</v>
      </c>
      <c r="E1904" s="63" t="s">
        <v>6240</v>
      </c>
      <c r="F1904" s="63" t="s">
        <v>38</v>
      </c>
      <c r="G1904" s="63" t="s">
        <v>1023</v>
      </c>
      <c r="H1904" s="63" t="s">
        <v>42</v>
      </c>
      <c r="I1904" s="64" t="s">
        <v>6241</v>
      </c>
      <c r="J1904" s="65" t="s">
        <v>502</v>
      </c>
      <c r="K1904" s="63" t="s">
        <v>6242</v>
      </c>
      <c r="L1904" s="63" t="s">
        <v>39</v>
      </c>
      <c r="M1904" s="63" t="s">
        <v>40</v>
      </c>
      <c r="N1904" s="63" t="s">
        <v>52</v>
      </c>
      <c r="O1904" s="63" t="s">
        <v>43</v>
      </c>
      <c r="P1904" s="63" t="s">
        <v>52</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2" t="s">
        <v>8768</v>
      </c>
    </row>
    <row r="1905" spans="1:29" ht="16.2" hidden="1" customHeight="1" x14ac:dyDescent="0.35">
      <c r="A1905" s="66">
        <v>1904</v>
      </c>
      <c r="B1905" s="63">
        <v>20429607</v>
      </c>
      <c r="C1905" s="63" t="s">
        <v>462</v>
      </c>
      <c r="D1905" s="63" t="s">
        <v>8748</v>
      </c>
      <c r="E1905" s="63" t="s">
        <v>6243</v>
      </c>
      <c r="F1905" s="63" t="s">
        <v>32</v>
      </c>
      <c r="G1905" s="63" t="s">
        <v>6244</v>
      </c>
      <c r="H1905" s="63" t="s">
        <v>31</v>
      </c>
      <c r="I1905" s="64" t="s">
        <v>465</v>
      </c>
      <c r="J1905" s="65" t="s">
        <v>465</v>
      </c>
      <c r="K1905" s="63" t="s">
        <v>6245</v>
      </c>
      <c r="L1905" s="63" t="s">
        <v>39</v>
      </c>
      <c r="M1905" s="63" t="s">
        <v>40</v>
      </c>
      <c r="N1905" s="63" t="s">
        <v>48</v>
      </c>
      <c r="O1905" s="63" t="s">
        <v>36</v>
      </c>
      <c r="P1905" s="89" t="s">
        <v>8756</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2" t="s">
        <v>8768</v>
      </c>
    </row>
    <row r="1906" spans="1:29" ht="16.2" hidden="1" customHeight="1" x14ac:dyDescent="0.35">
      <c r="A1906" s="61">
        <v>1905</v>
      </c>
      <c r="B1906" s="63">
        <v>20429609</v>
      </c>
      <c r="C1906" s="63" t="s">
        <v>462</v>
      </c>
      <c r="D1906" s="63" t="s">
        <v>8748</v>
      </c>
      <c r="E1906" s="63" t="s">
        <v>6246</v>
      </c>
      <c r="F1906" s="63" t="s">
        <v>32</v>
      </c>
      <c r="G1906" s="63" t="s">
        <v>6247</v>
      </c>
      <c r="H1906" s="63" t="s">
        <v>42</v>
      </c>
      <c r="I1906" s="64" t="s">
        <v>465</v>
      </c>
      <c r="J1906" s="65" t="s">
        <v>465</v>
      </c>
      <c r="K1906" s="63" t="s">
        <v>6248</v>
      </c>
      <c r="L1906" s="63" t="s">
        <v>39</v>
      </c>
      <c r="M1906" s="63" t="s">
        <v>34</v>
      </c>
      <c r="N1906" s="63" t="s">
        <v>48</v>
      </c>
      <c r="O1906" s="63" t="s">
        <v>36</v>
      </c>
      <c r="P1906" s="89" t="s">
        <v>8758</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2" t="s">
        <v>8768</v>
      </c>
    </row>
    <row r="1907" spans="1:29" ht="16.2" hidden="1" customHeight="1" x14ac:dyDescent="0.35">
      <c r="A1907" s="61">
        <v>1906</v>
      </c>
      <c r="B1907" s="67">
        <v>20429613</v>
      </c>
      <c r="C1907" s="63" t="s">
        <v>462</v>
      </c>
      <c r="D1907" s="63" t="s">
        <v>8748</v>
      </c>
      <c r="E1907" s="63" t="s">
        <v>6249</v>
      </c>
      <c r="F1907" s="63" t="s">
        <v>32</v>
      </c>
      <c r="G1907" s="63" t="s">
        <v>6250</v>
      </c>
      <c r="H1907" s="63" t="s">
        <v>42</v>
      </c>
      <c r="I1907" s="64" t="s">
        <v>465</v>
      </c>
      <c r="J1907" s="65" t="s">
        <v>502</v>
      </c>
      <c r="K1907" s="63" t="s">
        <v>6251</v>
      </c>
      <c r="L1907" s="63" t="s">
        <v>39</v>
      </c>
      <c r="M1907" s="63" t="s">
        <v>34</v>
      </c>
      <c r="N1907" s="63" t="s">
        <v>35</v>
      </c>
      <c r="O1907" s="63" t="s">
        <v>43</v>
      </c>
      <c r="P1907" s="63" t="s">
        <v>8757</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2" t="s">
        <v>8768</v>
      </c>
    </row>
    <row r="1908" spans="1:29" ht="16.2" hidden="1" customHeight="1" x14ac:dyDescent="0.35">
      <c r="A1908" s="66">
        <v>1907</v>
      </c>
      <c r="B1908" s="67">
        <v>20429614</v>
      </c>
      <c r="C1908" s="63" t="s">
        <v>462</v>
      </c>
      <c r="D1908" s="63" t="s">
        <v>8748</v>
      </c>
      <c r="E1908" s="63" t="s">
        <v>6252</v>
      </c>
      <c r="F1908" s="63" t="s">
        <v>32</v>
      </c>
      <c r="G1908" s="63" t="s">
        <v>5415</v>
      </c>
      <c r="H1908" s="63" t="s">
        <v>31</v>
      </c>
      <c r="I1908" s="64" t="s">
        <v>465</v>
      </c>
      <c r="J1908" s="65" t="s">
        <v>465</v>
      </c>
      <c r="K1908" s="63" t="s">
        <v>6253</v>
      </c>
      <c r="L1908" s="63" t="s">
        <v>33</v>
      </c>
      <c r="M1908" s="63" t="s">
        <v>34</v>
      </c>
      <c r="N1908" s="63" t="s">
        <v>35</v>
      </c>
      <c r="O1908" s="63" t="s">
        <v>36</v>
      </c>
      <c r="P1908" s="63" t="s">
        <v>8751</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2" t="s">
        <v>8768</v>
      </c>
    </row>
    <row r="1909" spans="1:29" ht="16.2" hidden="1" customHeight="1" x14ac:dyDescent="0.35">
      <c r="A1909" s="66">
        <v>1908</v>
      </c>
      <c r="B1909" s="63">
        <v>20429617</v>
      </c>
      <c r="C1909" s="63" t="s">
        <v>462</v>
      </c>
      <c r="D1909" s="63" t="s">
        <v>8748</v>
      </c>
      <c r="E1909" s="63" t="s">
        <v>6254</v>
      </c>
      <c r="F1909" s="63" t="s">
        <v>32</v>
      </c>
      <c r="G1909" s="63" t="s">
        <v>6255</v>
      </c>
      <c r="H1909" s="63" t="s">
        <v>42</v>
      </c>
      <c r="I1909" s="64" t="s">
        <v>5535</v>
      </c>
      <c r="J1909" s="65" t="s">
        <v>502</v>
      </c>
      <c r="K1909" s="63" t="s">
        <v>6256</v>
      </c>
      <c r="L1909" s="63" t="s">
        <v>33</v>
      </c>
      <c r="M1909" s="63" t="s">
        <v>40</v>
      </c>
      <c r="N1909" s="63" t="s">
        <v>48</v>
      </c>
      <c r="O1909" s="63" t="s">
        <v>43</v>
      </c>
      <c r="P1909" s="89" t="s">
        <v>8758</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2" t="s">
        <v>8768</v>
      </c>
    </row>
    <row r="1910" spans="1:29" ht="16.2" hidden="1" customHeight="1" x14ac:dyDescent="0.35">
      <c r="A1910" s="61">
        <v>1909</v>
      </c>
      <c r="B1910" s="67">
        <v>20429625</v>
      </c>
      <c r="C1910" s="63" t="s">
        <v>462</v>
      </c>
      <c r="D1910" s="63" t="s">
        <v>8748</v>
      </c>
      <c r="E1910" s="63" t="s">
        <v>6257</v>
      </c>
      <c r="F1910" s="63" t="s">
        <v>32</v>
      </c>
      <c r="G1910" s="63" t="s">
        <v>6258</v>
      </c>
      <c r="H1910" s="63" t="s">
        <v>31</v>
      </c>
      <c r="I1910" s="64" t="s">
        <v>6259</v>
      </c>
      <c r="J1910" s="65" t="s">
        <v>544</v>
      </c>
      <c r="K1910" s="63" t="s">
        <v>6260</v>
      </c>
      <c r="L1910" s="63" t="s">
        <v>33</v>
      </c>
      <c r="M1910" s="63" t="s">
        <v>34</v>
      </c>
      <c r="N1910" s="63" t="s">
        <v>35</v>
      </c>
      <c r="O1910" s="63" t="s">
        <v>30</v>
      </c>
      <c r="P1910" s="63" t="s">
        <v>8753</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2" t="s">
        <v>8768</v>
      </c>
    </row>
    <row r="1911" spans="1:29" ht="16.2" hidden="1" customHeight="1" x14ac:dyDescent="0.35">
      <c r="A1911" s="61">
        <v>1910</v>
      </c>
      <c r="B1911" s="67">
        <v>20429628</v>
      </c>
      <c r="C1911" s="63" t="s">
        <v>462</v>
      </c>
      <c r="D1911" s="63" t="s">
        <v>8748</v>
      </c>
      <c r="E1911" s="63" t="s">
        <v>6261</v>
      </c>
      <c r="F1911" s="63" t="s">
        <v>38</v>
      </c>
      <c r="G1911" s="63" t="s">
        <v>6262</v>
      </c>
      <c r="H1911" s="63" t="s">
        <v>42</v>
      </c>
      <c r="I1911" s="64" t="s">
        <v>6263</v>
      </c>
      <c r="J1911" s="65" t="s">
        <v>526</v>
      </c>
      <c r="K1911" s="63" t="s">
        <v>6264</v>
      </c>
      <c r="L1911" s="63" t="s">
        <v>39</v>
      </c>
      <c r="M1911" s="63" t="s">
        <v>34</v>
      </c>
      <c r="N1911" s="63" t="s">
        <v>35</v>
      </c>
      <c r="O1911" s="63" t="s">
        <v>30</v>
      </c>
      <c r="P1911" s="63" t="s">
        <v>8753</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2" t="s">
        <v>8768</v>
      </c>
    </row>
    <row r="1912" spans="1:29" ht="16.2" hidden="1" customHeight="1" x14ac:dyDescent="0.35">
      <c r="A1912" s="66">
        <v>1911</v>
      </c>
      <c r="B1912" s="67">
        <v>20429636</v>
      </c>
      <c r="C1912" s="63" t="s">
        <v>462</v>
      </c>
      <c r="D1912" s="63" t="s">
        <v>8748</v>
      </c>
      <c r="E1912" s="63" t="s">
        <v>6265</v>
      </c>
      <c r="F1912" s="63" t="s">
        <v>38</v>
      </c>
      <c r="G1912" s="63" t="s">
        <v>6266</v>
      </c>
      <c r="H1912" s="63" t="s">
        <v>42</v>
      </c>
      <c r="I1912" s="64" t="s">
        <v>465</v>
      </c>
      <c r="J1912" s="65" t="s">
        <v>465</v>
      </c>
      <c r="K1912" s="63" t="s">
        <v>6267</v>
      </c>
      <c r="L1912" s="63" t="s">
        <v>39</v>
      </c>
      <c r="M1912" s="63" t="s">
        <v>34</v>
      </c>
      <c r="N1912" s="63" t="s">
        <v>35</v>
      </c>
      <c r="O1912" s="63" t="s">
        <v>36</v>
      </c>
      <c r="P1912" s="63" t="s">
        <v>8757</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2" t="s">
        <v>8768</v>
      </c>
    </row>
    <row r="1913" spans="1:29" ht="16.2" hidden="1" customHeight="1" x14ac:dyDescent="0.35">
      <c r="A1913" s="66">
        <v>1912</v>
      </c>
      <c r="B1913" s="67">
        <v>20429648</v>
      </c>
      <c r="C1913" s="63" t="s">
        <v>462</v>
      </c>
      <c r="D1913" s="63" t="s">
        <v>8748</v>
      </c>
      <c r="E1913" s="63" t="s">
        <v>4779</v>
      </c>
      <c r="F1913" s="63" t="s">
        <v>32</v>
      </c>
      <c r="G1913" s="63" t="s">
        <v>6268</v>
      </c>
      <c r="H1913" s="63" t="s">
        <v>31</v>
      </c>
      <c r="I1913" s="64" t="s">
        <v>465</v>
      </c>
      <c r="J1913" s="65" t="s">
        <v>465</v>
      </c>
      <c r="K1913" s="63" t="s">
        <v>6269</v>
      </c>
      <c r="L1913" s="63" t="s">
        <v>39</v>
      </c>
      <c r="M1913" s="63" t="s">
        <v>34</v>
      </c>
      <c r="N1913" s="63" t="s">
        <v>35</v>
      </c>
      <c r="O1913" s="63" t="s">
        <v>36</v>
      </c>
      <c r="P1913" s="63" t="s">
        <v>8752</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2" t="s">
        <v>8768</v>
      </c>
    </row>
    <row r="1914" spans="1:29" ht="16.2" hidden="1" customHeight="1" x14ac:dyDescent="0.35">
      <c r="A1914" s="61">
        <v>1913</v>
      </c>
      <c r="B1914" s="67">
        <v>20429655</v>
      </c>
      <c r="C1914" s="63" t="s">
        <v>462</v>
      </c>
      <c r="D1914" s="63" t="s">
        <v>8748</v>
      </c>
      <c r="E1914" s="63" t="s">
        <v>447</v>
      </c>
      <c r="F1914" s="63" t="s">
        <v>38</v>
      </c>
      <c r="G1914" s="63" t="s">
        <v>6270</v>
      </c>
      <c r="H1914" s="63" t="s">
        <v>31</v>
      </c>
      <c r="I1914" s="64" t="s">
        <v>6271</v>
      </c>
      <c r="J1914" s="65" t="s">
        <v>465</v>
      </c>
      <c r="K1914" s="63" t="s">
        <v>6272</v>
      </c>
      <c r="L1914" s="63" t="s">
        <v>33</v>
      </c>
      <c r="M1914" s="63" t="s">
        <v>40</v>
      </c>
      <c r="N1914" s="63" t="s">
        <v>35</v>
      </c>
      <c r="O1914" s="63" t="s">
        <v>43</v>
      </c>
      <c r="P1914" s="63" t="s">
        <v>8750</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2" t="s">
        <v>8768</v>
      </c>
    </row>
    <row r="1915" spans="1:29" ht="16.2" hidden="1" customHeight="1" x14ac:dyDescent="0.35">
      <c r="A1915" s="61">
        <v>1914</v>
      </c>
      <c r="B1915" s="63">
        <v>20429683</v>
      </c>
      <c r="C1915" s="63" t="s">
        <v>462</v>
      </c>
      <c r="D1915" s="63" t="s">
        <v>8748</v>
      </c>
      <c r="E1915" s="63" t="s">
        <v>6273</v>
      </c>
      <c r="F1915" s="63" t="s">
        <v>38</v>
      </c>
      <c r="G1915" s="63" t="s">
        <v>6274</v>
      </c>
      <c r="H1915" s="63" t="s">
        <v>42</v>
      </c>
      <c r="I1915" s="64" t="s">
        <v>465</v>
      </c>
      <c r="J1915" s="65" t="s">
        <v>465</v>
      </c>
      <c r="K1915" s="63" t="s">
        <v>6275</v>
      </c>
      <c r="L1915" s="63" t="s">
        <v>33</v>
      </c>
      <c r="M1915" s="63" t="s">
        <v>40</v>
      </c>
      <c r="N1915" s="63" t="s">
        <v>48</v>
      </c>
      <c r="O1915" s="63" t="s">
        <v>43</v>
      </c>
      <c r="P1915" s="89" t="s">
        <v>8756</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2" t="s">
        <v>8768</v>
      </c>
    </row>
    <row r="1916" spans="1:29" ht="16.2" hidden="1" customHeight="1" x14ac:dyDescent="0.35">
      <c r="A1916" s="66">
        <v>1915</v>
      </c>
      <c r="B1916" s="67">
        <v>20429709</v>
      </c>
      <c r="C1916" s="63" t="s">
        <v>462</v>
      </c>
      <c r="D1916" s="63" t="s">
        <v>8748</v>
      </c>
      <c r="E1916" s="63" t="s">
        <v>6276</v>
      </c>
      <c r="F1916" s="63" t="s">
        <v>38</v>
      </c>
      <c r="G1916" s="63" t="s">
        <v>6277</v>
      </c>
      <c r="H1916" s="63" t="s">
        <v>31</v>
      </c>
      <c r="I1916" s="64" t="s">
        <v>6278</v>
      </c>
      <c r="J1916" s="65" t="s">
        <v>1463</v>
      </c>
      <c r="K1916" s="63" t="s">
        <v>6279</v>
      </c>
      <c r="L1916" s="63" t="s">
        <v>33</v>
      </c>
      <c r="M1916" s="63" t="s">
        <v>34</v>
      </c>
      <c r="N1916" s="63" t="s">
        <v>35</v>
      </c>
      <c r="O1916" s="63" t="s">
        <v>43</v>
      </c>
      <c r="P1916" s="63" t="s">
        <v>8755</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2" t="s">
        <v>8768</v>
      </c>
    </row>
    <row r="1917" spans="1:29" ht="16.2" hidden="1" customHeight="1" x14ac:dyDescent="0.35">
      <c r="A1917" s="66">
        <v>1916</v>
      </c>
      <c r="B1917" s="62">
        <v>20429711</v>
      </c>
      <c r="C1917" s="63" t="s">
        <v>462</v>
      </c>
      <c r="D1917" s="63" t="s">
        <v>8748</v>
      </c>
      <c r="E1917" s="63" t="s">
        <v>6280</v>
      </c>
      <c r="F1917" s="63" t="s">
        <v>38</v>
      </c>
      <c r="G1917" s="63" t="s">
        <v>6281</v>
      </c>
      <c r="H1917" s="63" t="s">
        <v>31</v>
      </c>
      <c r="I1917" s="64" t="s">
        <v>6282</v>
      </c>
      <c r="J1917" s="65" t="s">
        <v>1092</v>
      </c>
      <c r="K1917" s="63" t="s">
        <v>6283</v>
      </c>
      <c r="L1917" s="63" t="s">
        <v>39</v>
      </c>
      <c r="M1917" s="63" t="s">
        <v>40</v>
      </c>
      <c r="N1917" s="63" t="s">
        <v>48</v>
      </c>
      <c r="O1917" s="63" t="s">
        <v>30</v>
      </c>
      <c r="P1917" s="89" t="s">
        <v>8758</v>
      </c>
      <c r="Q1917" s="84">
        <f t="shared" ca="1" si="87"/>
        <v>46120</v>
      </c>
      <c r="R1917" s="68">
        <v>0</v>
      </c>
      <c r="S1917" s="85" t="s">
        <v>8754</v>
      </c>
      <c r="T1917" s="85">
        <v>0</v>
      </c>
      <c r="U1917" s="85">
        <v>0</v>
      </c>
      <c r="V1917" s="86">
        <f t="shared" si="88"/>
        <v>2</v>
      </c>
      <c r="W1917" s="85">
        <v>0</v>
      </c>
      <c r="X1917" s="85">
        <v>0</v>
      </c>
      <c r="Y1917" s="85">
        <v>0</v>
      </c>
      <c r="Z1917" s="85">
        <v>0</v>
      </c>
      <c r="AA1917" s="85">
        <v>0</v>
      </c>
      <c r="AB1917" s="87">
        <f t="shared" si="89"/>
        <v>0</v>
      </c>
      <c r="AC1917" s="92" t="s">
        <v>8768</v>
      </c>
    </row>
    <row r="1918" spans="1:29" ht="16.2" hidden="1" customHeight="1" x14ac:dyDescent="0.35">
      <c r="A1918" s="61">
        <v>1917</v>
      </c>
      <c r="B1918" s="67">
        <v>20429725</v>
      </c>
      <c r="C1918" s="63" t="s">
        <v>462</v>
      </c>
      <c r="D1918" s="63" t="s">
        <v>8748</v>
      </c>
      <c r="E1918" s="63" t="s">
        <v>139</v>
      </c>
      <c r="F1918" s="63" t="s">
        <v>38</v>
      </c>
      <c r="G1918" s="63" t="s">
        <v>6284</v>
      </c>
      <c r="H1918" s="63" t="s">
        <v>42</v>
      </c>
      <c r="I1918" s="64" t="s">
        <v>3329</v>
      </c>
      <c r="J1918" s="65" t="s">
        <v>1463</v>
      </c>
      <c r="K1918" s="63" t="s">
        <v>6285</v>
      </c>
      <c r="L1918" s="63" t="s">
        <v>39</v>
      </c>
      <c r="M1918" s="63" t="s">
        <v>40</v>
      </c>
      <c r="N1918" s="63" t="s">
        <v>35</v>
      </c>
      <c r="O1918" s="63" t="s">
        <v>30</v>
      </c>
      <c r="P1918" s="63" t="s">
        <v>8755</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2" t="s">
        <v>8768</v>
      </c>
    </row>
    <row r="1919" spans="1:29" ht="16.2" hidden="1" customHeight="1" x14ac:dyDescent="0.35">
      <c r="A1919" s="61">
        <v>1918</v>
      </c>
      <c r="B1919" s="67">
        <v>20429735</v>
      </c>
      <c r="C1919" s="63" t="s">
        <v>462</v>
      </c>
      <c r="D1919" s="63" t="s">
        <v>8748</v>
      </c>
      <c r="E1919" s="63" t="s">
        <v>6286</v>
      </c>
      <c r="F1919" s="63" t="s">
        <v>38</v>
      </c>
      <c r="G1919" s="63" t="s">
        <v>5146</v>
      </c>
      <c r="H1919" s="63" t="s">
        <v>31</v>
      </c>
      <c r="I1919" s="64" t="s">
        <v>465</v>
      </c>
      <c r="J1919" s="65" t="s">
        <v>465</v>
      </c>
      <c r="K1919" s="63" t="s">
        <v>6287</v>
      </c>
      <c r="L1919" s="63" t="s">
        <v>39</v>
      </c>
      <c r="M1919" s="63" t="s">
        <v>34</v>
      </c>
      <c r="N1919" s="63" t="s">
        <v>35</v>
      </c>
      <c r="O1919" s="63" t="s">
        <v>36</v>
      </c>
      <c r="P1919" s="63" t="s">
        <v>8749</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2" t="s">
        <v>8768</v>
      </c>
    </row>
    <row r="1920" spans="1:29" ht="16.2" customHeight="1" x14ac:dyDescent="0.35">
      <c r="A1920" s="66">
        <v>1919</v>
      </c>
      <c r="B1920" s="63">
        <v>20429740</v>
      </c>
      <c r="C1920" s="63" t="s">
        <v>462</v>
      </c>
      <c r="D1920" s="63" t="s">
        <v>8748</v>
      </c>
      <c r="E1920" s="63" t="s">
        <v>4922</v>
      </c>
      <c r="F1920" s="63" t="s">
        <v>38</v>
      </c>
      <c r="G1920" s="63" t="s">
        <v>6288</v>
      </c>
      <c r="H1920" s="63" t="s">
        <v>42</v>
      </c>
      <c r="I1920" s="64" t="s">
        <v>1400</v>
      </c>
      <c r="J1920" s="65" t="s">
        <v>502</v>
      </c>
      <c r="K1920" s="63" t="s">
        <v>6289</v>
      </c>
      <c r="L1920" s="63" t="s">
        <v>39</v>
      </c>
      <c r="M1920" s="63" t="s">
        <v>40</v>
      </c>
      <c r="N1920" s="63" t="s">
        <v>53</v>
      </c>
      <c r="O1920" s="63" t="s">
        <v>43</v>
      </c>
      <c r="P1920" s="63" t="s">
        <v>53</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2" t="s">
        <v>8768</v>
      </c>
    </row>
    <row r="1921" spans="1:29" ht="16.2" hidden="1" customHeight="1" x14ac:dyDescent="0.35">
      <c r="A1921" s="66">
        <v>1920</v>
      </c>
      <c r="B1921" s="67">
        <v>20429744</v>
      </c>
      <c r="C1921" s="63" t="s">
        <v>462</v>
      </c>
      <c r="D1921" s="63" t="s">
        <v>8748</v>
      </c>
      <c r="E1921" s="63" t="s">
        <v>4788</v>
      </c>
      <c r="F1921" s="63" t="s">
        <v>38</v>
      </c>
      <c r="G1921" s="63" t="s">
        <v>6290</v>
      </c>
      <c r="H1921" s="63" t="s">
        <v>42</v>
      </c>
      <c r="I1921" s="64" t="s">
        <v>465</v>
      </c>
      <c r="J1921" s="65" t="s">
        <v>465</v>
      </c>
      <c r="K1921" s="63" t="s">
        <v>6291</v>
      </c>
      <c r="L1921" s="63" t="s">
        <v>39</v>
      </c>
      <c r="M1921" s="63" t="s">
        <v>34</v>
      </c>
      <c r="N1921" s="63" t="s">
        <v>35</v>
      </c>
      <c r="O1921" s="63" t="s">
        <v>36</v>
      </c>
      <c r="P1921" s="63" t="s">
        <v>8750</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2" t="s">
        <v>8768</v>
      </c>
    </row>
    <row r="1922" spans="1:29" ht="16.2" hidden="1" customHeight="1" x14ac:dyDescent="0.35">
      <c r="A1922" s="61">
        <v>1921</v>
      </c>
      <c r="B1922" s="67">
        <v>20429774</v>
      </c>
      <c r="C1922" s="63" t="s">
        <v>462</v>
      </c>
      <c r="D1922" s="63" t="s">
        <v>8748</v>
      </c>
      <c r="E1922" s="63" t="s">
        <v>6292</v>
      </c>
      <c r="F1922" s="63" t="s">
        <v>38</v>
      </c>
      <c r="G1922" s="63" t="s">
        <v>6293</v>
      </c>
      <c r="H1922" s="63" t="s">
        <v>42</v>
      </c>
      <c r="I1922" s="64" t="s">
        <v>6294</v>
      </c>
      <c r="J1922" s="65" t="s">
        <v>526</v>
      </c>
      <c r="K1922" s="63" t="s">
        <v>6295</v>
      </c>
      <c r="L1922" s="63" t="s">
        <v>39</v>
      </c>
      <c r="M1922" s="63" t="s">
        <v>40</v>
      </c>
      <c r="N1922" s="63" t="s">
        <v>46</v>
      </c>
      <c r="O1922" s="63" t="s">
        <v>30</v>
      </c>
      <c r="P1922" s="63" t="s">
        <v>46</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2" t="s">
        <v>8768</v>
      </c>
    </row>
    <row r="1923" spans="1:29" ht="16.2" hidden="1" customHeight="1" x14ac:dyDescent="0.35">
      <c r="A1923" s="61">
        <v>1922</v>
      </c>
      <c r="B1923" s="67">
        <v>20429778</v>
      </c>
      <c r="C1923" s="63" t="s">
        <v>462</v>
      </c>
      <c r="D1923" s="63" t="s">
        <v>8748</v>
      </c>
      <c r="E1923" s="63" t="s">
        <v>6296</v>
      </c>
      <c r="F1923" s="63" t="s">
        <v>38</v>
      </c>
      <c r="G1923" s="63" t="s">
        <v>1862</v>
      </c>
      <c r="H1923" s="63" t="s">
        <v>31</v>
      </c>
      <c r="I1923" s="64" t="s">
        <v>465</v>
      </c>
      <c r="J1923" s="65" t="s">
        <v>465</v>
      </c>
      <c r="K1923" s="63" t="s">
        <v>6297</v>
      </c>
      <c r="L1923" s="63" t="s">
        <v>39</v>
      </c>
      <c r="M1923" s="63" t="s">
        <v>34</v>
      </c>
      <c r="N1923" s="63" t="s">
        <v>35</v>
      </c>
      <c r="O1923" s="63" t="s">
        <v>36</v>
      </c>
      <c r="P1923" s="63" t="s">
        <v>8757</v>
      </c>
      <c r="Q1923" s="84">
        <f t="shared" ca="1" si="90"/>
        <v>46120</v>
      </c>
      <c r="R1923" s="68">
        <v>0</v>
      </c>
      <c r="S1923" s="85" t="s">
        <v>8754</v>
      </c>
      <c r="T1923" s="85">
        <v>0</v>
      </c>
      <c r="U1923" s="85">
        <v>0</v>
      </c>
      <c r="V1923" s="86">
        <f t="shared" si="91"/>
        <v>2</v>
      </c>
      <c r="W1923" s="85">
        <v>0</v>
      </c>
      <c r="X1923" s="85">
        <v>0</v>
      </c>
      <c r="Y1923" s="85">
        <v>0</v>
      </c>
      <c r="Z1923" s="85">
        <v>0</v>
      </c>
      <c r="AA1923" s="85">
        <v>0</v>
      </c>
      <c r="AB1923" s="87">
        <f t="shared" ref="AB1923:AB1986" si="92">IF(OR(W1923="○",X1923="○",Y1923="○",Z1923="○",AA1923="○"),"면제",$R1923)</f>
        <v>0</v>
      </c>
      <c r="AC1923" s="92" t="s">
        <v>8768</v>
      </c>
    </row>
    <row r="1924" spans="1:29" ht="16.2" hidden="1" customHeight="1" x14ac:dyDescent="0.35">
      <c r="A1924" s="66">
        <v>1923</v>
      </c>
      <c r="B1924" s="67">
        <v>20429782</v>
      </c>
      <c r="C1924" s="63" t="s">
        <v>462</v>
      </c>
      <c r="D1924" s="63" t="s">
        <v>8748</v>
      </c>
      <c r="E1924" s="63" t="s">
        <v>6298</v>
      </c>
      <c r="F1924" s="63" t="s">
        <v>32</v>
      </c>
      <c r="G1924" s="63" t="s">
        <v>6299</v>
      </c>
      <c r="H1924" s="63" t="s">
        <v>31</v>
      </c>
      <c r="I1924" s="64" t="s">
        <v>465</v>
      </c>
      <c r="J1924" s="65" t="s">
        <v>465</v>
      </c>
      <c r="K1924" s="63" t="s">
        <v>6300</v>
      </c>
      <c r="L1924" s="63" t="s">
        <v>39</v>
      </c>
      <c r="M1924" s="63" t="s">
        <v>34</v>
      </c>
      <c r="N1924" s="63" t="s">
        <v>35</v>
      </c>
      <c r="O1924" s="63" t="s">
        <v>36</v>
      </c>
      <c r="P1924" s="63" t="s">
        <v>8752</v>
      </c>
      <c r="Q1924" s="84">
        <f t="shared" ca="1" si="90"/>
        <v>46120</v>
      </c>
      <c r="R1924" s="68">
        <v>0</v>
      </c>
      <c r="S1924" s="85" t="s">
        <v>8754</v>
      </c>
      <c r="T1924" s="85">
        <v>0</v>
      </c>
      <c r="U1924" s="85">
        <v>0</v>
      </c>
      <c r="V1924" s="86">
        <f t="shared" si="91"/>
        <v>2</v>
      </c>
      <c r="W1924" s="85">
        <v>0</v>
      </c>
      <c r="X1924" s="85">
        <v>0</v>
      </c>
      <c r="Y1924" s="85">
        <v>0</v>
      </c>
      <c r="Z1924" s="85">
        <v>0</v>
      </c>
      <c r="AA1924" s="85">
        <v>0</v>
      </c>
      <c r="AB1924" s="87">
        <f t="shared" si="92"/>
        <v>0</v>
      </c>
      <c r="AC1924" s="92" t="s">
        <v>8768</v>
      </c>
    </row>
    <row r="1925" spans="1:29" ht="16.2" hidden="1" customHeight="1" x14ac:dyDescent="0.35">
      <c r="A1925" s="66">
        <v>1924</v>
      </c>
      <c r="B1925" s="67">
        <v>20429784</v>
      </c>
      <c r="C1925" s="63" t="s">
        <v>462</v>
      </c>
      <c r="D1925" s="63" t="s">
        <v>8748</v>
      </c>
      <c r="E1925" s="63" t="s">
        <v>6301</v>
      </c>
      <c r="F1925" s="63" t="s">
        <v>38</v>
      </c>
      <c r="G1925" s="63" t="s">
        <v>6302</v>
      </c>
      <c r="H1925" s="63" t="s">
        <v>42</v>
      </c>
      <c r="I1925" s="64" t="s">
        <v>465</v>
      </c>
      <c r="J1925" s="65" t="s">
        <v>465</v>
      </c>
      <c r="K1925" s="63" t="s">
        <v>6303</v>
      </c>
      <c r="L1925" s="63" t="s">
        <v>33</v>
      </c>
      <c r="M1925" s="63" t="s">
        <v>34</v>
      </c>
      <c r="N1925" s="63" t="s">
        <v>35</v>
      </c>
      <c r="O1925" s="63" t="s">
        <v>36</v>
      </c>
      <c r="P1925" s="63" t="s">
        <v>8753</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2" t="s">
        <v>8768</v>
      </c>
    </row>
    <row r="1926" spans="1:29" ht="16.2" hidden="1" customHeight="1" x14ac:dyDescent="0.35">
      <c r="A1926" s="61">
        <v>1925</v>
      </c>
      <c r="B1926" s="67">
        <v>20429785</v>
      </c>
      <c r="C1926" s="63" t="s">
        <v>462</v>
      </c>
      <c r="D1926" s="63" t="s">
        <v>8748</v>
      </c>
      <c r="E1926" s="63" t="s">
        <v>6304</v>
      </c>
      <c r="F1926" s="63" t="s">
        <v>32</v>
      </c>
      <c r="G1926" s="63" t="s">
        <v>6305</v>
      </c>
      <c r="H1926" s="63" t="s">
        <v>31</v>
      </c>
      <c r="I1926" s="64" t="s">
        <v>465</v>
      </c>
      <c r="J1926" s="65" t="s">
        <v>465</v>
      </c>
      <c r="K1926" s="63" t="s">
        <v>6306</v>
      </c>
      <c r="L1926" s="63" t="s">
        <v>39</v>
      </c>
      <c r="M1926" s="63" t="s">
        <v>34</v>
      </c>
      <c r="N1926" s="63" t="s">
        <v>35</v>
      </c>
      <c r="O1926" s="63" t="s">
        <v>36</v>
      </c>
      <c r="P1926" s="63" t="s">
        <v>8753</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2" t="s">
        <v>8768</v>
      </c>
    </row>
    <row r="1927" spans="1:29" ht="16.2" hidden="1" customHeight="1" x14ac:dyDescent="0.35">
      <c r="A1927" s="61">
        <v>1926</v>
      </c>
      <c r="B1927" s="63">
        <v>20429801</v>
      </c>
      <c r="C1927" s="63" t="s">
        <v>462</v>
      </c>
      <c r="D1927" s="63" t="s">
        <v>8748</v>
      </c>
      <c r="E1927" s="63" t="s">
        <v>6307</v>
      </c>
      <c r="F1927" s="63" t="s">
        <v>38</v>
      </c>
      <c r="G1927" s="63" t="s">
        <v>6308</v>
      </c>
      <c r="H1927" s="63" t="s">
        <v>42</v>
      </c>
      <c r="I1927" s="64" t="s">
        <v>1160</v>
      </c>
      <c r="J1927" s="65" t="s">
        <v>465</v>
      </c>
      <c r="K1927" s="63" t="s">
        <v>6309</v>
      </c>
      <c r="L1927" s="63" t="s">
        <v>45</v>
      </c>
      <c r="M1927" s="63" t="s">
        <v>40</v>
      </c>
      <c r="N1927" s="63" t="s">
        <v>52</v>
      </c>
      <c r="O1927" s="63" t="s">
        <v>43</v>
      </c>
      <c r="P1927" s="63" t="s">
        <v>52</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2" t="s">
        <v>8768</v>
      </c>
    </row>
    <row r="1928" spans="1:29" ht="16.2" hidden="1" customHeight="1" x14ac:dyDescent="0.35">
      <c r="A1928" s="66">
        <v>1927</v>
      </c>
      <c r="B1928" s="63">
        <v>20429803</v>
      </c>
      <c r="C1928" s="63" t="s">
        <v>462</v>
      </c>
      <c r="D1928" s="63" t="s">
        <v>8748</v>
      </c>
      <c r="E1928" s="63" t="s">
        <v>6310</v>
      </c>
      <c r="F1928" s="63" t="s">
        <v>38</v>
      </c>
      <c r="G1928" s="63" t="s">
        <v>6311</v>
      </c>
      <c r="H1928" s="63" t="s">
        <v>42</v>
      </c>
      <c r="I1928" s="64" t="s">
        <v>6312</v>
      </c>
      <c r="J1928" s="65" t="s">
        <v>689</v>
      </c>
      <c r="K1928" s="63" t="s">
        <v>6313</v>
      </c>
      <c r="L1928" s="63" t="s">
        <v>39</v>
      </c>
      <c r="M1928" s="63" t="s">
        <v>40</v>
      </c>
      <c r="N1928" s="63" t="s">
        <v>48</v>
      </c>
      <c r="O1928" s="63" t="s">
        <v>30</v>
      </c>
      <c r="P1928" s="89" t="s">
        <v>8756</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2" t="s">
        <v>8768</v>
      </c>
    </row>
    <row r="1929" spans="1:29" ht="16.2" hidden="1" customHeight="1" x14ac:dyDescent="0.35">
      <c r="A1929" s="66">
        <v>1928</v>
      </c>
      <c r="B1929" s="67">
        <v>20429808</v>
      </c>
      <c r="C1929" s="63" t="s">
        <v>462</v>
      </c>
      <c r="D1929" s="63" t="s">
        <v>8748</v>
      </c>
      <c r="E1929" s="63" t="s">
        <v>6314</v>
      </c>
      <c r="F1929" s="63" t="s">
        <v>38</v>
      </c>
      <c r="G1929" s="63" t="s">
        <v>6315</v>
      </c>
      <c r="H1929" s="63" t="s">
        <v>31</v>
      </c>
      <c r="I1929" s="64" t="s">
        <v>6316</v>
      </c>
      <c r="J1929" s="65" t="s">
        <v>1092</v>
      </c>
      <c r="K1929" s="63" t="s">
        <v>6317</v>
      </c>
      <c r="L1929" s="63" t="s">
        <v>39</v>
      </c>
      <c r="M1929" s="63" t="s">
        <v>34</v>
      </c>
      <c r="N1929" s="63" t="s">
        <v>35</v>
      </c>
      <c r="O1929" s="63" t="s">
        <v>43</v>
      </c>
      <c r="P1929" s="63" t="s">
        <v>8753</v>
      </c>
      <c r="Q1929" s="84">
        <f t="shared" ca="1" si="90"/>
        <v>46120</v>
      </c>
      <c r="R1929" s="68">
        <v>0</v>
      </c>
      <c r="S1929" s="85" t="s">
        <v>8754</v>
      </c>
      <c r="T1929" s="85">
        <v>0</v>
      </c>
      <c r="U1929" s="85">
        <v>0</v>
      </c>
      <c r="V1929" s="86">
        <f t="shared" si="91"/>
        <v>2</v>
      </c>
      <c r="W1929" s="85">
        <v>0</v>
      </c>
      <c r="X1929" s="85">
        <v>0</v>
      </c>
      <c r="Y1929" s="85">
        <v>0</v>
      </c>
      <c r="Z1929" s="85">
        <v>0</v>
      </c>
      <c r="AA1929" s="85">
        <v>0</v>
      </c>
      <c r="AB1929" s="87">
        <f t="shared" si="92"/>
        <v>0</v>
      </c>
      <c r="AC1929" s="92" t="s">
        <v>8777</v>
      </c>
    </row>
    <row r="1930" spans="1:29" ht="16.2" hidden="1" customHeight="1" x14ac:dyDescent="0.35">
      <c r="A1930" s="61">
        <v>1929</v>
      </c>
      <c r="B1930" s="63">
        <v>20429810</v>
      </c>
      <c r="C1930" s="63" t="s">
        <v>462</v>
      </c>
      <c r="D1930" s="63" t="s">
        <v>8748</v>
      </c>
      <c r="E1930" s="63" t="s">
        <v>6318</v>
      </c>
      <c r="F1930" s="63" t="s">
        <v>32</v>
      </c>
      <c r="G1930" s="63" t="s">
        <v>5055</v>
      </c>
      <c r="H1930" s="63" t="s">
        <v>31</v>
      </c>
      <c r="I1930" s="64" t="s">
        <v>465</v>
      </c>
      <c r="J1930" s="65" t="s">
        <v>465</v>
      </c>
      <c r="K1930" s="63" t="s">
        <v>6319</v>
      </c>
      <c r="L1930" s="63" t="s">
        <v>33</v>
      </c>
      <c r="M1930" s="63" t="s">
        <v>40</v>
      </c>
      <c r="N1930" s="63" t="s">
        <v>48</v>
      </c>
      <c r="O1930" s="63" t="s">
        <v>36</v>
      </c>
      <c r="P1930" s="89" t="s">
        <v>8758</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2" t="s">
        <v>8768</v>
      </c>
    </row>
    <row r="1931" spans="1:29" ht="16.2" hidden="1" customHeight="1" x14ac:dyDescent="0.35">
      <c r="A1931" s="61">
        <v>1930</v>
      </c>
      <c r="B1931" s="63">
        <v>20429825</v>
      </c>
      <c r="C1931" s="63" t="s">
        <v>462</v>
      </c>
      <c r="D1931" s="63" t="s">
        <v>8748</v>
      </c>
      <c r="E1931" s="63" t="s">
        <v>6320</v>
      </c>
      <c r="F1931" s="63" t="s">
        <v>38</v>
      </c>
      <c r="G1931" s="63" t="s">
        <v>6321</v>
      </c>
      <c r="H1931" s="63" t="s">
        <v>31</v>
      </c>
      <c r="I1931" s="64" t="s">
        <v>582</v>
      </c>
      <c r="J1931" s="65" t="s">
        <v>502</v>
      </c>
      <c r="K1931" s="63" t="s">
        <v>6322</v>
      </c>
      <c r="L1931" s="63" t="s">
        <v>39</v>
      </c>
      <c r="M1931" s="63" t="s">
        <v>40</v>
      </c>
      <c r="N1931" s="63" t="s">
        <v>52</v>
      </c>
      <c r="O1931" s="63" t="s">
        <v>30</v>
      </c>
      <c r="P1931" s="63" t="s">
        <v>52</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2" t="s">
        <v>8768</v>
      </c>
    </row>
    <row r="1932" spans="1:29" ht="16.2" hidden="1" customHeight="1" x14ac:dyDescent="0.35">
      <c r="A1932" s="66">
        <v>1931</v>
      </c>
      <c r="B1932" s="67">
        <v>20429835</v>
      </c>
      <c r="C1932" s="63" t="s">
        <v>462</v>
      </c>
      <c r="D1932" s="63" t="s">
        <v>8748</v>
      </c>
      <c r="E1932" s="63" t="s">
        <v>6323</v>
      </c>
      <c r="F1932" s="63" t="s">
        <v>38</v>
      </c>
      <c r="G1932" s="63" t="s">
        <v>6324</v>
      </c>
      <c r="H1932" s="63" t="s">
        <v>31</v>
      </c>
      <c r="I1932" s="64" t="s">
        <v>465</v>
      </c>
      <c r="J1932" s="65" t="s">
        <v>526</v>
      </c>
      <c r="K1932" s="63" t="s">
        <v>6325</v>
      </c>
      <c r="L1932" s="63" t="s">
        <v>33</v>
      </c>
      <c r="M1932" s="63" t="s">
        <v>34</v>
      </c>
      <c r="N1932" s="63" t="s">
        <v>35</v>
      </c>
      <c r="O1932" s="63" t="s">
        <v>43</v>
      </c>
      <c r="P1932" s="63" t="s">
        <v>8749</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2" t="s">
        <v>8768</v>
      </c>
    </row>
    <row r="1933" spans="1:29" ht="16.2" hidden="1" customHeight="1" x14ac:dyDescent="0.35">
      <c r="A1933" s="66">
        <v>1932</v>
      </c>
      <c r="B1933" s="63">
        <v>20429836</v>
      </c>
      <c r="C1933" s="63" t="s">
        <v>462</v>
      </c>
      <c r="D1933" s="63" t="s">
        <v>8748</v>
      </c>
      <c r="E1933" s="63" t="s">
        <v>6326</v>
      </c>
      <c r="F1933" s="63" t="s">
        <v>32</v>
      </c>
      <c r="G1933" s="63" t="s">
        <v>6327</v>
      </c>
      <c r="H1933" s="63" t="s">
        <v>42</v>
      </c>
      <c r="I1933" s="64" t="s">
        <v>465</v>
      </c>
      <c r="J1933" s="65" t="s">
        <v>465</v>
      </c>
      <c r="K1933" s="63" t="s">
        <v>6328</v>
      </c>
      <c r="L1933" s="63" t="s">
        <v>33</v>
      </c>
      <c r="M1933" s="63" t="s">
        <v>40</v>
      </c>
      <c r="N1933" s="63" t="s">
        <v>41</v>
      </c>
      <c r="O1933" s="63" t="s">
        <v>36</v>
      </c>
      <c r="P1933" s="63" t="s">
        <v>41</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2" t="s">
        <v>8768</v>
      </c>
    </row>
    <row r="1934" spans="1:29" ht="16.2" hidden="1" customHeight="1" x14ac:dyDescent="0.35">
      <c r="A1934" s="61">
        <v>1933</v>
      </c>
      <c r="B1934" s="67">
        <v>20429839</v>
      </c>
      <c r="C1934" s="63" t="s">
        <v>462</v>
      </c>
      <c r="D1934" s="63" t="s">
        <v>8748</v>
      </c>
      <c r="E1934" s="63" t="s">
        <v>6329</v>
      </c>
      <c r="F1934" s="63" t="s">
        <v>32</v>
      </c>
      <c r="G1934" s="63" t="s">
        <v>6330</v>
      </c>
      <c r="H1934" s="63" t="s">
        <v>31</v>
      </c>
      <c r="I1934" s="64" t="s">
        <v>6331</v>
      </c>
      <c r="J1934" s="65" t="s">
        <v>502</v>
      </c>
      <c r="K1934" s="63" t="s">
        <v>6332</v>
      </c>
      <c r="L1934" s="63" t="s">
        <v>33</v>
      </c>
      <c r="M1934" s="63" t="s">
        <v>34</v>
      </c>
      <c r="N1934" s="63" t="s">
        <v>35</v>
      </c>
      <c r="O1934" s="63" t="s">
        <v>43</v>
      </c>
      <c r="P1934" s="63" t="s">
        <v>8757</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2" t="s">
        <v>8768</v>
      </c>
    </row>
    <row r="1935" spans="1:29" ht="16.2" hidden="1" customHeight="1" x14ac:dyDescent="0.35">
      <c r="A1935" s="61">
        <v>1934</v>
      </c>
      <c r="B1935" s="67">
        <v>20429846</v>
      </c>
      <c r="C1935" s="63" t="s">
        <v>462</v>
      </c>
      <c r="D1935" s="63" t="s">
        <v>8748</v>
      </c>
      <c r="E1935" s="63" t="s">
        <v>6333</v>
      </c>
      <c r="F1935" s="63" t="s">
        <v>38</v>
      </c>
      <c r="G1935" s="63" t="s">
        <v>6334</v>
      </c>
      <c r="H1935" s="63" t="s">
        <v>42</v>
      </c>
      <c r="I1935" s="64" t="s">
        <v>6335</v>
      </c>
      <c r="J1935" s="65" t="s">
        <v>544</v>
      </c>
      <c r="K1935" s="63" t="s">
        <v>6336</v>
      </c>
      <c r="L1935" s="63" t="s">
        <v>33</v>
      </c>
      <c r="M1935" s="63" t="s">
        <v>34</v>
      </c>
      <c r="N1935" s="63" t="s">
        <v>35</v>
      </c>
      <c r="O1935" s="63" t="s">
        <v>43</v>
      </c>
      <c r="P1935" s="63" t="s">
        <v>8751</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2" t="s">
        <v>8768</v>
      </c>
    </row>
    <row r="1936" spans="1:29" ht="16.2" hidden="1" customHeight="1" x14ac:dyDescent="0.35">
      <c r="A1936" s="66">
        <v>1935</v>
      </c>
      <c r="B1936" s="67">
        <v>20429851</v>
      </c>
      <c r="C1936" s="63" t="s">
        <v>462</v>
      </c>
      <c r="D1936" s="63" t="s">
        <v>8748</v>
      </c>
      <c r="E1936" s="63" t="s">
        <v>6337</v>
      </c>
      <c r="F1936" s="63" t="s">
        <v>38</v>
      </c>
      <c r="G1936" s="63" t="s">
        <v>4837</v>
      </c>
      <c r="H1936" s="63" t="s">
        <v>31</v>
      </c>
      <c r="I1936" s="64" t="s">
        <v>6338</v>
      </c>
      <c r="J1936" s="65" t="s">
        <v>822</v>
      </c>
      <c r="K1936" s="63" t="s">
        <v>6339</v>
      </c>
      <c r="L1936" s="63" t="s">
        <v>33</v>
      </c>
      <c r="M1936" s="63" t="s">
        <v>34</v>
      </c>
      <c r="N1936" s="63" t="s">
        <v>35</v>
      </c>
      <c r="O1936" s="63" t="s">
        <v>30</v>
      </c>
      <c r="P1936" s="63" t="s">
        <v>8755</v>
      </c>
      <c r="Q1936" s="84">
        <f t="shared" ca="1" si="90"/>
        <v>46120</v>
      </c>
      <c r="R1936" s="68" t="s">
        <v>8747</v>
      </c>
      <c r="S1936" s="85">
        <v>0</v>
      </c>
      <c r="T1936" s="85">
        <v>0</v>
      </c>
      <c r="U1936" s="85">
        <v>0</v>
      </c>
      <c r="V1936" s="86">
        <f t="shared" si="91"/>
        <v>0</v>
      </c>
      <c r="W1936" s="85">
        <v>0</v>
      </c>
      <c r="X1936" s="85">
        <v>0</v>
      </c>
      <c r="Y1936" s="85">
        <v>0</v>
      </c>
      <c r="Z1936" s="85">
        <v>0</v>
      </c>
      <c r="AA1936" s="85">
        <v>0</v>
      </c>
      <c r="AB1936" s="87" t="str">
        <f t="shared" si="92"/>
        <v>요건탈락</v>
      </c>
      <c r="AC1936" s="92" t="s">
        <v>8768</v>
      </c>
    </row>
    <row r="1937" spans="1:29" ht="16.2" hidden="1" customHeight="1" x14ac:dyDescent="0.35">
      <c r="A1937" s="66">
        <v>1936</v>
      </c>
      <c r="B1937" s="67">
        <v>20429869</v>
      </c>
      <c r="C1937" s="63" t="s">
        <v>462</v>
      </c>
      <c r="D1937" s="63" t="s">
        <v>8748</v>
      </c>
      <c r="E1937" s="63" t="s">
        <v>6340</v>
      </c>
      <c r="F1937" s="63" t="s">
        <v>32</v>
      </c>
      <c r="G1937" s="63" t="s">
        <v>6341</v>
      </c>
      <c r="H1937" s="63" t="s">
        <v>31</v>
      </c>
      <c r="I1937" s="64" t="s">
        <v>465</v>
      </c>
      <c r="J1937" s="65" t="s">
        <v>465</v>
      </c>
      <c r="K1937" s="63" t="s">
        <v>6342</v>
      </c>
      <c r="L1937" s="63" t="s">
        <v>33</v>
      </c>
      <c r="M1937" s="63" t="s">
        <v>34</v>
      </c>
      <c r="N1937" s="63" t="s">
        <v>35</v>
      </c>
      <c r="O1937" s="63" t="s">
        <v>36</v>
      </c>
      <c r="P1937" s="63" t="s">
        <v>8750</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2" t="s">
        <v>8768</v>
      </c>
    </row>
    <row r="1938" spans="1:29" ht="16.2" hidden="1" customHeight="1" x14ac:dyDescent="0.35">
      <c r="A1938" s="61">
        <v>1937</v>
      </c>
      <c r="B1938" s="67">
        <v>20429874</v>
      </c>
      <c r="C1938" s="63" t="s">
        <v>462</v>
      </c>
      <c r="D1938" s="63" t="s">
        <v>8748</v>
      </c>
      <c r="E1938" s="63" t="s">
        <v>6343</v>
      </c>
      <c r="F1938" s="63" t="s">
        <v>38</v>
      </c>
      <c r="G1938" s="63" t="s">
        <v>6344</v>
      </c>
      <c r="H1938" s="63" t="s">
        <v>31</v>
      </c>
      <c r="I1938" s="64" t="s">
        <v>465</v>
      </c>
      <c r="J1938" s="65" t="s">
        <v>465</v>
      </c>
      <c r="K1938" s="63" t="s">
        <v>6345</v>
      </c>
      <c r="L1938" s="63" t="s">
        <v>39</v>
      </c>
      <c r="M1938" s="63" t="s">
        <v>34</v>
      </c>
      <c r="N1938" s="63" t="s">
        <v>35</v>
      </c>
      <c r="O1938" s="63" t="s">
        <v>36</v>
      </c>
      <c r="P1938" s="63" t="s">
        <v>8749</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2" t="s">
        <v>8768</v>
      </c>
    </row>
    <row r="1939" spans="1:29" ht="16.2" hidden="1" customHeight="1" x14ac:dyDescent="0.35">
      <c r="A1939" s="61">
        <v>1938</v>
      </c>
      <c r="B1939" s="62">
        <v>20429880</v>
      </c>
      <c r="C1939" s="63" t="s">
        <v>462</v>
      </c>
      <c r="D1939" s="63" t="s">
        <v>8748</v>
      </c>
      <c r="E1939" s="63" t="s">
        <v>156</v>
      </c>
      <c r="F1939" s="63" t="s">
        <v>32</v>
      </c>
      <c r="G1939" s="63" t="s">
        <v>6346</v>
      </c>
      <c r="H1939" s="63" t="s">
        <v>31</v>
      </c>
      <c r="I1939" s="64" t="s">
        <v>6347</v>
      </c>
      <c r="J1939" s="65" t="s">
        <v>689</v>
      </c>
      <c r="K1939" s="63" t="s">
        <v>6348</v>
      </c>
      <c r="L1939" s="63" t="s">
        <v>39</v>
      </c>
      <c r="M1939" s="63" t="s">
        <v>40</v>
      </c>
      <c r="N1939" s="63" t="s">
        <v>48</v>
      </c>
      <c r="O1939" s="63" t="s">
        <v>43</v>
      </c>
      <c r="P1939" s="89" t="s">
        <v>8758</v>
      </c>
      <c r="Q1939" s="84">
        <f t="shared" ca="1" si="90"/>
        <v>46120</v>
      </c>
      <c r="R1939" s="68">
        <v>0</v>
      </c>
      <c r="S1939" s="85" t="s">
        <v>8754</v>
      </c>
      <c r="T1939" s="85">
        <v>0</v>
      </c>
      <c r="U1939" s="85">
        <v>0</v>
      </c>
      <c r="V1939" s="86">
        <f t="shared" si="91"/>
        <v>2</v>
      </c>
      <c r="W1939" s="85">
        <v>0</v>
      </c>
      <c r="X1939" s="85">
        <v>0</v>
      </c>
      <c r="Y1939" s="85">
        <v>0</v>
      </c>
      <c r="Z1939" s="85">
        <v>0</v>
      </c>
      <c r="AA1939" s="85">
        <v>0</v>
      </c>
      <c r="AB1939" s="87">
        <f t="shared" si="92"/>
        <v>0</v>
      </c>
      <c r="AC1939" s="92" t="s">
        <v>8768</v>
      </c>
    </row>
    <row r="1940" spans="1:29" ht="16.2" hidden="1" customHeight="1" x14ac:dyDescent="0.35">
      <c r="A1940" s="66">
        <v>1939</v>
      </c>
      <c r="B1940" s="67">
        <v>20429881</v>
      </c>
      <c r="C1940" s="63" t="s">
        <v>462</v>
      </c>
      <c r="D1940" s="63" t="s">
        <v>8748</v>
      </c>
      <c r="E1940" s="63" t="s">
        <v>6349</v>
      </c>
      <c r="F1940" s="63" t="s">
        <v>38</v>
      </c>
      <c r="G1940" s="63" t="s">
        <v>6350</v>
      </c>
      <c r="H1940" s="63" t="s">
        <v>31</v>
      </c>
      <c r="I1940" s="64" t="s">
        <v>465</v>
      </c>
      <c r="J1940" s="65" t="s">
        <v>465</v>
      </c>
      <c r="K1940" s="63" t="s">
        <v>6351</v>
      </c>
      <c r="L1940" s="63" t="s">
        <v>39</v>
      </c>
      <c r="M1940" s="63" t="s">
        <v>34</v>
      </c>
      <c r="N1940" s="63" t="s">
        <v>35</v>
      </c>
      <c r="O1940" s="63" t="s">
        <v>36</v>
      </c>
      <c r="P1940" s="63" t="s">
        <v>8749</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2" t="s">
        <v>8768</v>
      </c>
    </row>
    <row r="1941" spans="1:29" ht="16.2" hidden="1" customHeight="1" x14ac:dyDescent="0.35">
      <c r="A1941" s="66">
        <v>1940</v>
      </c>
      <c r="B1941" s="63">
        <v>20429888</v>
      </c>
      <c r="C1941" s="63" t="s">
        <v>462</v>
      </c>
      <c r="D1941" s="63" t="s">
        <v>8748</v>
      </c>
      <c r="E1941" s="63" t="s">
        <v>6352</v>
      </c>
      <c r="F1941" s="63" t="s">
        <v>32</v>
      </c>
      <c r="G1941" s="63" t="s">
        <v>6353</v>
      </c>
      <c r="H1941" s="63" t="s">
        <v>31</v>
      </c>
      <c r="I1941" s="64" t="s">
        <v>6354</v>
      </c>
      <c r="J1941" s="65" t="s">
        <v>469</v>
      </c>
      <c r="K1941" s="63" t="s">
        <v>6355</v>
      </c>
      <c r="L1941" s="63" t="s">
        <v>33</v>
      </c>
      <c r="M1941" s="63" t="s">
        <v>34</v>
      </c>
      <c r="N1941" s="63" t="s">
        <v>48</v>
      </c>
      <c r="O1941" s="63" t="s">
        <v>43</v>
      </c>
      <c r="P1941" s="89" t="s">
        <v>8756</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2" t="s">
        <v>8768</v>
      </c>
    </row>
    <row r="1942" spans="1:29" ht="16.2" hidden="1" customHeight="1" x14ac:dyDescent="0.35">
      <c r="A1942" s="66">
        <v>1941</v>
      </c>
      <c r="B1942" s="63">
        <v>20429892</v>
      </c>
      <c r="C1942" s="63" t="s">
        <v>462</v>
      </c>
      <c r="D1942" s="63" t="s">
        <v>8748</v>
      </c>
      <c r="E1942" s="63" t="s">
        <v>6356</v>
      </c>
      <c r="F1942" s="63" t="s">
        <v>38</v>
      </c>
      <c r="G1942" s="63" t="s">
        <v>6357</v>
      </c>
      <c r="H1942" s="63" t="s">
        <v>31</v>
      </c>
      <c r="I1942" s="64" t="s">
        <v>6358</v>
      </c>
      <c r="J1942" s="65" t="s">
        <v>655</v>
      </c>
      <c r="K1942" s="63" t="s">
        <v>6359</v>
      </c>
      <c r="L1942" s="63" t="s">
        <v>45</v>
      </c>
      <c r="M1942" s="63" t="s">
        <v>40</v>
      </c>
      <c r="N1942" s="63" t="s">
        <v>41</v>
      </c>
      <c r="O1942" s="63" t="s">
        <v>43</v>
      </c>
      <c r="P1942" s="63" t="s">
        <v>41</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2" t="s">
        <v>8768</v>
      </c>
    </row>
    <row r="1943" spans="1:29" ht="16.2" hidden="1" customHeight="1" x14ac:dyDescent="0.35">
      <c r="A1943" s="61">
        <v>1942</v>
      </c>
      <c r="B1943" s="63">
        <v>20429908</v>
      </c>
      <c r="C1943" s="63" t="s">
        <v>462</v>
      </c>
      <c r="D1943" s="63" t="s">
        <v>8748</v>
      </c>
      <c r="E1943" s="63" t="s">
        <v>335</v>
      </c>
      <c r="F1943" s="63" t="s">
        <v>38</v>
      </c>
      <c r="G1943" s="63" t="s">
        <v>6360</v>
      </c>
      <c r="H1943" s="63" t="s">
        <v>42</v>
      </c>
      <c r="I1943" s="64" t="s">
        <v>6361</v>
      </c>
      <c r="J1943" s="65" t="s">
        <v>469</v>
      </c>
      <c r="K1943" s="63" t="s">
        <v>6362</v>
      </c>
      <c r="L1943" s="63" t="s">
        <v>39</v>
      </c>
      <c r="M1943" s="63" t="s">
        <v>40</v>
      </c>
      <c r="N1943" s="63" t="s">
        <v>52</v>
      </c>
      <c r="O1943" s="63" t="s">
        <v>43</v>
      </c>
      <c r="P1943" s="63" t="s">
        <v>52</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2" t="s">
        <v>8768</v>
      </c>
    </row>
    <row r="1944" spans="1:29" ht="16.2" hidden="1" customHeight="1" x14ac:dyDescent="0.35">
      <c r="A1944" s="66">
        <v>1943</v>
      </c>
      <c r="B1944" s="63">
        <v>20429914</v>
      </c>
      <c r="C1944" s="63" t="s">
        <v>462</v>
      </c>
      <c r="D1944" s="63" t="s">
        <v>8748</v>
      </c>
      <c r="E1944" s="63" t="s">
        <v>6363</v>
      </c>
      <c r="F1944" s="63" t="s">
        <v>32</v>
      </c>
      <c r="G1944" s="63" t="s">
        <v>6364</v>
      </c>
      <c r="H1944" s="63" t="s">
        <v>31</v>
      </c>
      <c r="I1944" s="64" t="s">
        <v>6365</v>
      </c>
      <c r="J1944" s="65" t="s">
        <v>544</v>
      </c>
      <c r="K1944" s="63" t="s">
        <v>6366</v>
      </c>
      <c r="L1944" s="63" t="s">
        <v>33</v>
      </c>
      <c r="M1944" s="63" t="s">
        <v>40</v>
      </c>
      <c r="N1944" s="63" t="s">
        <v>48</v>
      </c>
      <c r="O1944" s="63" t="s">
        <v>43</v>
      </c>
      <c r="P1944" s="89" t="s">
        <v>8756</v>
      </c>
      <c r="Q1944" s="84">
        <f t="shared" ca="1" si="90"/>
        <v>46120</v>
      </c>
      <c r="R1944" s="68">
        <v>0</v>
      </c>
      <c r="S1944" s="85" t="s">
        <v>8754</v>
      </c>
      <c r="T1944" s="85">
        <v>0</v>
      </c>
      <c r="U1944" s="85">
        <v>0</v>
      </c>
      <c r="V1944" s="86">
        <f t="shared" si="91"/>
        <v>2</v>
      </c>
      <c r="W1944" s="85">
        <v>0</v>
      </c>
      <c r="X1944" s="85">
        <v>0</v>
      </c>
      <c r="Y1944" s="85">
        <v>0</v>
      </c>
      <c r="Z1944" s="85">
        <v>0</v>
      </c>
      <c r="AA1944" s="85">
        <v>0</v>
      </c>
      <c r="AB1944" s="87">
        <f t="shared" si="92"/>
        <v>0</v>
      </c>
      <c r="AC1944" s="92" t="s">
        <v>8768</v>
      </c>
    </row>
    <row r="1945" spans="1:29" ht="16.2" hidden="1" customHeight="1" x14ac:dyDescent="0.35">
      <c r="A1945" s="66">
        <v>1944</v>
      </c>
      <c r="B1945" s="67">
        <v>20429917</v>
      </c>
      <c r="C1945" s="63" t="s">
        <v>462</v>
      </c>
      <c r="D1945" s="63" t="s">
        <v>8748</v>
      </c>
      <c r="E1945" s="63" t="s">
        <v>6367</v>
      </c>
      <c r="F1945" s="63" t="s">
        <v>38</v>
      </c>
      <c r="G1945" s="63" t="s">
        <v>5716</v>
      </c>
      <c r="H1945" s="63" t="s">
        <v>42</v>
      </c>
      <c r="I1945" s="64" t="s">
        <v>465</v>
      </c>
      <c r="J1945" s="65" t="s">
        <v>465</v>
      </c>
      <c r="K1945" s="63" t="s">
        <v>6368</v>
      </c>
      <c r="L1945" s="63" t="s">
        <v>39</v>
      </c>
      <c r="M1945" s="63" t="s">
        <v>34</v>
      </c>
      <c r="N1945" s="63" t="s">
        <v>35</v>
      </c>
      <c r="O1945" s="63" t="s">
        <v>36</v>
      </c>
      <c r="P1945" s="63" t="s">
        <v>8752</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2" t="s">
        <v>8768</v>
      </c>
    </row>
    <row r="1946" spans="1:29" ht="16.2" hidden="1" customHeight="1" x14ac:dyDescent="0.35">
      <c r="A1946" s="61">
        <v>1945</v>
      </c>
      <c r="B1946" s="63">
        <v>20429923</v>
      </c>
      <c r="C1946" s="63" t="s">
        <v>462</v>
      </c>
      <c r="D1946" s="63" t="s">
        <v>8748</v>
      </c>
      <c r="E1946" s="63" t="s">
        <v>6369</v>
      </c>
      <c r="F1946" s="63" t="s">
        <v>38</v>
      </c>
      <c r="G1946" s="63" t="s">
        <v>6370</v>
      </c>
      <c r="H1946" s="63" t="s">
        <v>31</v>
      </c>
      <c r="I1946" s="64" t="s">
        <v>6371</v>
      </c>
      <c r="J1946" s="65" t="s">
        <v>655</v>
      </c>
      <c r="K1946" s="63" t="s">
        <v>6372</v>
      </c>
      <c r="L1946" s="63" t="s">
        <v>39</v>
      </c>
      <c r="M1946" s="63" t="s">
        <v>34</v>
      </c>
      <c r="N1946" s="63" t="s">
        <v>52</v>
      </c>
      <c r="O1946" s="63" t="s">
        <v>30</v>
      </c>
      <c r="P1946" s="63" t="s">
        <v>52</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2" t="s">
        <v>8778</v>
      </c>
    </row>
    <row r="1947" spans="1:29" ht="16.2" hidden="1" customHeight="1" x14ac:dyDescent="0.35">
      <c r="A1947" s="61">
        <v>1946</v>
      </c>
      <c r="B1947" s="67">
        <v>20429927</v>
      </c>
      <c r="C1947" s="63" t="s">
        <v>462</v>
      </c>
      <c r="D1947" s="63" t="s">
        <v>8748</v>
      </c>
      <c r="E1947" s="63" t="s">
        <v>6373</v>
      </c>
      <c r="F1947" s="63" t="s">
        <v>38</v>
      </c>
      <c r="G1947" s="63" t="s">
        <v>6374</v>
      </c>
      <c r="H1947" s="63" t="s">
        <v>42</v>
      </c>
      <c r="I1947" s="64" t="s">
        <v>465</v>
      </c>
      <c r="J1947" s="65" t="s">
        <v>465</v>
      </c>
      <c r="K1947" s="63" t="s">
        <v>6375</v>
      </c>
      <c r="L1947" s="63" t="s">
        <v>39</v>
      </c>
      <c r="M1947" s="63" t="s">
        <v>34</v>
      </c>
      <c r="N1947" s="63" t="s">
        <v>35</v>
      </c>
      <c r="O1947" s="63" t="s">
        <v>36</v>
      </c>
      <c r="P1947" s="63" t="s">
        <v>8751</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2" t="s">
        <v>8768</v>
      </c>
    </row>
    <row r="1948" spans="1:29" ht="16.2" hidden="1" customHeight="1" x14ac:dyDescent="0.35">
      <c r="A1948" s="66">
        <v>1947</v>
      </c>
      <c r="B1948" s="62">
        <v>20429934</v>
      </c>
      <c r="C1948" s="63" t="s">
        <v>462</v>
      </c>
      <c r="D1948" s="63" t="s">
        <v>8748</v>
      </c>
      <c r="E1948" s="63" t="s">
        <v>6376</v>
      </c>
      <c r="F1948" s="63" t="s">
        <v>38</v>
      </c>
      <c r="G1948" s="63" t="s">
        <v>6377</v>
      </c>
      <c r="H1948" s="63" t="s">
        <v>31</v>
      </c>
      <c r="I1948" s="64" t="s">
        <v>797</v>
      </c>
      <c r="J1948" s="65" t="s">
        <v>526</v>
      </c>
      <c r="K1948" s="63" t="s">
        <v>6378</v>
      </c>
      <c r="L1948" s="63" t="s">
        <v>39</v>
      </c>
      <c r="M1948" s="63" t="s">
        <v>40</v>
      </c>
      <c r="N1948" s="63" t="s">
        <v>48</v>
      </c>
      <c r="O1948" s="63" t="s">
        <v>43</v>
      </c>
      <c r="P1948" s="89" t="s">
        <v>8756</v>
      </c>
      <c r="Q1948" s="84">
        <f t="shared" ca="1" si="90"/>
        <v>46120</v>
      </c>
      <c r="R1948" s="68">
        <v>0</v>
      </c>
      <c r="S1948" s="85" t="s">
        <v>8754</v>
      </c>
      <c r="T1948" s="85">
        <v>0</v>
      </c>
      <c r="U1948" s="85">
        <v>0</v>
      </c>
      <c r="V1948" s="86">
        <f t="shared" si="91"/>
        <v>2</v>
      </c>
      <c r="W1948" s="85">
        <v>0</v>
      </c>
      <c r="X1948" s="85">
        <v>0</v>
      </c>
      <c r="Y1948" s="85">
        <v>0</v>
      </c>
      <c r="Z1948" s="85">
        <v>0</v>
      </c>
      <c r="AA1948" s="85">
        <v>0</v>
      </c>
      <c r="AB1948" s="87">
        <f t="shared" si="92"/>
        <v>0</v>
      </c>
      <c r="AC1948" s="92" t="s">
        <v>8768</v>
      </c>
    </row>
    <row r="1949" spans="1:29" ht="16.2" hidden="1" customHeight="1" x14ac:dyDescent="0.35">
      <c r="A1949" s="66">
        <v>1948</v>
      </c>
      <c r="B1949" s="67">
        <v>20429946</v>
      </c>
      <c r="C1949" s="63" t="s">
        <v>462</v>
      </c>
      <c r="D1949" s="63" t="s">
        <v>8748</v>
      </c>
      <c r="E1949" s="63" t="s">
        <v>6379</v>
      </c>
      <c r="F1949" s="63" t="s">
        <v>32</v>
      </c>
      <c r="G1949" s="63" t="s">
        <v>6380</v>
      </c>
      <c r="H1949" s="63" t="s">
        <v>42</v>
      </c>
      <c r="I1949" s="64" t="s">
        <v>465</v>
      </c>
      <c r="J1949" s="65" t="s">
        <v>465</v>
      </c>
      <c r="K1949" s="63" t="s">
        <v>6381</v>
      </c>
      <c r="L1949" s="63" t="s">
        <v>39</v>
      </c>
      <c r="M1949" s="63" t="s">
        <v>34</v>
      </c>
      <c r="N1949" s="63" t="s">
        <v>35</v>
      </c>
      <c r="O1949" s="63" t="s">
        <v>36</v>
      </c>
      <c r="P1949" s="63" t="s">
        <v>8753</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2" t="s">
        <v>8768</v>
      </c>
    </row>
    <row r="1950" spans="1:29" ht="16.2" hidden="1" customHeight="1" x14ac:dyDescent="0.35">
      <c r="A1950" s="61">
        <v>1949</v>
      </c>
      <c r="B1950" s="67">
        <v>20429950</v>
      </c>
      <c r="C1950" s="63" t="s">
        <v>462</v>
      </c>
      <c r="D1950" s="63" t="s">
        <v>8748</v>
      </c>
      <c r="E1950" s="63" t="s">
        <v>6382</v>
      </c>
      <c r="F1950" s="63" t="s">
        <v>32</v>
      </c>
      <c r="G1950" s="63" t="s">
        <v>6383</v>
      </c>
      <c r="H1950" s="63" t="s">
        <v>42</v>
      </c>
      <c r="I1950" s="64" t="s">
        <v>465</v>
      </c>
      <c r="J1950" s="65" t="s">
        <v>465</v>
      </c>
      <c r="K1950" s="63" t="s">
        <v>6384</v>
      </c>
      <c r="L1950" s="63" t="s">
        <v>39</v>
      </c>
      <c r="M1950" s="63" t="s">
        <v>34</v>
      </c>
      <c r="N1950" s="63" t="s">
        <v>35</v>
      </c>
      <c r="O1950" s="63" t="s">
        <v>36</v>
      </c>
      <c r="P1950" s="63" t="s">
        <v>8751</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2" t="s">
        <v>8768</v>
      </c>
    </row>
    <row r="1951" spans="1:29" ht="16.2" hidden="1" customHeight="1" x14ac:dyDescent="0.35">
      <c r="A1951" s="61">
        <v>1950</v>
      </c>
      <c r="B1951" s="63">
        <v>20429960</v>
      </c>
      <c r="C1951" s="63" t="s">
        <v>462</v>
      </c>
      <c r="D1951" s="63" t="s">
        <v>8748</v>
      </c>
      <c r="E1951" s="63" t="s">
        <v>6385</v>
      </c>
      <c r="F1951" s="63" t="s">
        <v>38</v>
      </c>
      <c r="G1951" s="63" t="s">
        <v>6386</v>
      </c>
      <c r="H1951" s="63" t="s">
        <v>31</v>
      </c>
      <c r="I1951" s="64" t="s">
        <v>465</v>
      </c>
      <c r="J1951" s="65" t="s">
        <v>465</v>
      </c>
      <c r="K1951" s="63" t="s">
        <v>6387</v>
      </c>
      <c r="L1951" s="63" t="s">
        <v>39</v>
      </c>
      <c r="M1951" s="63" t="s">
        <v>40</v>
      </c>
      <c r="N1951" s="63" t="s">
        <v>48</v>
      </c>
      <c r="O1951" s="63" t="s">
        <v>36</v>
      </c>
      <c r="P1951" s="89" t="s">
        <v>8756</v>
      </c>
      <c r="Q1951" s="84">
        <f t="shared" ca="1" si="90"/>
        <v>46120</v>
      </c>
      <c r="R1951" s="68">
        <v>0</v>
      </c>
      <c r="S1951" s="85" t="s">
        <v>8754</v>
      </c>
      <c r="T1951" s="85">
        <v>0</v>
      </c>
      <c r="U1951" s="85">
        <v>0</v>
      </c>
      <c r="V1951" s="86">
        <f t="shared" si="91"/>
        <v>2</v>
      </c>
      <c r="W1951" s="85">
        <v>0</v>
      </c>
      <c r="X1951" s="85">
        <v>0</v>
      </c>
      <c r="Y1951" s="85">
        <v>0</v>
      </c>
      <c r="Z1951" s="85">
        <v>0</v>
      </c>
      <c r="AA1951" s="85">
        <v>0</v>
      </c>
      <c r="AB1951" s="87">
        <f t="shared" si="92"/>
        <v>0</v>
      </c>
      <c r="AC1951" s="92" t="s">
        <v>8768</v>
      </c>
    </row>
    <row r="1952" spans="1:29" ht="16.2" hidden="1" customHeight="1" x14ac:dyDescent="0.35">
      <c r="A1952" s="66">
        <v>1951</v>
      </c>
      <c r="B1952" s="67">
        <v>20429970</v>
      </c>
      <c r="C1952" s="63" t="s">
        <v>462</v>
      </c>
      <c r="D1952" s="63" t="s">
        <v>8748</v>
      </c>
      <c r="E1952" s="63" t="s">
        <v>6388</v>
      </c>
      <c r="F1952" s="63" t="s">
        <v>38</v>
      </c>
      <c r="G1952" s="63" t="s">
        <v>6389</v>
      </c>
      <c r="H1952" s="63" t="s">
        <v>31</v>
      </c>
      <c r="I1952" s="64" t="s">
        <v>6390</v>
      </c>
      <c r="J1952" s="65" t="s">
        <v>544</v>
      </c>
      <c r="K1952" s="63" t="s">
        <v>6391</v>
      </c>
      <c r="L1952" s="63" t="s">
        <v>976</v>
      </c>
      <c r="M1952" s="63" t="s">
        <v>40</v>
      </c>
      <c r="N1952" s="63" t="s">
        <v>35</v>
      </c>
      <c r="O1952" s="63" t="s">
        <v>43</v>
      </c>
      <c r="P1952" s="63" t="s">
        <v>8757</v>
      </c>
      <c r="Q1952" s="84">
        <f t="shared" ca="1" si="90"/>
        <v>46120</v>
      </c>
      <c r="R1952" s="68">
        <v>0</v>
      </c>
      <c r="S1952" s="85" t="s">
        <v>8754</v>
      </c>
      <c r="T1952" s="85">
        <v>0</v>
      </c>
      <c r="U1952" s="85">
        <v>0</v>
      </c>
      <c r="V1952" s="86">
        <f t="shared" si="91"/>
        <v>2</v>
      </c>
      <c r="W1952" s="85">
        <v>0</v>
      </c>
      <c r="X1952" s="85">
        <v>0</v>
      </c>
      <c r="Y1952" s="85">
        <v>0</v>
      </c>
      <c r="Z1952" s="85">
        <v>0</v>
      </c>
      <c r="AA1952" s="85">
        <v>0</v>
      </c>
      <c r="AB1952" s="87">
        <f t="shared" si="92"/>
        <v>0</v>
      </c>
      <c r="AC1952" s="92" t="s">
        <v>8768</v>
      </c>
    </row>
    <row r="1953" spans="1:29" ht="16.2" hidden="1" customHeight="1" x14ac:dyDescent="0.35">
      <c r="A1953" s="66">
        <v>1952</v>
      </c>
      <c r="B1953" s="63">
        <v>20429974</v>
      </c>
      <c r="C1953" s="63" t="s">
        <v>462</v>
      </c>
      <c r="D1953" s="63" t="s">
        <v>8748</v>
      </c>
      <c r="E1953" s="63" t="s">
        <v>6392</v>
      </c>
      <c r="F1953" s="63" t="s">
        <v>32</v>
      </c>
      <c r="G1953" s="63" t="s">
        <v>6393</v>
      </c>
      <c r="H1953" s="63" t="s">
        <v>31</v>
      </c>
      <c r="I1953" s="64" t="s">
        <v>465</v>
      </c>
      <c r="J1953" s="65" t="s">
        <v>465</v>
      </c>
      <c r="K1953" s="63" t="s">
        <v>6394</v>
      </c>
      <c r="L1953" s="63" t="s">
        <v>39</v>
      </c>
      <c r="M1953" s="63" t="s">
        <v>40</v>
      </c>
      <c r="N1953" s="63" t="s">
        <v>48</v>
      </c>
      <c r="O1953" s="63" t="s">
        <v>36</v>
      </c>
      <c r="P1953" s="89" t="s">
        <v>8756</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2" t="s">
        <v>8768</v>
      </c>
    </row>
    <row r="1954" spans="1:29" ht="16.2" hidden="1" customHeight="1" x14ac:dyDescent="0.35">
      <c r="A1954" s="61">
        <v>1953</v>
      </c>
      <c r="B1954" s="67">
        <v>20429981</v>
      </c>
      <c r="C1954" s="63" t="s">
        <v>462</v>
      </c>
      <c r="D1954" s="63" t="s">
        <v>8748</v>
      </c>
      <c r="E1954" s="63" t="s">
        <v>6395</v>
      </c>
      <c r="F1954" s="63" t="s">
        <v>38</v>
      </c>
      <c r="G1954" s="63" t="s">
        <v>2260</v>
      </c>
      <c r="H1954" s="63" t="s">
        <v>42</v>
      </c>
      <c r="I1954" s="64" t="s">
        <v>6396</v>
      </c>
      <c r="J1954" s="65" t="s">
        <v>1463</v>
      </c>
      <c r="K1954" s="63" t="s">
        <v>6397</v>
      </c>
      <c r="L1954" s="63" t="s">
        <v>39</v>
      </c>
      <c r="M1954" s="63" t="s">
        <v>34</v>
      </c>
      <c r="N1954" s="63" t="s">
        <v>35</v>
      </c>
      <c r="O1954" s="63" t="s">
        <v>30</v>
      </c>
      <c r="P1954" s="63" t="s">
        <v>8753</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2" t="s">
        <v>8768</v>
      </c>
    </row>
    <row r="1955" spans="1:29" ht="16.2" hidden="1" customHeight="1" x14ac:dyDescent="0.35">
      <c r="A1955" s="61">
        <v>1954</v>
      </c>
      <c r="B1955" s="67">
        <v>20429982</v>
      </c>
      <c r="C1955" s="63" t="s">
        <v>462</v>
      </c>
      <c r="D1955" s="63" t="s">
        <v>8748</v>
      </c>
      <c r="E1955" s="63" t="s">
        <v>100</v>
      </c>
      <c r="F1955" s="63" t="s">
        <v>32</v>
      </c>
      <c r="G1955" s="63" t="s">
        <v>6398</v>
      </c>
      <c r="H1955" s="63" t="s">
        <v>31</v>
      </c>
      <c r="I1955" s="64" t="s">
        <v>6399</v>
      </c>
      <c r="J1955" s="65" t="s">
        <v>469</v>
      </c>
      <c r="K1955" s="63" t="s">
        <v>6400</v>
      </c>
      <c r="L1955" s="63" t="s">
        <v>33</v>
      </c>
      <c r="M1955" s="63" t="s">
        <v>34</v>
      </c>
      <c r="N1955" s="63" t="s">
        <v>35</v>
      </c>
      <c r="O1955" s="63" t="s">
        <v>30</v>
      </c>
      <c r="P1955" s="63" t="s">
        <v>8757</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2" t="s">
        <v>8769</v>
      </c>
    </row>
    <row r="1956" spans="1:29" ht="16.2" hidden="1" customHeight="1" x14ac:dyDescent="0.35">
      <c r="A1956" s="66">
        <v>1955</v>
      </c>
      <c r="B1956" s="67">
        <v>20429984</v>
      </c>
      <c r="C1956" s="63" t="s">
        <v>462</v>
      </c>
      <c r="D1956" s="63" t="s">
        <v>8748</v>
      </c>
      <c r="E1956" s="63" t="s">
        <v>6401</v>
      </c>
      <c r="F1956" s="63" t="s">
        <v>38</v>
      </c>
      <c r="G1956" s="63" t="s">
        <v>6402</v>
      </c>
      <c r="H1956" s="63" t="s">
        <v>31</v>
      </c>
      <c r="I1956" s="64" t="s">
        <v>6403</v>
      </c>
      <c r="J1956" s="65" t="s">
        <v>526</v>
      </c>
      <c r="K1956" s="63" t="s">
        <v>6404</v>
      </c>
      <c r="L1956" s="63" t="s">
        <v>39</v>
      </c>
      <c r="M1956" s="63" t="s">
        <v>40</v>
      </c>
      <c r="N1956" s="63" t="s">
        <v>35</v>
      </c>
      <c r="O1956" s="63" t="s">
        <v>43</v>
      </c>
      <c r="P1956" s="63" t="s">
        <v>8752</v>
      </c>
      <c r="Q1956" s="84">
        <f t="shared" ca="1" si="90"/>
        <v>46120</v>
      </c>
      <c r="R1956" s="68">
        <v>0</v>
      </c>
      <c r="S1956" s="85" t="s">
        <v>8754</v>
      </c>
      <c r="T1956" s="85">
        <v>0</v>
      </c>
      <c r="U1956" s="85">
        <v>0</v>
      </c>
      <c r="V1956" s="86">
        <f t="shared" si="91"/>
        <v>2</v>
      </c>
      <c r="W1956" s="85">
        <v>0</v>
      </c>
      <c r="X1956" s="85">
        <v>0</v>
      </c>
      <c r="Y1956" s="85">
        <v>0</v>
      </c>
      <c r="Z1956" s="85">
        <v>0</v>
      </c>
      <c r="AA1956" s="85">
        <v>0</v>
      </c>
      <c r="AB1956" s="87">
        <f t="shared" si="92"/>
        <v>0</v>
      </c>
      <c r="AC1956" s="92" t="s">
        <v>8768</v>
      </c>
    </row>
    <row r="1957" spans="1:29" ht="16.2" hidden="1" customHeight="1" x14ac:dyDescent="0.35">
      <c r="A1957" s="66">
        <v>1956</v>
      </c>
      <c r="B1957" s="67">
        <v>20429990</v>
      </c>
      <c r="C1957" s="63" t="s">
        <v>462</v>
      </c>
      <c r="D1957" s="63" t="s">
        <v>8748</v>
      </c>
      <c r="E1957" s="63" t="s">
        <v>6405</v>
      </c>
      <c r="F1957" s="63" t="s">
        <v>32</v>
      </c>
      <c r="G1957" s="63" t="s">
        <v>6406</v>
      </c>
      <c r="H1957" s="63" t="s">
        <v>31</v>
      </c>
      <c r="I1957" s="64" t="s">
        <v>1073</v>
      </c>
      <c r="J1957" s="65" t="s">
        <v>465</v>
      </c>
      <c r="K1957" s="63" t="s">
        <v>6407</v>
      </c>
      <c r="L1957" s="63" t="s">
        <v>33</v>
      </c>
      <c r="M1957" s="63" t="s">
        <v>34</v>
      </c>
      <c r="N1957" s="63" t="s">
        <v>35</v>
      </c>
      <c r="O1957" s="63" t="s">
        <v>30</v>
      </c>
      <c r="P1957" s="63" t="s">
        <v>8757</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2" t="s">
        <v>8768</v>
      </c>
    </row>
    <row r="1958" spans="1:29" ht="16.2" hidden="1" customHeight="1" x14ac:dyDescent="0.35">
      <c r="A1958" s="61">
        <v>1957</v>
      </c>
      <c r="B1958" s="67">
        <v>20430008</v>
      </c>
      <c r="C1958" s="63" t="s">
        <v>462</v>
      </c>
      <c r="D1958" s="63" t="s">
        <v>8748</v>
      </c>
      <c r="E1958" s="63" t="s">
        <v>3975</v>
      </c>
      <c r="F1958" s="63" t="s">
        <v>32</v>
      </c>
      <c r="G1958" s="63" t="s">
        <v>6408</v>
      </c>
      <c r="H1958" s="63" t="s">
        <v>42</v>
      </c>
      <c r="I1958" s="64" t="s">
        <v>465</v>
      </c>
      <c r="J1958" s="65" t="s">
        <v>465</v>
      </c>
      <c r="K1958" s="63" t="s">
        <v>6409</v>
      </c>
      <c r="L1958" s="63" t="s">
        <v>33</v>
      </c>
      <c r="M1958" s="63" t="s">
        <v>34</v>
      </c>
      <c r="N1958" s="63" t="s">
        <v>35</v>
      </c>
      <c r="O1958" s="63" t="s">
        <v>36</v>
      </c>
      <c r="P1958" s="63" t="s">
        <v>8749</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2" t="s">
        <v>8768</v>
      </c>
    </row>
    <row r="1959" spans="1:29" ht="16.2" hidden="1" customHeight="1" x14ac:dyDescent="0.35">
      <c r="A1959" s="61">
        <v>1958</v>
      </c>
      <c r="B1959" s="67">
        <v>20430033</v>
      </c>
      <c r="C1959" s="63" t="s">
        <v>462</v>
      </c>
      <c r="D1959" s="63" t="s">
        <v>8748</v>
      </c>
      <c r="E1959" s="63" t="s">
        <v>362</v>
      </c>
      <c r="F1959" s="63" t="s">
        <v>32</v>
      </c>
      <c r="G1959" s="63" t="s">
        <v>6410</v>
      </c>
      <c r="H1959" s="63" t="s">
        <v>31</v>
      </c>
      <c r="I1959" s="64" t="s">
        <v>465</v>
      </c>
      <c r="J1959" s="65" t="s">
        <v>465</v>
      </c>
      <c r="K1959" s="63" t="s">
        <v>6411</v>
      </c>
      <c r="L1959" s="63" t="s">
        <v>39</v>
      </c>
      <c r="M1959" s="63" t="s">
        <v>40</v>
      </c>
      <c r="N1959" s="63" t="s">
        <v>35</v>
      </c>
      <c r="O1959" s="63" t="s">
        <v>36</v>
      </c>
      <c r="P1959" s="63" t="s">
        <v>8750</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2" t="s">
        <v>8768</v>
      </c>
    </row>
    <row r="1960" spans="1:29" ht="16.2" hidden="1" customHeight="1" x14ac:dyDescent="0.35">
      <c r="A1960" s="66">
        <v>1959</v>
      </c>
      <c r="B1960" s="67">
        <v>20430043</v>
      </c>
      <c r="C1960" s="63" t="s">
        <v>462</v>
      </c>
      <c r="D1960" s="63" t="s">
        <v>8748</v>
      </c>
      <c r="E1960" s="63" t="s">
        <v>6412</v>
      </c>
      <c r="F1960" s="63" t="s">
        <v>32</v>
      </c>
      <c r="G1960" s="63" t="s">
        <v>6413</v>
      </c>
      <c r="H1960" s="63" t="s">
        <v>31</v>
      </c>
      <c r="I1960" s="64" t="s">
        <v>465</v>
      </c>
      <c r="J1960" s="65" t="s">
        <v>465</v>
      </c>
      <c r="K1960" s="63" t="s">
        <v>6414</v>
      </c>
      <c r="L1960" s="63" t="s">
        <v>39</v>
      </c>
      <c r="M1960" s="63" t="s">
        <v>34</v>
      </c>
      <c r="N1960" s="63" t="s">
        <v>35</v>
      </c>
      <c r="O1960" s="63" t="s">
        <v>36</v>
      </c>
      <c r="P1960" s="63" t="s">
        <v>8753</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2" t="s">
        <v>8768</v>
      </c>
    </row>
    <row r="1961" spans="1:29" ht="16.2" customHeight="1" x14ac:dyDescent="0.35">
      <c r="A1961" s="66">
        <v>1960</v>
      </c>
      <c r="B1961" s="62">
        <v>20430052</v>
      </c>
      <c r="C1961" s="63" t="s">
        <v>462</v>
      </c>
      <c r="D1961" s="63" t="s">
        <v>8748</v>
      </c>
      <c r="E1961" s="63" t="s">
        <v>6415</v>
      </c>
      <c r="F1961" s="63" t="s">
        <v>38</v>
      </c>
      <c r="G1961" s="63" t="s">
        <v>6416</v>
      </c>
      <c r="H1961" s="63" t="s">
        <v>42</v>
      </c>
      <c r="I1961" s="64" t="s">
        <v>465</v>
      </c>
      <c r="J1961" s="65" t="s">
        <v>465</v>
      </c>
      <c r="K1961" s="63" t="s">
        <v>6417</v>
      </c>
      <c r="L1961" s="63" t="s">
        <v>45</v>
      </c>
      <c r="M1961" s="63" t="s">
        <v>40</v>
      </c>
      <c r="N1961" s="63" t="s">
        <v>53</v>
      </c>
      <c r="O1961" s="63" t="s">
        <v>36</v>
      </c>
      <c r="P1961" s="63" t="s">
        <v>53</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2" t="s">
        <v>8768</v>
      </c>
    </row>
    <row r="1962" spans="1:29" ht="16.2" hidden="1" customHeight="1" x14ac:dyDescent="0.35">
      <c r="A1962" s="61">
        <v>1961</v>
      </c>
      <c r="B1962" s="67">
        <v>20430055</v>
      </c>
      <c r="C1962" s="63" t="s">
        <v>462</v>
      </c>
      <c r="D1962" s="63" t="s">
        <v>8748</v>
      </c>
      <c r="E1962" s="63" t="s">
        <v>6418</v>
      </c>
      <c r="F1962" s="63" t="s">
        <v>38</v>
      </c>
      <c r="G1962" s="63" t="s">
        <v>6419</v>
      </c>
      <c r="H1962" s="63" t="s">
        <v>31</v>
      </c>
      <c r="I1962" s="64" t="s">
        <v>465</v>
      </c>
      <c r="J1962" s="65" t="s">
        <v>465</v>
      </c>
      <c r="K1962" s="63" t="s">
        <v>6420</v>
      </c>
      <c r="L1962" s="63" t="s">
        <v>39</v>
      </c>
      <c r="M1962" s="63" t="s">
        <v>34</v>
      </c>
      <c r="N1962" s="63" t="s">
        <v>35</v>
      </c>
      <c r="O1962" s="63" t="s">
        <v>36</v>
      </c>
      <c r="P1962" s="63" t="s">
        <v>8757</v>
      </c>
      <c r="Q1962" s="84">
        <f t="shared" ca="1" si="90"/>
        <v>46120</v>
      </c>
      <c r="R1962" s="68">
        <v>0</v>
      </c>
      <c r="S1962" s="85" t="s">
        <v>8754</v>
      </c>
      <c r="T1962" s="85">
        <v>0</v>
      </c>
      <c r="U1962" s="85">
        <v>0</v>
      </c>
      <c r="V1962" s="86">
        <f t="shared" si="91"/>
        <v>2</v>
      </c>
      <c r="W1962" s="85">
        <v>0</v>
      </c>
      <c r="X1962" s="85">
        <v>0</v>
      </c>
      <c r="Y1962" s="85">
        <v>0</v>
      </c>
      <c r="Z1962" s="85">
        <v>0</v>
      </c>
      <c r="AA1962" s="85">
        <v>0</v>
      </c>
      <c r="AB1962" s="87">
        <f t="shared" si="92"/>
        <v>0</v>
      </c>
      <c r="AC1962" s="92" t="s">
        <v>8768</v>
      </c>
    </row>
    <row r="1963" spans="1:29" ht="16.2" hidden="1" customHeight="1" x14ac:dyDescent="0.35">
      <c r="A1963" s="61">
        <v>1962</v>
      </c>
      <c r="B1963" s="67">
        <v>20430059</v>
      </c>
      <c r="C1963" s="63" t="s">
        <v>462</v>
      </c>
      <c r="D1963" s="63" t="s">
        <v>8748</v>
      </c>
      <c r="E1963" s="63" t="s">
        <v>6421</v>
      </c>
      <c r="F1963" s="63" t="s">
        <v>38</v>
      </c>
      <c r="G1963" s="63" t="s">
        <v>6422</v>
      </c>
      <c r="H1963" s="63" t="s">
        <v>31</v>
      </c>
      <c r="I1963" s="64" t="s">
        <v>465</v>
      </c>
      <c r="J1963" s="65" t="s">
        <v>465</v>
      </c>
      <c r="K1963" s="63" t="s">
        <v>6423</v>
      </c>
      <c r="L1963" s="63" t="s">
        <v>33</v>
      </c>
      <c r="M1963" s="63" t="s">
        <v>34</v>
      </c>
      <c r="N1963" s="63" t="s">
        <v>35</v>
      </c>
      <c r="O1963" s="63" t="s">
        <v>43</v>
      </c>
      <c r="P1963" s="63" t="s">
        <v>8753</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2" t="s">
        <v>8768</v>
      </c>
    </row>
    <row r="1964" spans="1:29" ht="16.2" hidden="1" customHeight="1" x14ac:dyDescent="0.35">
      <c r="A1964" s="66">
        <v>1963</v>
      </c>
      <c r="B1964" s="67">
        <v>20430060</v>
      </c>
      <c r="C1964" s="63" t="s">
        <v>462</v>
      </c>
      <c r="D1964" s="63" t="s">
        <v>8748</v>
      </c>
      <c r="E1964" s="63" t="s">
        <v>6424</v>
      </c>
      <c r="F1964" s="63" t="s">
        <v>32</v>
      </c>
      <c r="G1964" s="63" t="s">
        <v>6425</v>
      </c>
      <c r="H1964" s="63" t="s">
        <v>42</v>
      </c>
      <c r="I1964" s="64" t="s">
        <v>465</v>
      </c>
      <c r="J1964" s="65" t="s">
        <v>465</v>
      </c>
      <c r="K1964" s="63" t="s">
        <v>6426</v>
      </c>
      <c r="L1964" s="63" t="s">
        <v>39</v>
      </c>
      <c r="M1964" s="63" t="s">
        <v>34</v>
      </c>
      <c r="N1964" s="63" t="s">
        <v>35</v>
      </c>
      <c r="O1964" s="63" t="s">
        <v>36</v>
      </c>
      <c r="P1964" s="63" t="s">
        <v>8750</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2" t="s">
        <v>8768</v>
      </c>
    </row>
    <row r="1965" spans="1:29" ht="16.2" hidden="1" customHeight="1" x14ac:dyDescent="0.35">
      <c r="A1965" s="66">
        <v>1964</v>
      </c>
      <c r="B1965" s="67">
        <v>20430061</v>
      </c>
      <c r="C1965" s="63" t="s">
        <v>462</v>
      </c>
      <c r="D1965" s="63" t="s">
        <v>8748</v>
      </c>
      <c r="E1965" s="63" t="s">
        <v>6427</v>
      </c>
      <c r="F1965" s="63" t="s">
        <v>38</v>
      </c>
      <c r="G1965" s="63" t="s">
        <v>6428</v>
      </c>
      <c r="H1965" s="63" t="s">
        <v>31</v>
      </c>
      <c r="I1965" s="64" t="s">
        <v>465</v>
      </c>
      <c r="J1965" s="65" t="s">
        <v>465</v>
      </c>
      <c r="K1965" s="63" t="s">
        <v>6429</v>
      </c>
      <c r="L1965" s="63" t="s">
        <v>33</v>
      </c>
      <c r="M1965" s="63" t="s">
        <v>34</v>
      </c>
      <c r="N1965" s="63" t="s">
        <v>35</v>
      </c>
      <c r="O1965" s="63" t="s">
        <v>36</v>
      </c>
      <c r="P1965" s="63" t="s">
        <v>8749</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2" t="s">
        <v>8768</v>
      </c>
    </row>
    <row r="1966" spans="1:29" ht="16.2" hidden="1" customHeight="1" x14ac:dyDescent="0.35">
      <c r="A1966" s="61">
        <v>1965</v>
      </c>
      <c r="B1966" s="67">
        <v>20430080</v>
      </c>
      <c r="C1966" s="63" t="s">
        <v>462</v>
      </c>
      <c r="D1966" s="63" t="s">
        <v>8748</v>
      </c>
      <c r="E1966" s="63" t="s">
        <v>95</v>
      </c>
      <c r="F1966" s="63" t="s">
        <v>32</v>
      </c>
      <c r="G1966" s="63" t="s">
        <v>6430</v>
      </c>
      <c r="H1966" s="63" t="s">
        <v>42</v>
      </c>
      <c r="I1966" s="64" t="s">
        <v>6431</v>
      </c>
      <c r="J1966" s="65" t="s">
        <v>655</v>
      </c>
      <c r="K1966" s="63" t="s">
        <v>6432</v>
      </c>
      <c r="L1966" s="63" t="s">
        <v>39</v>
      </c>
      <c r="M1966" s="63" t="s">
        <v>34</v>
      </c>
      <c r="N1966" s="63" t="s">
        <v>35</v>
      </c>
      <c r="O1966" s="63" t="s">
        <v>43</v>
      </c>
      <c r="P1966" s="63" t="s">
        <v>8749</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2" t="s">
        <v>8768</v>
      </c>
    </row>
    <row r="1967" spans="1:29" ht="16.2" hidden="1" customHeight="1" x14ac:dyDescent="0.35">
      <c r="A1967" s="61">
        <v>1966</v>
      </c>
      <c r="B1967" s="67">
        <v>20430081</v>
      </c>
      <c r="C1967" s="63" t="s">
        <v>462</v>
      </c>
      <c r="D1967" s="63" t="s">
        <v>8748</v>
      </c>
      <c r="E1967" s="63" t="s">
        <v>6433</v>
      </c>
      <c r="F1967" s="63" t="s">
        <v>32</v>
      </c>
      <c r="G1967" s="63" t="s">
        <v>6434</v>
      </c>
      <c r="H1967" s="63" t="s">
        <v>31</v>
      </c>
      <c r="I1967" s="64" t="s">
        <v>465</v>
      </c>
      <c r="J1967" s="65" t="s">
        <v>465</v>
      </c>
      <c r="K1967" s="63" t="s">
        <v>6435</v>
      </c>
      <c r="L1967" s="63" t="s">
        <v>39</v>
      </c>
      <c r="M1967" s="63" t="s">
        <v>34</v>
      </c>
      <c r="N1967" s="63" t="s">
        <v>35</v>
      </c>
      <c r="O1967" s="63" t="s">
        <v>36</v>
      </c>
      <c r="P1967" s="63" t="s">
        <v>8749</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2" t="s">
        <v>8768</v>
      </c>
    </row>
    <row r="1968" spans="1:29" ht="16.2" hidden="1" customHeight="1" x14ac:dyDescent="0.35">
      <c r="A1968" s="66">
        <v>1967</v>
      </c>
      <c r="B1968" s="63">
        <v>20430095</v>
      </c>
      <c r="C1968" s="63" t="s">
        <v>462</v>
      </c>
      <c r="D1968" s="63" t="s">
        <v>8748</v>
      </c>
      <c r="E1968" s="63" t="s">
        <v>6436</v>
      </c>
      <c r="F1968" s="63" t="s">
        <v>38</v>
      </c>
      <c r="G1968" s="63" t="s">
        <v>6437</v>
      </c>
      <c r="H1968" s="63" t="s">
        <v>42</v>
      </c>
      <c r="I1968" s="64" t="s">
        <v>465</v>
      </c>
      <c r="J1968" s="65" t="s">
        <v>465</v>
      </c>
      <c r="K1968" s="63" t="s">
        <v>6438</v>
      </c>
      <c r="L1968" s="63" t="s">
        <v>33</v>
      </c>
      <c r="M1968" s="63" t="s">
        <v>34</v>
      </c>
      <c r="N1968" s="63" t="s">
        <v>41</v>
      </c>
      <c r="O1968" s="63" t="s">
        <v>43</v>
      </c>
      <c r="P1968" s="63" t="s">
        <v>41</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2" t="s">
        <v>8768</v>
      </c>
    </row>
    <row r="1969" spans="1:29" ht="16.2" hidden="1" customHeight="1" x14ac:dyDescent="0.35">
      <c r="A1969" s="66">
        <v>1968</v>
      </c>
      <c r="B1969" s="63">
        <v>20430096</v>
      </c>
      <c r="C1969" s="63" t="s">
        <v>462</v>
      </c>
      <c r="D1969" s="63" t="s">
        <v>8748</v>
      </c>
      <c r="E1969" s="63" t="s">
        <v>6439</v>
      </c>
      <c r="F1969" s="63" t="s">
        <v>38</v>
      </c>
      <c r="G1969" s="63" t="s">
        <v>6440</v>
      </c>
      <c r="H1969" s="63" t="s">
        <v>31</v>
      </c>
      <c r="I1969" s="64" t="s">
        <v>465</v>
      </c>
      <c r="J1969" s="65" t="s">
        <v>465</v>
      </c>
      <c r="K1969" s="63" t="s">
        <v>6441</v>
      </c>
      <c r="L1969" s="63" t="s">
        <v>39</v>
      </c>
      <c r="M1969" s="63" t="s">
        <v>40</v>
      </c>
      <c r="N1969" s="63" t="s">
        <v>52</v>
      </c>
      <c r="O1969" s="63" t="s">
        <v>36</v>
      </c>
      <c r="P1969" s="63" t="s">
        <v>52</v>
      </c>
      <c r="Q1969" s="84">
        <f t="shared" ca="1" si="90"/>
        <v>46120</v>
      </c>
      <c r="R1969" s="68">
        <v>0</v>
      </c>
      <c r="S1969" s="85" t="s">
        <v>8754</v>
      </c>
      <c r="T1969" s="85">
        <v>0</v>
      </c>
      <c r="U1969" s="85">
        <v>0</v>
      </c>
      <c r="V1969" s="86">
        <f t="shared" si="91"/>
        <v>2</v>
      </c>
      <c r="W1969" s="85">
        <v>0</v>
      </c>
      <c r="X1969" s="85">
        <v>0</v>
      </c>
      <c r="Y1969" s="85">
        <v>0</v>
      </c>
      <c r="Z1969" s="85">
        <v>0</v>
      </c>
      <c r="AA1969" s="85">
        <v>0</v>
      </c>
      <c r="AB1969" s="87">
        <f t="shared" si="92"/>
        <v>0</v>
      </c>
      <c r="AC1969" s="92" t="s">
        <v>8768</v>
      </c>
    </row>
    <row r="1970" spans="1:29" ht="16.2" hidden="1" customHeight="1" x14ac:dyDescent="0.35">
      <c r="A1970" s="61">
        <v>1969</v>
      </c>
      <c r="B1970" s="63">
        <v>20430098</v>
      </c>
      <c r="C1970" s="63" t="s">
        <v>462</v>
      </c>
      <c r="D1970" s="63" t="s">
        <v>8748</v>
      </c>
      <c r="E1970" s="63" t="s">
        <v>6442</v>
      </c>
      <c r="F1970" s="63" t="s">
        <v>38</v>
      </c>
      <c r="G1970" s="63" t="s">
        <v>6443</v>
      </c>
      <c r="H1970" s="63" t="s">
        <v>42</v>
      </c>
      <c r="I1970" s="64" t="s">
        <v>6444</v>
      </c>
      <c r="J1970" s="65" t="s">
        <v>6445</v>
      </c>
      <c r="K1970" s="63" t="s">
        <v>6446</v>
      </c>
      <c r="L1970" s="63" t="s">
        <v>39</v>
      </c>
      <c r="M1970" s="63" t="s">
        <v>40</v>
      </c>
      <c r="N1970" s="63" t="s">
        <v>52</v>
      </c>
      <c r="O1970" s="63" t="s">
        <v>30</v>
      </c>
      <c r="P1970" s="63" t="s">
        <v>52</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2" t="s">
        <v>8768</v>
      </c>
    </row>
    <row r="1971" spans="1:29" ht="16.2" hidden="1" customHeight="1" x14ac:dyDescent="0.35">
      <c r="A1971" s="61">
        <v>1970</v>
      </c>
      <c r="B1971" s="67">
        <v>20430107</v>
      </c>
      <c r="C1971" s="63" t="s">
        <v>462</v>
      </c>
      <c r="D1971" s="63" t="s">
        <v>8748</v>
      </c>
      <c r="E1971" s="63" t="s">
        <v>6447</v>
      </c>
      <c r="F1971" s="63" t="s">
        <v>32</v>
      </c>
      <c r="G1971" s="63" t="s">
        <v>6448</v>
      </c>
      <c r="H1971" s="63" t="s">
        <v>31</v>
      </c>
      <c r="I1971" s="64" t="s">
        <v>6449</v>
      </c>
      <c r="J1971" s="65" t="s">
        <v>465</v>
      </c>
      <c r="K1971" s="63" t="s">
        <v>6450</v>
      </c>
      <c r="L1971" s="63" t="s">
        <v>33</v>
      </c>
      <c r="M1971" s="63" t="s">
        <v>34</v>
      </c>
      <c r="N1971" s="63" t="s">
        <v>35</v>
      </c>
      <c r="O1971" s="63" t="s">
        <v>43</v>
      </c>
      <c r="P1971" s="63" t="s">
        <v>8757</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2" t="s">
        <v>8768</v>
      </c>
    </row>
    <row r="1972" spans="1:29" ht="16.2" hidden="1" customHeight="1" x14ac:dyDescent="0.35">
      <c r="A1972" s="66">
        <v>1971</v>
      </c>
      <c r="B1972" s="63">
        <v>20430121</v>
      </c>
      <c r="C1972" s="63" t="s">
        <v>462</v>
      </c>
      <c r="D1972" s="63" t="s">
        <v>8748</v>
      </c>
      <c r="E1972" s="63" t="s">
        <v>6451</v>
      </c>
      <c r="F1972" s="63" t="s">
        <v>38</v>
      </c>
      <c r="G1972" s="63" t="s">
        <v>6452</v>
      </c>
      <c r="H1972" s="63" t="s">
        <v>42</v>
      </c>
      <c r="I1972" s="64" t="s">
        <v>2191</v>
      </c>
      <c r="J1972" s="65" t="s">
        <v>526</v>
      </c>
      <c r="K1972" s="63" t="s">
        <v>6453</v>
      </c>
      <c r="L1972" s="63" t="s">
        <v>39</v>
      </c>
      <c r="M1972" s="63" t="s">
        <v>40</v>
      </c>
      <c r="N1972" s="63" t="s">
        <v>52</v>
      </c>
      <c r="O1972" s="63" t="s">
        <v>30</v>
      </c>
      <c r="P1972" s="63" t="s">
        <v>52</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2" t="s">
        <v>8768</v>
      </c>
    </row>
    <row r="1973" spans="1:29" ht="16.2" hidden="1" customHeight="1" x14ac:dyDescent="0.35">
      <c r="A1973" s="66">
        <v>1972</v>
      </c>
      <c r="B1973" s="67">
        <v>20430125</v>
      </c>
      <c r="C1973" s="63" t="s">
        <v>462</v>
      </c>
      <c r="D1973" s="63" t="s">
        <v>8748</v>
      </c>
      <c r="E1973" s="63" t="s">
        <v>6454</v>
      </c>
      <c r="F1973" s="63" t="s">
        <v>38</v>
      </c>
      <c r="G1973" s="63" t="s">
        <v>6455</v>
      </c>
      <c r="H1973" s="63" t="s">
        <v>42</v>
      </c>
      <c r="I1973" s="64" t="s">
        <v>6456</v>
      </c>
      <c r="J1973" s="65" t="s">
        <v>822</v>
      </c>
      <c r="K1973" s="63" t="s">
        <v>6457</v>
      </c>
      <c r="L1973" s="63" t="s">
        <v>39</v>
      </c>
      <c r="M1973" s="63" t="s">
        <v>34</v>
      </c>
      <c r="N1973" s="63" t="s">
        <v>35</v>
      </c>
      <c r="O1973" s="63" t="s">
        <v>30</v>
      </c>
      <c r="P1973" s="63" t="s">
        <v>8753</v>
      </c>
      <c r="Q1973" s="84">
        <f t="shared" ca="1" si="90"/>
        <v>46120</v>
      </c>
      <c r="R1973" s="68">
        <v>0</v>
      </c>
      <c r="S1973" s="85">
        <v>0</v>
      </c>
      <c r="T1973" s="85">
        <v>0</v>
      </c>
      <c r="U1973" s="85">
        <v>0</v>
      </c>
      <c r="V1973" s="86">
        <f t="shared" si="91"/>
        <v>0</v>
      </c>
      <c r="W1973" s="85">
        <v>0</v>
      </c>
      <c r="X1973" s="85">
        <v>0</v>
      </c>
      <c r="Y1973" s="85">
        <v>0</v>
      </c>
      <c r="Z1973" s="85">
        <v>0</v>
      </c>
      <c r="AA1973" s="85" t="s">
        <v>8754</v>
      </c>
      <c r="AB1973" s="87" t="str">
        <f t="shared" si="92"/>
        <v>면제</v>
      </c>
      <c r="AC1973" s="92" t="s">
        <v>8768</v>
      </c>
    </row>
    <row r="1974" spans="1:29" ht="16.2" hidden="1" customHeight="1" x14ac:dyDescent="0.35">
      <c r="A1974" s="61">
        <v>1973</v>
      </c>
      <c r="B1974" s="63">
        <v>20430129</v>
      </c>
      <c r="C1974" s="63" t="s">
        <v>462</v>
      </c>
      <c r="D1974" s="63" t="s">
        <v>8748</v>
      </c>
      <c r="E1974" s="63" t="s">
        <v>6458</v>
      </c>
      <c r="F1974" s="63" t="s">
        <v>32</v>
      </c>
      <c r="G1974" s="63" t="s">
        <v>6459</v>
      </c>
      <c r="H1974" s="63" t="s">
        <v>42</v>
      </c>
      <c r="I1974" s="64" t="s">
        <v>465</v>
      </c>
      <c r="J1974" s="65" t="s">
        <v>465</v>
      </c>
      <c r="K1974" s="63" t="s">
        <v>6460</v>
      </c>
      <c r="L1974" s="63" t="s">
        <v>39</v>
      </c>
      <c r="M1974" s="63" t="s">
        <v>40</v>
      </c>
      <c r="N1974" s="63" t="s">
        <v>48</v>
      </c>
      <c r="O1974" s="63" t="s">
        <v>36</v>
      </c>
      <c r="P1974" s="89" t="s">
        <v>8756</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2" t="s">
        <v>8768</v>
      </c>
    </row>
    <row r="1975" spans="1:29" ht="16.2" hidden="1" customHeight="1" x14ac:dyDescent="0.35">
      <c r="A1975" s="61">
        <v>1974</v>
      </c>
      <c r="B1975" s="63">
        <v>20430136</v>
      </c>
      <c r="C1975" s="63" t="s">
        <v>462</v>
      </c>
      <c r="D1975" s="63" t="s">
        <v>8748</v>
      </c>
      <c r="E1975" s="63" t="s">
        <v>6461</v>
      </c>
      <c r="F1975" s="63" t="s">
        <v>38</v>
      </c>
      <c r="G1975" s="63" t="s">
        <v>6462</v>
      </c>
      <c r="H1975" s="63" t="s">
        <v>31</v>
      </c>
      <c r="I1975" s="64" t="s">
        <v>465</v>
      </c>
      <c r="J1975" s="65" t="s">
        <v>465</v>
      </c>
      <c r="K1975" s="63" t="s">
        <v>6463</v>
      </c>
      <c r="L1975" s="63" t="s">
        <v>39</v>
      </c>
      <c r="M1975" s="63" t="s">
        <v>34</v>
      </c>
      <c r="N1975" s="63" t="s">
        <v>48</v>
      </c>
      <c r="O1975" s="63" t="s">
        <v>36</v>
      </c>
      <c r="P1975" s="89" t="s">
        <v>8756</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2" t="s">
        <v>8768</v>
      </c>
    </row>
    <row r="1976" spans="1:29" ht="16.2" hidden="1" customHeight="1" x14ac:dyDescent="0.35">
      <c r="A1976" s="66">
        <v>1975</v>
      </c>
      <c r="B1976" s="63">
        <v>20430150</v>
      </c>
      <c r="C1976" s="63" t="s">
        <v>462</v>
      </c>
      <c r="D1976" s="63" t="s">
        <v>8748</v>
      </c>
      <c r="E1976" s="63" t="s">
        <v>180</v>
      </c>
      <c r="F1976" s="63" t="s">
        <v>32</v>
      </c>
      <c r="G1976" s="63" t="s">
        <v>6464</v>
      </c>
      <c r="H1976" s="63" t="s">
        <v>31</v>
      </c>
      <c r="I1976" s="64" t="s">
        <v>6465</v>
      </c>
      <c r="J1976" s="65" t="s">
        <v>465</v>
      </c>
      <c r="K1976" s="63" t="s">
        <v>6466</v>
      </c>
      <c r="L1976" s="63" t="s">
        <v>33</v>
      </c>
      <c r="M1976" s="63" t="s">
        <v>40</v>
      </c>
      <c r="N1976" s="63" t="s">
        <v>48</v>
      </c>
      <c r="O1976" s="63" t="s">
        <v>30</v>
      </c>
      <c r="P1976" s="89" t="s">
        <v>8756</v>
      </c>
      <c r="Q1976" s="84">
        <f t="shared" ca="1" si="90"/>
        <v>46120</v>
      </c>
      <c r="R1976" s="68">
        <v>0</v>
      </c>
      <c r="S1976" s="85" t="s">
        <v>8754</v>
      </c>
      <c r="T1976" s="85">
        <v>0</v>
      </c>
      <c r="U1976" s="85">
        <v>0</v>
      </c>
      <c r="V1976" s="86">
        <f t="shared" si="91"/>
        <v>2</v>
      </c>
      <c r="W1976" s="85">
        <v>0</v>
      </c>
      <c r="X1976" s="85">
        <v>0</v>
      </c>
      <c r="Y1976" s="85">
        <v>0</v>
      </c>
      <c r="Z1976" s="85">
        <v>0</v>
      </c>
      <c r="AA1976" s="85">
        <v>0</v>
      </c>
      <c r="AB1976" s="87">
        <f t="shared" si="92"/>
        <v>0</v>
      </c>
      <c r="AC1976" s="92" t="s">
        <v>8768</v>
      </c>
    </row>
    <row r="1977" spans="1:29" ht="16.2" hidden="1" customHeight="1" x14ac:dyDescent="0.35">
      <c r="A1977" s="66">
        <v>1976</v>
      </c>
      <c r="B1977" s="67">
        <v>20430153</v>
      </c>
      <c r="C1977" s="63" t="s">
        <v>462</v>
      </c>
      <c r="D1977" s="63" t="s">
        <v>8748</v>
      </c>
      <c r="E1977" s="63" t="s">
        <v>6467</v>
      </c>
      <c r="F1977" s="63" t="s">
        <v>38</v>
      </c>
      <c r="G1977" s="63" t="s">
        <v>6468</v>
      </c>
      <c r="H1977" s="63" t="s">
        <v>31</v>
      </c>
      <c r="I1977" s="64" t="s">
        <v>465</v>
      </c>
      <c r="J1977" s="65" t="s">
        <v>526</v>
      </c>
      <c r="K1977" s="63" t="s">
        <v>6469</v>
      </c>
      <c r="L1977" s="63" t="s">
        <v>33</v>
      </c>
      <c r="M1977" s="63" t="s">
        <v>34</v>
      </c>
      <c r="N1977" s="63" t="s">
        <v>35</v>
      </c>
      <c r="O1977" s="63" t="s">
        <v>43</v>
      </c>
      <c r="P1977" s="63" t="s">
        <v>8753</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2" t="s">
        <v>8768</v>
      </c>
    </row>
    <row r="1978" spans="1:29" ht="16.2" hidden="1" customHeight="1" x14ac:dyDescent="0.35">
      <c r="A1978" s="61">
        <v>1977</v>
      </c>
      <c r="B1978" s="67">
        <v>20430163</v>
      </c>
      <c r="C1978" s="63" t="s">
        <v>462</v>
      </c>
      <c r="D1978" s="63" t="s">
        <v>8748</v>
      </c>
      <c r="E1978" s="63" t="s">
        <v>6470</v>
      </c>
      <c r="F1978" s="63" t="s">
        <v>32</v>
      </c>
      <c r="G1978" s="63" t="s">
        <v>6471</v>
      </c>
      <c r="H1978" s="63" t="s">
        <v>42</v>
      </c>
      <c r="I1978" s="64" t="s">
        <v>465</v>
      </c>
      <c r="J1978" s="65" t="s">
        <v>526</v>
      </c>
      <c r="K1978" s="63" t="s">
        <v>6472</v>
      </c>
      <c r="L1978" s="63" t="s">
        <v>39</v>
      </c>
      <c r="M1978" s="63" t="s">
        <v>34</v>
      </c>
      <c r="N1978" s="63" t="s">
        <v>35</v>
      </c>
      <c r="O1978" s="63" t="s">
        <v>43</v>
      </c>
      <c r="P1978" s="63" t="s">
        <v>8755</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2" t="s">
        <v>8768</v>
      </c>
    </row>
    <row r="1979" spans="1:29" ht="16.2" customHeight="1" x14ac:dyDescent="0.35">
      <c r="A1979" s="61">
        <v>1978</v>
      </c>
      <c r="B1979" s="63">
        <v>20430168</v>
      </c>
      <c r="C1979" s="63" t="s">
        <v>462</v>
      </c>
      <c r="D1979" s="63" t="s">
        <v>8748</v>
      </c>
      <c r="E1979" s="63" t="s">
        <v>416</v>
      </c>
      <c r="F1979" s="63" t="s">
        <v>38</v>
      </c>
      <c r="G1979" s="63" t="s">
        <v>6473</v>
      </c>
      <c r="H1979" s="63" t="s">
        <v>42</v>
      </c>
      <c r="I1979" s="64" t="s">
        <v>654</v>
      </c>
      <c r="J1979" s="65" t="s">
        <v>1463</v>
      </c>
      <c r="K1979" s="63" t="s">
        <v>6474</v>
      </c>
      <c r="L1979" s="63" t="s">
        <v>39</v>
      </c>
      <c r="M1979" s="63" t="s">
        <v>40</v>
      </c>
      <c r="N1979" s="63" t="s">
        <v>53</v>
      </c>
      <c r="O1979" s="63" t="s">
        <v>30</v>
      </c>
      <c r="P1979" s="63" t="s">
        <v>53</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2" t="s">
        <v>8768</v>
      </c>
    </row>
    <row r="1980" spans="1:29" ht="16.2" hidden="1" customHeight="1" x14ac:dyDescent="0.35">
      <c r="A1980" s="66">
        <v>1979</v>
      </c>
      <c r="B1980" s="67">
        <v>20430172</v>
      </c>
      <c r="C1980" s="63" t="s">
        <v>462</v>
      </c>
      <c r="D1980" s="63" t="s">
        <v>8748</v>
      </c>
      <c r="E1980" s="63" t="s">
        <v>6475</v>
      </c>
      <c r="F1980" s="63" t="s">
        <v>38</v>
      </c>
      <c r="G1980" s="63" t="s">
        <v>1690</v>
      </c>
      <c r="H1980" s="63" t="s">
        <v>31</v>
      </c>
      <c r="I1980" s="64" t="s">
        <v>6476</v>
      </c>
      <c r="J1980" s="65" t="s">
        <v>502</v>
      </c>
      <c r="K1980" s="63" t="s">
        <v>6477</v>
      </c>
      <c r="L1980" s="63" t="s">
        <v>39</v>
      </c>
      <c r="M1980" s="63" t="s">
        <v>34</v>
      </c>
      <c r="N1980" s="63" t="s">
        <v>35</v>
      </c>
      <c r="O1980" s="63" t="s">
        <v>43</v>
      </c>
      <c r="P1980" s="63" t="s">
        <v>8749</v>
      </c>
      <c r="Q1980" s="84">
        <f t="shared" ca="1" si="90"/>
        <v>46120</v>
      </c>
      <c r="R1980" s="68">
        <v>0</v>
      </c>
      <c r="S1980" s="85" t="s">
        <v>8754</v>
      </c>
      <c r="T1980" s="85">
        <v>0</v>
      </c>
      <c r="U1980" s="85">
        <v>0</v>
      </c>
      <c r="V1980" s="86">
        <f t="shared" si="91"/>
        <v>2</v>
      </c>
      <c r="W1980" s="85">
        <v>0</v>
      </c>
      <c r="X1980" s="85">
        <v>0</v>
      </c>
      <c r="Y1980" s="85">
        <v>0</v>
      </c>
      <c r="Z1980" s="85">
        <v>0</v>
      </c>
      <c r="AA1980" s="85">
        <v>0</v>
      </c>
      <c r="AB1980" s="87">
        <f t="shared" si="92"/>
        <v>0</v>
      </c>
      <c r="AC1980" s="92" t="s">
        <v>8768</v>
      </c>
    </row>
    <row r="1981" spans="1:29" ht="16.2" hidden="1" customHeight="1" x14ac:dyDescent="0.35">
      <c r="A1981" s="66">
        <v>1980</v>
      </c>
      <c r="B1981" s="67">
        <v>20430177</v>
      </c>
      <c r="C1981" s="63" t="s">
        <v>462</v>
      </c>
      <c r="D1981" s="63" t="s">
        <v>8748</v>
      </c>
      <c r="E1981" s="63" t="s">
        <v>427</v>
      </c>
      <c r="F1981" s="63" t="s">
        <v>38</v>
      </c>
      <c r="G1981" s="63" t="s">
        <v>6478</v>
      </c>
      <c r="H1981" s="63" t="s">
        <v>42</v>
      </c>
      <c r="I1981" s="64" t="s">
        <v>6479</v>
      </c>
      <c r="J1981" s="65" t="s">
        <v>822</v>
      </c>
      <c r="K1981" s="63" t="s">
        <v>6480</v>
      </c>
      <c r="L1981" s="63" t="s">
        <v>33</v>
      </c>
      <c r="M1981" s="63" t="s">
        <v>34</v>
      </c>
      <c r="N1981" s="63" t="s">
        <v>35</v>
      </c>
      <c r="O1981" s="63" t="s">
        <v>43</v>
      </c>
      <c r="P1981" s="63" t="s">
        <v>8750</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2" t="s">
        <v>8768</v>
      </c>
    </row>
    <row r="1982" spans="1:29" ht="16.2" hidden="1" customHeight="1" x14ac:dyDescent="0.35">
      <c r="A1982" s="61">
        <v>1981</v>
      </c>
      <c r="B1982" s="67">
        <v>20430196</v>
      </c>
      <c r="C1982" s="63" t="s">
        <v>462</v>
      </c>
      <c r="D1982" s="63" t="s">
        <v>8748</v>
      </c>
      <c r="E1982" s="63" t="s">
        <v>6481</v>
      </c>
      <c r="F1982" s="63" t="s">
        <v>38</v>
      </c>
      <c r="G1982" s="63" t="s">
        <v>6482</v>
      </c>
      <c r="H1982" s="63" t="s">
        <v>31</v>
      </c>
      <c r="I1982" s="64" t="s">
        <v>3678</v>
      </c>
      <c r="J1982" s="65" t="s">
        <v>526</v>
      </c>
      <c r="K1982" s="63" t="s">
        <v>6483</v>
      </c>
      <c r="L1982" s="63" t="s">
        <v>33</v>
      </c>
      <c r="M1982" s="63" t="s">
        <v>34</v>
      </c>
      <c r="N1982" s="63" t="s">
        <v>35</v>
      </c>
      <c r="O1982" s="63" t="s">
        <v>43</v>
      </c>
      <c r="P1982" s="63" t="s">
        <v>8757</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2" t="s">
        <v>8768</v>
      </c>
    </row>
    <row r="1983" spans="1:29" ht="16.2" hidden="1" customHeight="1" x14ac:dyDescent="0.35">
      <c r="A1983" s="61">
        <v>1982</v>
      </c>
      <c r="B1983" s="67">
        <v>20430200</v>
      </c>
      <c r="C1983" s="63" t="s">
        <v>462</v>
      </c>
      <c r="D1983" s="63" t="s">
        <v>8748</v>
      </c>
      <c r="E1983" s="63" t="s">
        <v>108</v>
      </c>
      <c r="F1983" s="63" t="s">
        <v>38</v>
      </c>
      <c r="G1983" s="63" t="s">
        <v>6484</v>
      </c>
      <c r="H1983" s="63" t="s">
        <v>42</v>
      </c>
      <c r="I1983" s="64" t="s">
        <v>1364</v>
      </c>
      <c r="J1983" s="65" t="s">
        <v>502</v>
      </c>
      <c r="K1983" s="63" t="s">
        <v>6485</v>
      </c>
      <c r="L1983" s="63" t="s">
        <v>33</v>
      </c>
      <c r="M1983" s="63" t="s">
        <v>40</v>
      </c>
      <c r="N1983" s="63" t="s">
        <v>35</v>
      </c>
      <c r="O1983" s="63" t="s">
        <v>30</v>
      </c>
      <c r="P1983" s="63" t="s">
        <v>8750</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2" t="s">
        <v>8768</v>
      </c>
    </row>
    <row r="1984" spans="1:29" ht="16.2" hidden="1" customHeight="1" x14ac:dyDescent="0.35">
      <c r="A1984" s="66">
        <v>1983</v>
      </c>
      <c r="B1984" s="67">
        <v>20430211</v>
      </c>
      <c r="C1984" s="63" t="s">
        <v>462</v>
      </c>
      <c r="D1984" s="63" t="s">
        <v>8748</v>
      </c>
      <c r="E1984" s="63" t="s">
        <v>6486</v>
      </c>
      <c r="F1984" s="63" t="s">
        <v>38</v>
      </c>
      <c r="G1984" s="63" t="s">
        <v>6487</v>
      </c>
      <c r="H1984" s="63" t="s">
        <v>31</v>
      </c>
      <c r="I1984" s="64" t="s">
        <v>2579</v>
      </c>
      <c r="J1984" s="65" t="s">
        <v>526</v>
      </c>
      <c r="K1984" s="63" t="s">
        <v>6488</v>
      </c>
      <c r="L1984" s="63" t="s">
        <v>39</v>
      </c>
      <c r="M1984" s="63" t="s">
        <v>34</v>
      </c>
      <c r="N1984" s="63" t="s">
        <v>35</v>
      </c>
      <c r="O1984" s="63" t="s">
        <v>43</v>
      </c>
      <c r="P1984" s="63" t="s">
        <v>8751</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2" t="s">
        <v>8768</v>
      </c>
    </row>
    <row r="1985" spans="1:29" ht="16.2" hidden="1" customHeight="1" x14ac:dyDescent="0.35">
      <c r="A1985" s="66">
        <v>1984</v>
      </c>
      <c r="B1985" s="67">
        <v>20430217</v>
      </c>
      <c r="C1985" s="63" t="s">
        <v>462</v>
      </c>
      <c r="D1985" s="63" t="s">
        <v>8748</v>
      </c>
      <c r="E1985" s="63" t="s">
        <v>6489</v>
      </c>
      <c r="F1985" s="63" t="s">
        <v>38</v>
      </c>
      <c r="G1985" s="63" t="s">
        <v>1826</v>
      </c>
      <c r="H1985" s="63" t="s">
        <v>31</v>
      </c>
      <c r="I1985" s="64" t="s">
        <v>6490</v>
      </c>
      <c r="J1985" s="65" t="s">
        <v>544</v>
      </c>
      <c r="K1985" s="63" t="s">
        <v>6491</v>
      </c>
      <c r="L1985" s="63" t="s">
        <v>45</v>
      </c>
      <c r="M1985" s="63" t="s">
        <v>34</v>
      </c>
      <c r="N1985" s="63" t="s">
        <v>35</v>
      </c>
      <c r="O1985" s="63" t="s">
        <v>43</v>
      </c>
      <c r="P1985" s="63" t="s">
        <v>8752</v>
      </c>
      <c r="Q1985" s="84">
        <f t="shared" ca="1" si="90"/>
        <v>46120</v>
      </c>
      <c r="R1985" s="68">
        <v>0</v>
      </c>
      <c r="S1985" s="85" t="s">
        <v>8754</v>
      </c>
      <c r="T1985" s="85">
        <v>0</v>
      </c>
      <c r="U1985" s="85">
        <v>0</v>
      </c>
      <c r="V1985" s="86">
        <f t="shared" si="91"/>
        <v>2</v>
      </c>
      <c r="W1985" s="85">
        <v>0</v>
      </c>
      <c r="X1985" s="85">
        <v>0</v>
      </c>
      <c r="Y1985" s="85">
        <v>0</v>
      </c>
      <c r="Z1985" s="85">
        <v>0</v>
      </c>
      <c r="AA1985" s="85">
        <v>0</v>
      </c>
      <c r="AB1985" s="87">
        <f t="shared" si="92"/>
        <v>0</v>
      </c>
      <c r="AC1985" s="92" t="s">
        <v>8768</v>
      </c>
    </row>
    <row r="1986" spans="1:29" ht="16.2" hidden="1" customHeight="1" x14ac:dyDescent="0.35">
      <c r="A1986" s="61">
        <v>1985</v>
      </c>
      <c r="B1986" s="67">
        <v>20430230</v>
      </c>
      <c r="C1986" s="63" t="s">
        <v>462</v>
      </c>
      <c r="D1986" s="63" t="s">
        <v>8748</v>
      </c>
      <c r="E1986" s="63" t="s">
        <v>6492</v>
      </c>
      <c r="F1986" s="63" t="s">
        <v>38</v>
      </c>
      <c r="G1986" s="63" t="s">
        <v>6493</v>
      </c>
      <c r="H1986" s="63" t="s">
        <v>42</v>
      </c>
      <c r="I1986" s="64" t="s">
        <v>6494</v>
      </c>
      <c r="J1986" s="65" t="s">
        <v>1463</v>
      </c>
      <c r="K1986" s="63" t="s">
        <v>6495</v>
      </c>
      <c r="L1986" s="63" t="s">
        <v>39</v>
      </c>
      <c r="M1986" s="63" t="s">
        <v>34</v>
      </c>
      <c r="N1986" s="63" t="s">
        <v>35</v>
      </c>
      <c r="O1986" s="63" t="s">
        <v>30</v>
      </c>
      <c r="P1986" s="63" t="s">
        <v>8752</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2" t="s">
        <v>8768</v>
      </c>
    </row>
    <row r="1987" spans="1:29" ht="16.2" hidden="1" customHeight="1" x14ac:dyDescent="0.35">
      <c r="A1987" s="61">
        <v>1986</v>
      </c>
      <c r="B1987" s="67">
        <v>20430234</v>
      </c>
      <c r="C1987" s="63" t="s">
        <v>462</v>
      </c>
      <c r="D1987" s="63" t="s">
        <v>8748</v>
      </c>
      <c r="E1987" s="63" t="s">
        <v>6496</v>
      </c>
      <c r="F1987" s="63" t="s">
        <v>32</v>
      </c>
      <c r="G1987" s="63" t="s">
        <v>6497</v>
      </c>
      <c r="H1987" s="63" t="s">
        <v>42</v>
      </c>
      <c r="I1987" s="64" t="s">
        <v>465</v>
      </c>
      <c r="J1987" s="65" t="s">
        <v>465</v>
      </c>
      <c r="K1987" s="63" t="s">
        <v>6498</v>
      </c>
      <c r="L1987" s="63" t="s">
        <v>33</v>
      </c>
      <c r="M1987" s="63" t="s">
        <v>34</v>
      </c>
      <c r="N1987" s="63" t="s">
        <v>35</v>
      </c>
      <c r="O1987" s="63" t="s">
        <v>36</v>
      </c>
      <c r="P1987" s="63" t="s">
        <v>8753</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2" t="s">
        <v>8768</v>
      </c>
    </row>
    <row r="1988" spans="1:29" ht="16.2" hidden="1" customHeight="1" x14ac:dyDescent="0.35">
      <c r="A1988" s="66">
        <v>1987</v>
      </c>
      <c r="B1988" s="67">
        <v>20430235</v>
      </c>
      <c r="C1988" s="63" t="s">
        <v>462</v>
      </c>
      <c r="D1988" s="63" t="s">
        <v>8748</v>
      </c>
      <c r="E1988" s="63" t="s">
        <v>319</v>
      </c>
      <c r="F1988" s="63" t="s">
        <v>32</v>
      </c>
      <c r="G1988" s="63" t="s">
        <v>6499</v>
      </c>
      <c r="H1988" s="63" t="s">
        <v>31</v>
      </c>
      <c r="I1988" s="64" t="s">
        <v>4871</v>
      </c>
      <c r="J1988" s="65" t="s">
        <v>465</v>
      </c>
      <c r="K1988" s="63" t="s">
        <v>6500</v>
      </c>
      <c r="L1988" s="63" t="s">
        <v>33</v>
      </c>
      <c r="M1988" s="63" t="s">
        <v>34</v>
      </c>
      <c r="N1988" s="63" t="s">
        <v>35</v>
      </c>
      <c r="O1988" s="63" t="s">
        <v>43</v>
      </c>
      <c r="P1988" s="63" t="s">
        <v>8757</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2" t="s">
        <v>8768</v>
      </c>
    </row>
    <row r="1989" spans="1:29" ht="16.2" hidden="1" customHeight="1" x14ac:dyDescent="0.35">
      <c r="A1989" s="66">
        <v>1988</v>
      </c>
      <c r="B1989" s="62">
        <v>20430254</v>
      </c>
      <c r="C1989" s="63" t="s">
        <v>462</v>
      </c>
      <c r="D1989" s="63" t="s">
        <v>8748</v>
      </c>
      <c r="E1989" s="63" t="s">
        <v>6501</v>
      </c>
      <c r="F1989" s="63" t="s">
        <v>38</v>
      </c>
      <c r="G1989" s="63" t="s">
        <v>6502</v>
      </c>
      <c r="H1989" s="63" t="s">
        <v>31</v>
      </c>
      <c r="I1989" s="64" t="s">
        <v>465</v>
      </c>
      <c r="J1989" s="65" t="s">
        <v>465</v>
      </c>
      <c r="K1989" s="63" t="s">
        <v>6503</v>
      </c>
      <c r="L1989" s="63" t="s">
        <v>39</v>
      </c>
      <c r="M1989" s="63" t="s">
        <v>40</v>
      </c>
      <c r="N1989" s="63" t="s">
        <v>52</v>
      </c>
      <c r="O1989" s="63" t="s">
        <v>36</v>
      </c>
      <c r="P1989" s="63" t="s">
        <v>52</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2" t="s">
        <v>8768</v>
      </c>
    </row>
    <row r="1990" spans="1:29" ht="16.2" hidden="1" customHeight="1" x14ac:dyDescent="0.35">
      <c r="A1990" s="61">
        <v>1989</v>
      </c>
      <c r="B1990" s="67">
        <v>20430257</v>
      </c>
      <c r="C1990" s="63" t="s">
        <v>462</v>
      </c>
      <c r="D1990" s="63" t="s">
        <v>8748</v>
      </c>
      <c r="E1990" s="63" t="s">
        <v>6504</v>
      </c>
      <c r="F1990" s="63" t="s">
        <v>32</v>
      </c>
      <c r="G1990" s="63" t="s">
        <v>6505</v>
      </c>
      <c r="H1990" s="63" t="s">
        <v>31</v>
      </c>
      <c r="I1990" s="64" t="s">
        <v>465</v>
      </c>
      <c r="J1990" s="65" t="s">
        <v>465</v>
      </c>
      <c r="K1990" s="63" t="s">
        <v>6506</v>
      </c>
      <c r="L1990" s="63" t="s">
        <v>39</v>
      </c>
      <c r="M1990" s="63" t="s">
        <v>34</v>
      </c>
      <c r="N1990" s="63" t="s">
        <v>35</v>
      </c>
      <c r="O1990" s="63" t="s">
        <v>36</v>
      </c>
      <c r="P1990" s="63" t="s">
        <v>8755</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2" t="s">
        <v>8768</v>
      </c>
    </row>
    <row r="1991" spans="1:29" ht="16.2" hidden="1" customHeight="1" x14ac:dyDescent="0.35">
      <c r="A1991" s="61">
        <v>1990</v>
      </c>
      <c r="B1991" s="63">
        <v>20430259</v>
      </c>
      <c r="C1991" s="63" t="s">
        <v>462</v>
      </c>
      <c r="D1991" s="63" t="s">
        <v>8748</v>
      </c>
      <c r="E1991" s="63" t="s">
        <v>6507</v>
      </c>
      <c r="F1991" s="63" t="s">
        <v>38</v>
      </c>
      <c r="G1991" s="63" t="s">
        <v>6508</v>
      </c>
      <c r="H1991" s="63" t="s">
        <v>31</v>
      </c>
      <c r="I1991" s="64" t="s">
        <v>465</v>
      </c>
      <c r="J1991" s="65" t="s">
        <v>465</v>
      </c>
      <c r="K1991" s="63" t="s">
        <v>6509</v>
      </c>
      <c r="L1991" s="63" t="s">
        <v>45</v>
      </c>
      <c r="M1991" s="63" t="s">
        <v>40</v>
      </c>
      <c r="N1991" s="63" t="s">
        <v>52</v>
      </c>
      <c r="O1991" s="63" t="s">
        <v>36</v>
      </c>
      <c r="P1991" s="63" t="s">
        <v>52</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2" t="s">
        <v>8768</v>
      </c>
    </row>
    <row r="1992" spans="1:29" ht="16.2" hidden="1" customHeight="1" x14ac:dyDescent="0.35">
      <c r="A1992" s="66">
        <v>1991</v>
      </c>
      <c r="B1992" s="67">
        <v>20430270</v>
      </c>
      <c r="C1992" s="63" t="s">
        <v>462</v>
      </c>
      <c r="D1992" s="63" t="s">
        <v>8748</v>
      </c>
      <c r="E1992" s="63" t="s">
        <v>6510</v>
      </c>
      <c r="F1992" s="63" t="s">
        <v>38</v>
      </c>
      <c r="G1992" s="63" t="s">
        <v>6511</v>
      </c>
      <c r="H1992" s="63" t="s">
        <v>42</v>
      </c>
      <c r="I1992" s="64" t="s">
        <v>6512</v>
      </c>
      <c r="J1992" s="65" t="s">
        <v>822</v>
      </c>
      <c r="K1992" s="63" t="s">
        <v>6513</v>
      </c>
      <c r="L1992" s="63" t="s">
        <v>33</v>
      </c>
      <c r="M1992" s="63" t="s">
        <v>40</v>
      </c>
      <c r="N1992" s="63" t="s">
        <v>35</v>
      </c>
      <c r="O1992" s="63" t="s">
        <v>30</v>
      </c>
      <c r="P1992" s="63" t="s">
        <v>8752</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2" t="s">
        <v>8768</v>
      </c>
    </row>
    <row r="1993" spans="1:29" ht="16.2" hidden="1" customHeight="1" x14ac:dyDescent="0.35">
      <c r="A1993" s="66">
        <v>1992</v>
      </c>
      <c r="B1993" s="63">
        <v>20430272</v>
      </c>
      <c r="C1993" s="63" t="s">
        <v>462</v>
      </c>
      <c r="D1993" s="63" t="s">
        <v>8748</v>
      </c>
      <c r="E1993" s="63" t="s">
        <v>6514</v>
      </c>
      <c r="F1993" s="63" t="s">
        <v>32</v>
      </c>
      <c r="G1993" s="63" t="s">
        <v>6515</v>
      </c>
      <c r="H1993" s="63" t="s">
        <v>31</v>
      </c>
      <c r="I1993" s="64" t="s">
        <v>6516</v>
      </c>
      <c r="J1993" s="65" t="s">
        <v>502</v>
      </c>
      <c r="K1993" s="63" t="s">
        <v>6517</v>
      </c>
      <c r="L1993" s="63" t="s">
        <v>39</v>
      </c>
      <c r="M1993" s="63" t="s">
        <v>40</v>
      </c>
      <c r="N1993" s="63" t="s">
        <v>48</v>
      </c>
      <c r="O1993" s="63" t="s">
        <v>43</v>
      </c>
      <c r="P1993" s="89" t="s">
        <v>8758</v>
      </c>
      <c r="Q1993" s="84">
        <f t="shared" ca="1" si="93"/>
        <v>46120</v>
      </c>
      <c r="R1993" s="68">
        <v>0</v>
      </c>
      <c r="S1993" s="85" t="s">
        <v>8754</v>
      </c>
      <c r="T1993" s="85">
        <v>0</v>
      </c>
      <c r="U1993" s="85">
        <v>0</v>
      </c>
      <c r="V1993" s="86">
        <f t="shared" si="94"/>
        <v>2</v>
      </c>
      <c r="W1993" s="85">
        <v>0</v>
      </c>
      <c r="X1993" s="85">
        <v>0</v>
      </c>
      <c r="Y1993" s="85">
        <v>0</v>
      </c>
      <c r="Z1993" s="85">
        <v>0</v>
      </c>
      <c r="AA1993" s="85">
        <v>0</v>
      </c>
      <c r="AB1993" s="87">
        <f t="shared" si="95"/>
        <v>0</v>
      </c>
      <c r="AC1993" s="92" t="s">
        <v>8768</v>
      </c>
    </row>
    <row r="1994" spans="1:29" ht="16.2" hidden="1" customHeight="1" x14ac:dyDescent="0.35">
      <c r="A1994" s="61">
        <v>1993</v>
      </c>
      <c r="B1994" s="67">
        <v>20430293</v>
      </c>
      <c r="C1994" s="63" t="s">
        <v>462</v>
      </c>
      <c r="D1994" s="63" t="s">
        <v>8748</v>
      </c>
      <c r="E1994" s="63" t="s">
        <v>5600</v>
      </c>
      <c r="F1994" s="63" t="s">
        <v>38</v>
      </c>
      <c r="G1994" s="63" t="s">
        <v>2420</v>
      </c>
      <c r="H1994" s="63" t="s">
        <v>42</v>
      </c>
      <c r="I1994" s="64" t="s">
        <v>465</v>
      </c>
      <c r="J1994" s="65" t="s">
        <v>526</v>
      </c>
      <c r="K1994" s="63" t="s">
        <v>6518</v>
      </c>
      <c r="L1994" s="63" t="s">
        <v>39</v>
      </c>
      <c r="M1994" s="63" t="s">
        <v>34</v>
      </c>
      <c r="N1994" s="63" t="s">
        <v>35</v>
      </c>
      <c r="O1994" s="63" t="s">
        <v>43</v>
      </c>
      <c r="P1994" s="63" t="s">
        <v>8750</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2" t="s">
        <v>8768</v>
      </c>
    </row>
    <row r="1995" spans="1:29" ht="16.2" hidden="1" customHeight="1" x14ac:dyDescent="0.35">
      <c r="A1995" s="61">
        <v>1994</v>
      </c>
      <c r="B1995" s="67">
        <v>20430300</v>
      </c>
      <c r="C1995" s="63" t="s">
        <v>462</v>
      </c>
      <c r="D1995" s="63" t="s">
        <v>8748</v>
      </c>
      <c r="E1995" s="63" t="s">
        <v>191</v>
      </c>
      <c r="F1995" s="63" t="s">
        <v>32</v>
      </c>
      <c r="G1995" s="63" t="s">
        <v>6519</v>
      </c>
      <c r="H1995" s="63" t="s">
        <v>42</v>
      </c>
      <c r="I1995" s="64" t="s">
        <v>465</v>
      </c>
      <c r="J1995" s="65" t="s">
        <v>465</v>
      </c>
      <c r="K1995" s="63" t="s">
        <v>6520</v>
      </c>
      <c r="L1995" s="63" t="s">
        <v>39</v>
      </c>
      <c r="M1995" s="63" t="s">
        <v>34</v>
      </c>
      <c r="N1995" s="63" t="s">
        <v>35</v>
      </c>
      <c r="O1995" s="63" t="s">
        <v>36</v>
      </c>
      <c r="P1995" s="63" t="s">
        <v>8750</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2" t="s">
        <v>8768</v>
      </c>
    </row>
    <row r="1996" spans="1:29" ht="16.2" hidden="1" customHeight="1" x14ac:dyDescent="0.35">
      <c r="A1996" s="66">
        <v>1995</v>
      </c>
      <c r="B1996" s="67">
        <v>20430321</v>
      </c>
      <c r="C1996" s="63" t="s">
        <v>462</v>
      </c>
      <c r="D1996" s="63" t="s">
        <v>8748</v>
      </c>
      <c r="E1996" s="63" t="s">
        <v>6521</v>
      </c>
      <c r="F1996" s="63" t="s">
        <v>38</v>
      </c>
      <c r="G1996" s="63" t="s">
        <v>6522</v>
      </c>
      <c r="H1996" s="63" t="s">
        <v>31</v>
      </c>
      <c r="I1996" s="64" t="s">
        <v>6523</v>
      </c>
      <c r="J1996" s="65" t="s">
        <v>469</v>
      </c>
      <c r="K1996" s="63" t="s">
        <v>6524</v>
      </c>
      <c r="L1996" s="63" t="s">
        <v>39</v>
      </c>
      <c r="M1996" s="63" t="s">
        <v>34</v>
      </c>
      <c r="N1996" s="63" t="s">
        <v>35</v>
      </c>
      <c r="O1996" s="63" t="s">
        <v>43</v>
      </c>
      <c r="P1996" s="63" t="s">
        <v>8755</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2" t="s">
        <v>8768</v>
      </c>
    </row>
    <row r="1997" spans="1:29" ht="16.2" hidden="1" customHeight="1" x14ac:dyDescent="0.35">
      <c r="A1997" s="66">
        <v>1996</v>
      </c>
      <c r="B1997" s="63">
        <v>20430324</v>
      </c>
      <c r="C1997" s="63" t="s">
        <v>462</v>
      </c>
      <c r="D1997" s="63" t="s">
        <v>8748</v>
      </c>
      <c r="E1997" s="63" t="s">
        <v>2643</v>
      </c>
      <c r="F1997" s="63" t="s">
        <v>38</v>
      </c>
      <c r="G1997" s="63" t="s">
        <v>4005</v>
      </c>
      <c r="H1997" s="63" t="s">
        <v>42</v>
      </c>
      <c r="I1997" s="64" t="s">
        <v>465</v>
      </c>
      <c r="J1997" s="65" t="s">
        <v>465</v>
      </c>
      <c r="K1997" s="63" t="s">
        <v>6525</v>
      </c>
      <c r="L1997" s="63" t="s">
        <v>39</v>
      </c>
      <c r="M1997" s="63" t="s">
        <v>40</v>
      </c>
      <c r="N1997" s="63" t="s">
        <v>48</v>
      </c>
      <c r="O1997" s="63" t="s">
        <v>36</v>
      </c>
      <c r="P1997" s="89" t="s">
        <v>8758</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2" t="s">
        <v>8768</v>
      </c>
    </row>
    <row r="1998" spans="1:29" ht="16.2" hidden="1" customHeight="1" x14ac:dyDescent="0.35">
      <c r="A1998" s="66">
        <v>1997</v>
      </c>
      <c r="B1998" s="63">
        <v>20430327</v>
      </c>
      <c r="C1998" s="63" t="s">
        <v>462</v>
      </c>
      <c r="D1998" s="63" t="s">
        <v>8748</v>
      </c>
      <c r="E1998" s="63" t="s">
        <v>342</v>
      </c>
      <c r="F1998" s="63" t="s">
        <v>38</v>
      </c>
      <c r="G1998" s="63" t="s">
        <v>6526</v>
      </c>
      <c r="H1998" s="63" t="s">
        <v>42</v>
      </c>
      <c r="I1998" s="64" t="s">
        <v>6527</v>
      </c>
      <c r="J1998" s="65" t="s">
        <v>502</v>
      </c>
      <c r="K1998" s="63" t="s">
        <v>6528</v>
      </c>
      <c r="L1998" s="63" t="s">
        <v>39</v>
      </c>
      <c r="M1998" s="63" t="s">
        <v>40</v>
      </c>
      <c r="N1998" s="63" t="s">
        <v>41</v>
      </c>
      <c r="O1998" s="63" t="s">
        <v>43</v>
      </c>
      <c r="P1998" s="63" t="s">
        <v>41</v>
      </c>
      <c r="Q1998" s="84">
        <f t="shared" ca="1" si="93"/>
        <v>46120</v>
      </c>
      <c r="R1998" s="68">
        <v>0</v>
      </c>
      <c r="S1998" s="85" t="s">
        <v>8754</v>
      </c>
      <c r="T1998" s="85">
        <v>0</v>
      </c>
      <c r="U1998" s="85">
        <v>0</v>
      </c>
      <c r="V1998" s="86">
        <f t="shared" si="94"/>
        <v>2</v>
      </c>
      <c r="W1998" s="85">
        <v>0</v>
      </c>
      <c r="X1998" s="85">
        <v>0</v>
      </c>
      <c r="Y1998" s="85">
        <v>0</v>
      </c>
      <c r="Z1998" s="85">
        <v>0</v>
      </c>
      <c r="AA1998" s="85">
        <v>0</v>
      </c>
      <c r="AB1998" s="87">
        <f t="shared" si="95"/>
        <v>0</v>
      </c>
      <c r="AC1998" s="92" t="s">
        <v>8768</v>
      </c>
    </row>
    <row r="1999" spans="1:29" ht="16.2" hidden="1" customHeight="1" x14ac:dyDescent="0.35">
      <c r="A1999" s="61">
        <v>1998</v>
      </c>
      <c r="B1999" s="67">
        <v>20430332</v>
      </c>
      <c r="C1999" s="63" t="s">
        <v>462</v>
      </c>
      <c r="D1999" s="63" t="s">
        <v>8748</v>
      </c>
      <c r="E1999" s="63" t="s">
        <v>389</v>
      </c>
      <c r="F1999" s="63" t="s">
        <v>38</v>
      </c>
      <c r="G1999" s="63" t="s">
        <v>4393</v>
      </c>
      <c r="H1999" s="63" t="s">
        <v>31</v>
      </c>
      <c r="I1999" s="64" t="s">
        <v>1110</v>
      </c>
      <c r="J1999" s="65" t="s">
        <v>465</v>
      </c>
      <c r="K1999" s="63" t="s">
        <v>6529</v>
      </c>
      <c r="L1999" s="63" t="s">
        <v>33</v>
      </c>
      <c r="M1999" s="63" t="s">
        <v>34</v>
      </c>
      <c r="N1999" s="63" t="s">
        <v>35</v>
      </c>
      <c r="O1999" s="63" t="s">
        <v>43</v>
      </c>
      <c r="P1999" s="63" t="s">
        <v>8757</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2" t="s">
        <v>8768</v>
      </c>
    </row>
    <row r="2000" spans="1:29" ht="16.2" hidden="1" customHeight="1" x14ac:dyDescent="0.35">
      <c r="A2000" s="66">
        <v>1999</v>
      </c>
      <c r="B2000" s="67">
        <v>20430335</v>
      </c>
      <c r="C2000" s="63" t="s">
        <v>462</v>
      </c>
      <c r="D2000" s="63" t="s">
        <v>8748</v>
      </c>
      <c r="E2000" s="63" t="s">
        <v>6530</v>
      </c>
      <c r="F2000" s="63" t="s">
        <v>32</v>
      </c>
      <c r="G2000" s="63" t="s">
        <v>6531</v>
      </c>
      <c r="H2000" s="63" t="s">
        <v>31</v>
      </c>
      <c r="I2000" s="64" t="s">
        <v>6532</v>
      </c>
      <c r="J2000" s="65" t="s">
        <v>469</v>
      </c>
      <c r="K2000" s="63" t="s">
        <v>6533</v>
      </c>
      <c r="L2000" s="63" t="s">
        <v>45</v>
      </c>
      <c r="M2000" s="63" t="s">
        <v>34</v>
      </c>
      <c r="N2000" s="63" t="s">
        <v>35</v>
      </c>
      <c r="O2000" s="63" t="s">
        <v>43</v>
      </c>
      <c r="P2000" s="63" t="s">
        <v>8757</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2" t="s">
        <v>8768</v>
      </c>
    </row>
    <row r="2001" spans="1:29" ht="16.2" hidden="1" customHeight="1" x14ac:dyDescent="0.35">
      <c r="A2001" s="66">
        <v>2000</v>
      </c>
      <c r="B2001" s="67">
        <v>20430339</v>
      </c>
      <c r="C2001" s="63" t="s">
        <v>462</v>
      </c>
      <c r="D2001" s="63" t="s">
        <v>8748</v>
      </c>
      <c r="E2001" s="63" t="s">
        <v>282</v>
      </c>
      <c r="F2001" s="63" t="s">
        <v>32</v>
      </c>
      <c r="G2001" s="63" t="s">
        <v>6534</v>
      </c>
      <c r="H2001" s="63" t="s">
        <v>42</v>
      </c>
      <c r="I2001" s="64" t="s">
        <v>6535</v>
      </c>
      <c r="J2001" s="65" t="s">
        <v>469</v>
      </c>
      <c r="K2001" s="63" t="s">
        <v>6536</v>
      </c>
      <c r="L2001" s="63" t="s">
        <v>39</v>
      </c>
      <c r="M2001" s="63" t="s">
        <v>34</v>
      </c>
      <c r="N2001" s="63" t="s">
        <v>35</v>
      </c>
      <c r="O2001" s="63" t="s">
        <v>43</v>
      </c>
      <c r="P2001" s="63" t="s">
        <v>8755</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2" t="s">
        <v>8768</v>
      </c>
    </row>
    <row r="2002" spans="1:29" ht="16.2" hidden="1" customHeight="1" x14ac:dyDescent="0.35">
      <c r="A2002" s="61">
        <v>2001</v>
      </c>
      <c r="B2002" s="63">
        <v>20430344</v>
      </c>
      <c r="C2002" s="63" t="s">
        <v>462</v>
      </c>
      <c r="D2002" s="63" t="s">
        <v>8748</v>
      </c>
      <c r="E2002" s="63" t="s">
        <v>6537</v>
      </c>
      <c r="F2002" s="63" t="s">
        <v>38</v>
      </c>
      <c r="G2002" s="63" t="s">
        <v>6538</v>
      </c>
      <c r="H2002" s="63" t="s">
        <v>31</v>
      </c>
      <c r="I2002" s="64" t="s">
        <v>465</v>
      </c>
      <c r="J2002" s="65" t="s">
        <v>465</v>
      </c>
      <c r="K2002" s="63" t="s">
        <v>6539</v>
      </c>
      <c r="L2002" s="63" t="s">
        <v>39</v>
      </c>
      <c r="M2002" s="63" t="s">
        <v>40</v>
      </c>
      <c r="N2002" s="63" t="s">
        <v>48</v>
      </c>
      <c r="O2002" s="63" t="s">
        <v>36</v>
      </c>
      <c r="P2002" s="89" t="s">
        <v>8756</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2" t="s">
        <v>8768</v>
      </c>
    </row>
    <row r="2003" spans="1:29" ht="16.2" hidden="1" customHeight="1" x14ac:dyDescent="0.35">
      <c r="A2003" s="61">
        <v>2002</v>
      </c>
      <c r="B2003" s="67">
        <v>20430358</v>
      </c>
      <c r="C2003" s="63" t="s">
        <v>462</v>
      </c>
      <c r="D2003" s="63" t="s">
        <v>8748</v>
      </c>
      <c r="E2003" s="63" t="s">
        <v>6540</v>
      </c>
      <c r="F2003" s="63" t="s">
        <v>38</v>
      </c>
      <c r="G2003" s="63" t="s">
        <v>2254</v>
      </c>
      <c r="H2003" s="63" t="s">
        <v>42</v>
      </c>
      <c r="I2003" s="64" t="s">
        <v>607</v>
      </c>
      <c r="J2003" s="65" t="s">
        <v>502</v>
      </c>
      <c r="K2003" s="63" t="s">
        <v>6541</v>
      </c>
      <c r="L2003" s="63" t="s">
        <v>45</v>
      </c>
      <c r="M2003" s="63" t="s">
        <v>34</v>
      </c>
      <c r="N2003" s="63" t="s">
        <v>35</v>
      </c>
      <c r="O2003" s="63" t="s">
        <v>43</v>
      </c>
      <c r="P2003" s="63" t="s">
        <v>8751</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2" t="s">
        <v>8768</v>
      </c>
    </row>
    <row r="2004" spans="1:29" ht="16.2" hidden="1" customHeight="1" x14ac:dyDescent="0.35">
      <c r="A2004" s="66">
        <v>2003</v>
      </c>
      <c r="B2004" s="67">
        <v>20430369</v>
      </c>
      <c r="C2004" s="63" t="s">
        <v>462</v>
      </c>
      <c r="D2004" s="63" t="s">
        <v>8748</v>
      </c>
      <c r="E2004" s="63" t="s">
        <v>236</v>
      </c>
      <c r="F2004" s="63" t="s">
        <v>38</v>
      </c>
      <c r="G2004" s="63" t="s">
        <v>6542</v>
      </c>
      <c r="H2004" s="63" t="s">
        <v>31</v>
      </c>
      <c r="I2004" s="64" t="s">
        <v>465</v>
      </c>
      <c r="J2004" s="65" t="s">
        <v>544</v>
      </c>
      <c r="K2004" s="63" t="s">
        <v>6543</v>
      </c>
      <c r="L2004" s="63" t="s">
        <v>33</v>
      </c>
      <c r="M2004" s="63" t="s">
        <v>34</v>
      </c>
      <c r="N2004" s="63" t="s">
        <v>35</v>
      </c>
      <c r="O2004" s="63" t="s">
        <v>43</v>
      </c>
      <c r="P2004" s="63" t="s">
        <v>8755</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2" t="s">
        <v>8768</v>
      </c>
    </row>
    <row r="2005" spans="1:29" ht="16.2" hidden="1" customHeight="1" x14ac:dyDescent="0.35">
      <c r="A2005" s="66">
        <v>2004</v>
      </c>
      <c r="B2005" s="67">
        <v>20430374</v>
      </c>
      <c r="C2005" s="63" t="s">
        <v>462</v>
      </c>
      <c r="D2005" s="63" t="s">
        <v>8748</v>
      </c>
      <c r="E2005" s="63" t="s">
        <v>6544</v>
      </c>
      <c r="F2005" s="63" t="s">
        <v>32</v>
      </c>
      <c r="G2005" s="63" t="s">
        <v>6545</v>
      </c>
      <c r="H2005" s="63" t="s">
        <v>31</v>
      </c>
      <c r="I2005" s="64" t="s">
        <v>465</v>
      </c>
      <c r="J2005" s="65" t="s">
        <v>465</v>
      </c>
      <c r="K2005" s="63" t="s">
        <v>6546</v>
      </c>
      <c r="L2005" s="63" t="s">
        <v>45</v>
      </c>
      <c r="M2005" s="63" t="s">
        <v>40</v>
      </c>
      <c r="N2005" s="63" t="s">
        <v>35</v>
      </c>
      <c r="O2005" s="63" t="s">
        <v>36</v>
      </c>
      <c r="P2005" s="63" t="s">
        <v>8755</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2" t="s">
        <v>8768</v>
      </c>
    </row>
    <row r="2006" spans="1:29" ht="16.2" customHeight="1" x14ac:dyDescent="0.35">
      <c r="A2006" s="61">
        <v>2005</v>
      </c>
      <c r="B2006" s="63">
        <v>20430377</v>
      </c>
      <c r="C2006" s="63" t="s">
        <v>462</v>
      </c>
      <c r="D2006" s="63" t="s">
        <v>8748</v>
      </c>
      <c r="E2006" s="63" t="s">
        <v>6547</v>
      </c>
      <c r="F2006" s="63" t="s">
        <v>32</v>
      </c>
      <c r="G2006" s="63" t="s">
        <v>6548</v>
      </c>
      <c r="H2006" s="63" t="s">
        <v>42</v>
      </c>
      <c r="I2006" s="64" t="s">
        <v>787</v>
      </c>
      <c r="J2006" s="65" t="s">
        <v>502</v>
      </c>
      <c r="K2006" s="63" t="s">
        <v>6549</v>
      </c>
      <c r="L2006" s="63" t="s">
        <v>33</v>
      </c>
      <c r="M2006" s="63" t="s">
        <v>40</v>
      </c>
      <c r="N2006" s="63" t="s">
        <v>53</v>
      </c>
      <c r="O2006" s="63" t="s">
        <v>43</v>
      </c>
      <c r="P2006" s="63" t="s">
        <v>53</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2" t="s">
        <v>8768</v>
      </c>
    </row>
    <row r="2007" spans="1:29" ht="16.2" hidden="1" customHeight="1" x14ac:dyDescent="0.35">
      <c r="A2007" s="61">
        <v>2006</v>
      </c>
      <c r="B2007" s="67">
        <v>20430379</v>
      </c>
      <c r="C2007" s="63" t="s">
        <v>462</v>
      </c>
      <c r="D2007" s="63" t="s">
        <v>8748</v>
      </c>
      <c r="E2007" s="63" t="s">
        <v>350</v>
      </c>
      <c r="F2007" s="63" t="s">
        <v>32</v>
      </c>
      <c r="G2007" s="63" t="s">
        <v>816</v>
      </c>
      <c r="H2007" s="63" t="s">
        <v>42</v>
      </c>
      <c r="I2007" s="64" t="s">
        <v>6550</v>
      </c>
      <c r="J2007" s="65" t="s">
        <v>830</v>
      </c>
      <c r="K2007" s="63" t="s">
        <v>6551</v>
      </c>
      <c r="L2007" s="63" t="s">
        <v>39</v>
      </c>
      <c r="M2007" s="63" t="s">
        <v>34</v>
      </c>
      <c r="N2007" s="63" t="s">
        <v>35</v>
      </c>
      <c r="O2007" s="63" t="s">
        <v>30</v>
      </c>
      <c r="P2007" s="63" t="s">
        <v>8753</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2" t="s">
        <v>8768</v>
      </c>
    </row>
    <row r="2008" spans="1:29" ht="16.2" hidden="1" customHeight="1" x14ac:dyDescent="0.35">
      <c r="A2008" s="66">
        <v>2007</v>
      </c>
      <c r="B2008" s="67">
        <v>20430391</v>
      </c>
      <c r="C2008" s="63" t="s">
        <v>462</v>
      </c>
      <c r="D2008" s="63" t="s">
        <v>8748</v>
      </c>
      <c r="E2008" s="63" t="s">
        <v>113</v>
      </c>
      <c r="F2008" s="63" t="s">
        <v>38</v>
      </c>
      <c r="G2008" s="63" t="s">
        <v>6552</v>
      </c>
      <c r="H2008" s="63" t="s">
        <v>31</v>
      </c>
      <c r="I2008" s="64" t="s">
        <v>1364</v>
      </c>
      <c r="J2008" s="65" t="s">
        <v>544</v>
      </c>
      <c r="K2008" s="63" t="s">
        <v>6553</v>
      </c>
      <c r="L2008" s="63" t="s">
        <v>33</v>
      </c>
      <c r="M2008" s="63" t="s">
        <v>34</v>
      </c>
      <c r="N2008" s="63" t="s">
        <v>35</v>
      </c>
      <c r="O2008" s="63" t="s">
        <v>30</v>
      </c>
      <c r="P2008" s="63" t="s">
        <v>8750</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2" t="s">
        <v>8768</v>
      </c>
    </row>
    <row r="2009" spans="1:29" ht="16.2" hidden="1" customHeight="1" x14ac:dyDescent="0.35">
      <c r="A2009" s="66">
        <v>2008</v>
      </c>
      <c r="B2009" s="67">
        <v>20430395</v>
      </c>
      <c r="C2009" s="63" t="s">
        <v>462</v>
      </c>
      <c r="D2009" s="63" t="s">
        <v>8748</v>
      </c>
      <c r="E2009" s="63" t="s">
        <v>6554</v>
      </c>
      <c r="F2009" s="63" t="s">
        <v>32</v>
      </c>
      <c r="G2009" s="63" t="s">
        <v>1826</v>
      </c>
      <c r="H2009" s="63" t="s">
        <v>31</v>
      </c>
      <c r="I2009" s="64" t="s">
        <v>6555</v>
      </c>
      <c r="J2009" s="65" t="s">
        <v>526</v>
      </c>
      <c r="K2009" s="63" t="s">
        <v>6556</v>
      </c>
      <c r="L2009" s="63" t="s">
        <v>39</v>
      </c>
      <c r="M2009" s="63" t="s">
        <v>40</v>
      </c>
      <c r="N2009" s="63" t="s">
        <v>46</v>
      </c>
      <c r="O2009" s="63" t="s">
        <v>30</v>
      </c>
      <c r="P2009" s="63" t="s">
        <v>46</v>
      </c>
      <c r="Q2009" s="84">
        <f t="shared" ca="1" si="93"/>
        <v>46120</v>
      </c>
      <c r="R2009" s="68">
        <v>0</v>
      </c>
      <c r="S2009" s="85" t="s">
        <v>8754</v>
      </c>
      <c r="T2009" s="85">
        <v>0</v>
      </c>
      <c r="U2009" s="85">
        <v>0</v>
      </c>
      <c r="V2009" s="86">
        <f t="shared" si="94"/>
        <v>2</v>
      </c>
      <c r="W2009" s="85">
        <v>0</v>
      </c>
      <c r="X2009" s="85">
        <v>0</v>
      </c>
      <c r="Y2009" s="85">
        <v>0</v>
      </c>
      <c r="Z2009" s="85">
        <v>0</v>
      </c>
      <c r="AA2009" s="85">
        <v>0</v>
      </c>
      <c r="AB2009" s="87">
        <f t="shared" si="95"/>
        <v>0</v>
      </c>
      <c r="AC2009" s="92" t="s">
        <v>8768</v>
      </c>
    </row>
    <row r="2010" spans="1:29" ht="16.2" hidden="1" customHeight="1" x14ac:dyDescent="0.35">
      <c r="A2010" s="61">
        <v>2009</v>
      </c>
      <c r="B2010" s="63">
        <v>20430396</v>
      </c>
      <c r="C2010" s="63" t="s">
        <v>462</v>
      </c>
      <c r="D2010" s="63" t="s">
        <v>8748</v>
      </c>
      <c r="E2010" s="63" t="s">
        <v>5933</v>
      </c>
      <c r="F2010" s="63" t="s">
        <v>32</v>
      </c>
      <c r="G2010" s="63" t="s">
        <v>6557</v>
      </c>
      <c r="H2010" s="63" t="s">
        <v>31</v>
      </c>
      <c r="I2010" s="64" t="s">
        <v>6558</v>
      </c>
      <c r="J2010" s="65" t="s">
        <v>526</v>
      </c>
      <c r="K2010" s="63" t="s">
        <v>6559</v>
      </c>
      <c r="L2010" s="63" t="s">
        <v>39</v>
      </c>
      <c r="M2010" s="63" t="s">
        <v>40</v>
      </c>
      <c r="N2010" s="63" t="s">
        <v>48</v>
      </c>
      <c r="O2010" s="63" t="s">
        <v>43</v>
      </c>
      <c r="P2010" s="89" t="s">
        <v>8758</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2" t="s">
        <v>8768</v>
      </c>
    </row>
    <row r="2011" spans="1:29" ht="16.2" hidden="1" customHeight="1" x14ac:dyDescent="0.35">
      <c r="A2011" s="61">
        <v>2010</v>
      </c>
      <c r="B2011" s="67">
        <v>20430400</v>
      </c>
      <c r="C2011" s="63" t="s">
        <v>462</v>
      </c>
      <c r="D2011" s="63" t="s">
        <v>8748</v>
      </c>
      <c r="E2011" s="63" t="s">
        <v>262</v>
      </c>
      <c r="F2011" s="63" t="s">
        <v>38</v>
      </c>
      <c r="G2011" s="63" t="s">
        <v>6560</v>
      </c>
      <c r="H2011" s="63" t="s">
        <v>31</v>
      </c>
      <c r="I2011" s="64" t="s">
        <v>465</v>
      </c>
      <c r="J2011" s="65" t="s">
        <v>465</v>
      </c>
      <c r="K2011" s="63" t="s">
        <v>6561</v>
      </c>
      <c r="L2011" s="63" t="s">
        <v>39</v>
      </c>
      <c r="M2011" s="63" t="s">
        <v>34</v>
      </c>
      <c r="N2011" s="63" t="s">
        <v>35</v>
      </c>
      <c r="O2011" s="63" t="s">
        <v>36</v>
      </c>
      <c r="P2011" s="63" t="s">
        <v>8755</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2" t="s">
        <v>8768</v>
      </c>
    </row>
    <row r="2012" spans="1:29" ht="16.2" hidden="1" customHeight="1" x14ac:dyDescent="0.35">
      <c r="A2012" s="66">
        <v>2011</v>
      </c>
      <c r="B2012" s="63">
        <v>20430402</v>
      </c>
      <c r="C2012" s="63" t="s">
        <v>462</v>
      </c>
      <c r="D2012" s="63" t="s">
        <v>8748</v>
      </c>
      <c r="E2012" s="63" t="s">
        <v>6562</v>
      </c>
      <c r="F2012" s="63" t="s">
        <v>38</v>
      </c>
      <c r="G2012" s="63" t="s">
        <v>6563</v>
      </c>
      <c r="H2012" s="63" t="s">
        <v>42</v>
      </c>
      <c r="I2012" s="64" t="s">
        <v>465</v>
      </c>
      <c r="J2012" s="65" t="s">
        <v>465</v>
      </c>
      <c r="K2012" s="63" t="s">
        <v>6564</v>
      </c>
      <c r="L2012" s="63" t="s">
        <v>39</v>
      </c>
      <c r="M2012" s="63" t="s">
        <v>40</v>
      </c>
      <c r="N2012" s="63" t="s">
        <v>48</v>
      </c>
      <c r="O2012" s="63" t="s">
        <v>43</v>
      </c>
      <c r="P2012" s="89" t="s">
        <v>8756</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2" t="s">
        <v>8768</v>
      </c>
    </row>
    <row r="2013" spans="1:29" ht="16.2" customHeight="1" x14ac:dyDescent="0.35">
      <c r="A2013" s="66">
        <v>2012</v>
      </c>
      <c r="B2013" s="63">
        <v>20430403</v>
      </c>
      <c r="C2013" s="63" t="s">
        <v>462</v>
      </c>
      <c r="D2013" s="63" t="s">
        <v>8748</v>
      </c>
      <c r="E2013" s="63" t="s">
        <v>6565</v>
      </c>
      <c r="F2013" s="63" t="s">
        <v>38</v>
      </c>
      <c r="G2013" s="63" t="s">
        <v>1756</v>
      </c>
      <c r="H2013" s="63" t="s">
        <v>31</v>
      </c>
      <c r="I2013" s="64" t="s">
        <v>6566</v>
      </c>
      <c r="J2013" s="65" t="s">
        <v>526</v>
      </c>
      <c r="K2013" s="63" t="s">
        <v>6567</v>
      </c>
      <c r="L2013" s="63" t="s">
        <v>39</v>
      </c>
      <c r="M2013" s="63" t="s">
        <v>40</v>
      </c>
      <c r="N2013" s="63" t="s">
        <v>53</v>
      </c>
      <c r="O2013" s="63" t="s">
        <v>43</v>
      </c>
      <c r="P2013" s="63" t="s">
        <v>53</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2" t="s">
        <v>8768</v>
      </c>
    </row>
    <row r="2014" spans="1:29" ht="16.2" customHeight="1" x14ac:dyDescent="0.35">
      <c r="A2014" s="61">
        <v>2013</v>
      </c>
      <c r="B2014" s="63">
        <v>20430425</v>
      </c>
      <c r="C2014" s="63" t="s">
        <v>462</v>
      </c>
      <c r="D2014" s="63" t="s">
        <v>8748</v>
      </c>
      <c r="E2014" s="63" t="s">
        <v>6568</v>
      </c>
      <c r="F2014" s="63" t="s">
        <v>38</v>
      </c>
      <c r="G2014" s="63" t="s">
        <v>6569</v>
      </c>
      <c r="H2014" s="63" t="s">
        <v>42</v>
      </c>
      <c r="I2014" s="64" t="s">
        <v>6570</v>
      </c>
      <c r="J2014" s="65" t="s">
        <v>526</v>
      </c>
      <c r="K2014" s="63" t="s">
        <v>6571</v>
      </c>
      <c r="L2014" s="63" t="s">
        <v>39</v>
      </c>
      <c r="M2014" s="63" t="s">
        <v>40</v>
      </c>
      <c r="N2014" s="63" t="s">
        <v>53</v>
      </c>
      <c r="O2014" s="63" t="s">
        <v>43</v>
      </c>
      <c r="P2014" s="63" t="s">
        <v>53</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2" t="s">
        <v>8768</v>
      </c>
    </row>
    <row r="2015" spans="1:29" ht="16.2" customHeight="1" x14ac:dyDescent="0.35">
      <c r="A2015" s="61">
        <v>2014</v>
      </c>
      <c r="B2015" s="63">
        <v>20430433</v>
      </c>
      <c r="C2015" s="63" t="s">
        <v>462</v>
      </c>
      <c r="D2015" s="63" t="s">
        <v>8748</v>
      </c>
      <c r="E2015" s="63" t="s">
        <v>6572</v>
      </c>
      <c r="F2015" s="63" t="s">
        <v>38</v>
      </c>
      <c r="G2015" s="63" t="s">
        <v>6573</v>
      </c>
      <c r="H2015" s="63" t="s">
        <v>31</v>
      </c>
      <c r="I2015" s="64" t="s">
        <v>2191</v>
      </c>
      <c r="J2015" s="65" t="s">
        <v>465</v>
      </c>
      <c r="K2015" s="63" t="s">
        <v>6574</v>
      </c>
      <c r="L2015" s="63" t="s">
        <v>39</v>
      </c>
      <c r="M2015" s="63" t="s">
        <v>40</v>
      </c>
      <c r="N2015" s="63" t="s">
        <v>53</v>
      </c>
      <c r="O2015" s="63" t="s">
        <v>43</v>
      </c>
      <c r="P2015" s="63" t="s">
        <v>53</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2" t="s">
        <v>8768</v>
      </c>
    </row>
    <row r="2016" spans="1:29" ht="16.2" hidden="1" customHeight="1" x14ac:dyDescent="0.35">
      <c r="A2016" s="66">
        <v>2015</v>
      </c>
      <c r="B2016" s="67">
        <v>20430451</v>
      </c>
      <c r="C2016" s="63" t="s">
        <v>462</v>
      </c>
      <c r="D2016" s="63" t="s">
        <v>8748</v>
      </c>
      <c r="E2016" s="63" t="s">
        <v>6575</v>
      </c>
      <c r="F2016" s="63" t="s">
        <v>38</v>
      </c>
      <c r="G2016" s="63" t="s">
        <v>6576</v>
      </c>
      <c r="H2016" s="63" t="s">
        <v>42</v>
      </c>
      <c r="I2016" s="64" t="s">
        <v>5446</v>
      </c>
      <c r="J2016" s="65" t="s">
        <v>1463</v>
      </c>
      <c r="K2016" s="63" t="s">
        <v>6577</v>
      </c>
      <c r="L2016" s="63" t="s">
        <v>33</v>
      </c>
      <c r="M2016" s="63" t="s">
        <v>40</v>
      </c>
      <c r="N2016" s="63" t="s">
        <v>35</v>
      </c>
      <c r="O2016" s="63" t="s">
        <v>43</v>
      </c>
      <c r="P2016" s="63" t="s">
        <v>8755</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2" t="s">
        <v>8768</v>
      </c>
    </row>
    <row r="2017" spans="1:29" ht="16.2" customHeight="1" x14ac:dyDescent="0.35">
      <c r="A2017" s="66">
        <v>2016</v>
      </c>
      <c r="B2017" s="63">
        <v>20430457</v>
      </c>
      <c r="C2017" s="63" t="s">
        <v>462</v>
      </c>
      <c r="D2017" s="63" t="s">
        <v>8748</v>
      </c>
      <c r="E2017" s="63" t="s">
        <v>6578</v>
      </c>
      <c r="F2017" s="63" t="s">
        <v>32</v>
      </c>
      <c r="G2017" s="63" t="s">
        <v>6579</v>
      </c>
      <c r="H2017" s="63" t="s">
        <v>31</v>
      </c>
      <c r="I2017" s="64" t="s">
        <v>6580</v>
      </c>
      <c r="J2017" s="65" t="s">
        <v>465</v>
      </c>
      <c r="K2017" s="63" t="s">
        <v>6581</v>
      </c>
      <c r="L2017" s="63" t="s">
        <v>39</v>
      </c>
      <c r="M2017" s="63" t="s">
        <v>40</v>
      </c>
      <c r="N2017" s="63" t="s">
        <v>53</v>
      </c>
      <c r="O2017" s="63" t="s">
        <v>43</v>
      </c>
      <c r="P2017" s="63" t="s">
        <v>53</v>
      </c>
      <c r="Q2017" s="84">
        <f t="shared" ca="1" si="93"/>
        <v>46120</v>
      </c>
      <c r="R2017" s="68">
        <v>0</v>
      </c>
      <c r="S2017" s="85" t="s">
        <v>8754</v>
      </c>
      <c r="T2017" s="85">
        <v>0</v>
      </c>
      <c r="U2017" s="85">
        <v>0</v>
      </c>
      <c r="V2017" s="86">
        <f t="shared" si="94"/>
        <v>2</v>
      </c>
      <c r="W2017" s="85">
        <v>0</v>
      </c>
      <c r="X2017" s="85">
        <v>0</v>
      </c>
      <c r="Y2017" s="85">
        <v>0</v>
      </c>
      <c r="Z2017" s="85">
        <v>0</v>
      </c>
      <c r="AA2017" s="85">
        <v>0</v>
      </c>
      <c r="AB2017" s="87">
        <f t="shared" si="95"/>
        <v>0</v>
      </c>
      <c r="AC2017" s="92" t="s">
        <v>8768</v>
      </c>
    </row>
    <row r="2018" spans="1:29" ht="16.2" customHeight="1" x14ac:dyDescent="0.35">
      <c r="A2018" s="61">
        <v>2017</v>
      </c>
      <c r="B2018" s="63">
        <v>20430458</v>
      </c>
      <c r="C2018" s="63" t="s">
        <v>462</v>
      </c>
      <c r="D2018" s="63" t="s">
        <v>8748</v>
      </c>
      <c r="E2018" s="63" t="s">
        <v>6582</v>
      </c>
      <c r="F2018" s="63" t="s">
        <v>38</v>
      </c>
      <c r="G2018" s="63" t="s">
        <v>6583</v>
      </c>
      <c r="H2018" s="63" t="s">
        <v>42</v>
      </c>
      <c r="I2018" s="64" t="s">
        <v>6584</v>
      </c>
      <c r="J2018" s="65" t="s">
        <v>544</v>
      </c>
      <c r="K2018" s="63" t="s">
        <v>6585</v>
      </c>
      <c r="L2018" s="63" t="s">
        <v>39</v>
      </c>
      <c r="M2018" s="63" t="s">
        <v>40</v>
      </c>
      <c r="N2018" s="63" t="s">
        <v>53</v>
      </c>
      <c r="O2018" s="63" t="s">
        <v>43</v>
      </c>
      <c r="P2018" s="63" t="s">
        <v>53</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2" t="s">
        <v>8768</v>
      </c>
    </row>
    <row r="2019" spans="1:29" ht="16.2" hidden="1" customHeight="1" x14ac:dyDescent="0.35">
      <c r="A2019" s="61">
        <v>2018</v>
      </c>
      <c r="B2019" s="67">
        <v>20430459</v>
      </c>
      <c r="C2019" s="63" t="s">
        <v>462</v>
      </c>
      <c r="D2019" s="63" t="s">
        <v>8748</v>
      </c>
      <c r="E2019" s="63" t="s">
        <v>4860</v>
      </c>
      <c r="F2019" s="63" t="s">
        <v>38</v>
      </c>
      <c r="G2019" s="63" t="s">
        <v>6586</v>
      </c>
      <c r="H2019" s="63" t="s">
        <v>31</v>
      </c>
      <c r="I2019" s="64" t="s">
        <v>465</v>
      </c>
      <c r="J2019" s="65" t="s">
        <v>465</v>
      </c>
      <c r="K2019" s="63" t="s">
        <v>6587</v>
      </c>
      <c r="L2019" s="63" t="s">
        <v>39</v>
      </c>
      <c r="M2019" s="63" t="s">
        <v>40</v>
      </c>
      <c r="N2019" s="63" t="s">
        <v>35</v>
      </c>
      <c r="O2019" s="63" t="s">
        <v>36</v>
      </c>
      <c r="P2019" s="63" t="s">
        <v>8752</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2" t="s">
        <v>8768</v>
      </c>
    </row>
    <row r="2020" spans="1:29" ht="16.2" hidden="1" customHeight="1" x14ac:dyDescent="0.35">
      <c r="A2020" s="66">
        <v>2019</v>
      </c>
      <c r="B2020" s="67">
        <v>20430473</v>
      </c>
      <c r="C2020" s="63" t="s">
        <v>462</v>
      </c>
      <c r="D2020" s="63" t="s">
        <v>8748</v>
      </c>
      <c r="E2020" s="63" t="s">
        <v>6588</v>
      </c>
      <c r="F2020" s="63" t="s">
        <v>38</v>
      </c>
      <c r="G2020" s="63" t="s">
        <v>6589</v>
      </c>
      <c r="H2020" s="63" t="s">
        <v>31</v>
      </c>
      <c r="I2020" s="64" t="s">
        <v>465</v>
      </c>
      <c r="J2020" s="65" t="s">
        <v>465</v>
      </c>
      <c r="K2020" s="63" t="s">
        <v>6590</v>
      </c>
      <c r="L2020" s="63" t="s">
        <v>39</v>
      </c>
      <c r="M2020" s="63" t="s">
        <v>34</v>
      </c>
      <c r="N2020" s="63" t="s">
        <v>35</v>
      </c>
      <c r="O2020" s="63" t="s">
        <v>43</v>
      </c>
      <c r="P2020" s="63" t="s">
        <v>8752</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2" t="s">
        <v>8768</v>
      </c>
    </row>
    <row r="2021" spans="1:29" ht="16.2" hidden="1" customHeight="1" x14ac:dyDescent="0.35">
      <c r="A2021" s="66">
        <v>2020</v>
      </c>
      <c r="B2021" s="63">
        <v>20430476</v>
      </c>
      <c r="C2021" s="63" t="s">
        <v>462</v>
      </c>
      <c r="D2021" s="63" t="s">
        <v>8748</v>
      </c>
      <c r="E2021" s="63" t="s">
        <v>6591</v>
      </c>
      <c r="F2021" s="63" t="s">
        <v>32</v>
      </c>
      <c r="G2021" s="63" t="s">
        <v>6592</v>
      </c>
      <c r="H2021" s="63" t="s">
        <v>42</v>
      </c>
      <c r="I2021" s="64" t="s">
        <v>6593</v>
      </c>
      <c r="J2021" s="65" t="s">
        <v>544</v>
      </c>
      <c r="K2021" s="63" t="s">
        <v>6594</v>
      </c>
      <c r="L2021" s="63" t="s">
        <v>33</v>
      </c>
      <c r="M2021" s="63" t="s">
        <v>40</v>
      </c>
      <c r="N2021" s="63" t="s">
        <v>48</v>
      </c>
      <c r="O2021" s="63" t="s">
        <v>43</v>
      </c>
      <c r="P2021" s="89" t="s">
        <v>8758</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2" t="s">
        <v>8768</v>
      </c>
    </row>
    <row r="2022" spans="1:29" ht="16.2" hidden="1" customHeight="1" x14ac:dyDescent="0.35">
      <c r="A2022" s="61">
        <v>2021</v>
      </c>
      <c r="B2022" s="67">
        <v>20430481</v>
      </c>
      <c r="C2022" s="63" t="s">
        <v>462</v>
      </c>
      <c r="D2022" s="63" t="s">
        <v>8748</v>
      </c>
      <c r="E2022" s="63" t="s">
        <v>6496</v>
      </c>
      <c r="F2022" s="63" t="s">
        <v>32</v>
      </c>
      <c r="G2022" s="63" t="s">
        <v>6595</v>
      </c>
      <c r="H2022" s="63" t="s">
        <v>31</v>
      </c>
      <c r="I2022" s="64" t="s">
        <v>465</v>
      </c>
      <c r="J2022" s="65" t="s">
        <v>465</v>
      </c>
      <c r="K2022" s="63" t="s">
        <v>6596</v>
      </c>
      <c r="L2022" s="63" t="s">
        <v>33</v>
      </c>
      <c r="M2022" s="63" t="s">
        <v>34</v>
      </c>
      <c r="N2022" s="63" t="s">
        <v>35</v>
      </c>
      <c r="O2022" s="63" t="s">
        <v>36</v>
      </c>
      <c r="P2022" s="63" t="s">
        <v>8757</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2" t="s">
        <v>8768</v>
      </c>
    </row>
    <row r="2023" spans="1:29" ht="16.2" hidden="1" customHeight="1" x14ac:dyDescent="0.35">
      <c r="A2023" s="61">
        <v>2022</v>
      </c>
      <c r="B2023" s="67">
        <v>20430494</v>
      </c>
      <c r="C2023" s="63" t="s">
        <v>462</v>
      </c>
      <c r="D2023" s="63" t="s">
        <v>8748</v>
      </c>
      <c r="E2023" s="63" t="s">
        <v>1479</v>
      </c>
      <c r="F2023" s="63" t="s">
        <v>38</v>
      </c>
      <c r="G2023" s="63" t="s">
        <v>6597</v>
      </c>
      <c r="H2023" s="63" t="s">
        <v>42</v>
      </c>
      <c r="I2023" s="64" t="s">
        <v>465</v>
      </c>
      <c r="J2023" s="65" t="s">
        <v>465</v>
      </c>
      <c r="K2023" s="63" t="s">
        <v>6598</v>
      </c>
      <c r="L2023" s="63" t="s">
        <v>39</v>
      </c>
      <c r="M2023" s="63" t="s">
        <v>40</v>
      </c>
      <c r="N2023" s="63" t="s">
        <v>35</v>
      </c>
      <c r="O2023" s="63" t="s">
        <v>36</v>
      </c>
      <c r="P2023" s="63" t="s">
        <v>8753</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2" t="s">
        <v>8768</v>
      </c>
    </row>
    <row r="2024" spans="1:29" ht="16.2" hidden="1" customHeight="1" x14ac:dyDescent="0.35">
      <c r="A2024" s="66">
        <v>2023</v>
      </c>
      <c r="B2024" s="67">
        <v>20430515</v>
      </c>
      <c r="C2024" s="63" t="s">
        <v>462</v>
      </c>
      <c r="D2024" s="63" t="s">
        <v>8748</v>
      </c>
      <c r="E2024" s="63" t="s">
        <v>376</v>
      </c>
      <c r="F2024" s="63" t="s">
        <v>32</v>
      </c>
      <c r="G2024" s="63" t="s">
        <v>6599</v>
      </c>
      <c r="H2024" s="63" t="s">
        <v>42</v>
      </c>
      <c r="I2024" s="64" t="s">
        <v>465</v>
      </c>
      <c r="J2024" s="65" t="s">
        <v>465</v>
      </c>
      <c r="K2024" s="63" t="s">
        <v>6600</v>
      </c>
      <c r="L2024" s="63" t="s">
        <v>33</v>
      </c>
      <c r="M2024" s="63" t="s">
        <v>40</v>
      </c>
      <c r="N2024" s="63" t="s">
        <v>46</v>
      </c>
      <c r="O2024" s="63" t="s">
        <v>36</v>
      </c>
      <c r="P2024" s="63" t="s">
        <v>46</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2" t="s">
        <v>8768</v>
      </c>
    </row>
    <row r="2025" spans="1:29" ht="16.2" hidden="1" customHeight="1" x14ac:dyDescent="0.35">
      <c r="A2025" s="66">
        <v>2024</v>
      </c>
      <c r="B2025" s="67">
        <v>20430529</v>
      </c>
      <c r="C2025" s="63" t="s">
        <v>462</v>
      </c>
      <c r="D2025" s="63" t="s">
        <v>8748</v>
      </c>
      <c r="E2025" s="63" t="s">
        <v>2709</v>
      </c>
      <c r="F2025" s="63" t="s">
        <v>38</v>
      </c>
      <c r="G2025" s="63" t="s">
        <v>6601</v>
      </c>
      <c r="H2025" s="63" t="s">
        <v>42</v>
      </c>
      <c r="I2025" s="64" t="s">
        <v>465</v>
      </c>
      <c r="J2025" s="65" t="s">
        <v>465</v>
      </c>
      <c r="K2025" s="63" t="s">
        <v>6602</v>
      </c>
      <c r="L2025" s="63" t="s">
        <v>39</v>
      </c>
      <c r="M2025" s="63" t="s">
        <v>34</v>
      </c>
      <c r="N2025" s="63" t="s">
        <v>35</v>
      </c>
      <c r="O2025" s="63" t="s">
        <v>36</v>
      </c>
      <c r="P2025" s="63" t="s">
        <v>8757</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2" t="s">
        <v>8768</v>
      </c>
    </row>
    <row r="2026" spans="1:29" ht="16.2" hidden="1" customHeight="1" x14ac:dyDescent="0.35">
      <c r="A2026" s="61">
        <v>2025</v>
      </c>
      <c r="B2026" s="67">
        <v>20430531</v>
      </c>
      <c r="C2026" s="63" t="s">
        <v>462</v>
      </c>
      <c r="D2026" s="63" t="s">
        <v>8748</v>
      </c>
      <c r="E2026" s="63" t="s">
        <v>6603</v>
      </c>
      <c r="F2026" s="63" t="s">
        <v>38</v>
      </c>
      <c r="G2026" s="63" t="s">
        <v>6604</v>
      </c>
      <c r="H2026" s="63" t="s">
        <v>31</v>
      </c>
      <c r="I2026" s="64" t="s">
        <v>6605</v>
      </c>
      <c r="J2026" s="65" t="s">
        <v>1519</v>
      </c>
      <c r="K2026" s="63" t="s">
        <v>6606</v>
      </c>
      <c r="L2026" s="63" t="s">
        <v>39</v>
      </c>
      <c r="M2026" s="63" t="s">
        <v>34</v>
      </c>
      <c r="N2026" s="63" t="s">
        <v>35</v>
      </c>
      <c r="O2026" s="63" t="s">
        <v>43</v>
      </c>
      <c r="P2026" s="63" t="s">
        <v>8752</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2" t="s">
        <v>8768</v>
      </c>
    </row>
    <row r="2027" spans="1:29" ht="16.2" hidden="1" customHeight="1" x14ac:dyDescent="0.35">
      <c r="A2027" s="61">
        <v>2026</v>
      </c>
      <c r="B2027" s="67">
        <v>20430551</v>
      </c>
      <c r="C2027" s="63" t="s">
        <v>462</v>
      </c>
      <c r="D2027" s="63" t="s">
        <v>8748</v>
      </c>
      <c r="E2027" s="63" t="s">
        <v>322</v>
      </c>
      <c r="F2027" s="63" t="s">
        <v>38</v>
      </c>
      <c r="G2027" s="63" t="s">
        <v>800</v>
      </c>
      <c r="H2027" s="63" t="s">
        <v>31</v>
      </c>
      <c r="I2027" s="64" t="s">
        <v>465</v>
      </c>
      <c r="J2027" s="65" t="s">
        <v>465</v>
      </c>
      <c r="K2027" s="63" t="s">
        <v>6607</v>
      </c>
      <c r="L2027" s="63" t="s">
        <v>33</v>
      </c>
      <c r="M2027" s="63" t="s">
        <v>40</v>
      </c>
      <c r="N2027" s="63" t="s">
        <v>35</v>
      </c>
      <c r="O2027" s="63" t="s">
        <v>36</v>
      </c>
      <c r="P2027" s="63" t="s">
        <v>8751</v>
      </c>
      <c r="Q2027" s="84">
        <f t="shared" ca="1" si="93"/>
        <v>46120</v>
      </c>
      <c r="R2027" s="68">
        <v>0</v>
      </c>
      <c r="S2027" s="85" t="s">
        <v>8754</v>
      </c>
      <c r="T2027" s="85">
        <v>0</v>
      </c>
      <c r="U2027" s="85">
        <v>0</v>
      </c>
      <c r="V2027" s="86">
        <f t="shared" si="94"/>
        <v>2</v>
      </c>
      <c r="W2027" s="85">
        <v>0</v>
      </c>
      <c r="X2027" s="85">
        <v>0</v>
      </c>
      <c r="Y2027" s="85">
        <v>0</v>
      </c>
      <c r="Z2027" s="85">
        <v>0</v>
      </c>
      <c r="AA2027" s="85">
        <v>0</v>
      </c>
      <c r="AB2027" s="87">
        <f t="shared" si="95"/>
        <v>0</v>
      </c>
      <c r="AC2027" s="92" t="s">
        <v>8768</v>
      </c>
    </row>
    <row r="2028" spans="1:29" ht="16.2" hidden="1" customHeight="1" x14ac:dyDescent="0.35">
      <c r="A2028" s="66">
        <v>2027</v>
      </c>
      <c r="B2028" s="63">
        <v>20430556</v>
      </c>
      <c r="C2028" s="63" t="s">
        <v>462</v>
      </c>
      <c r="D2028" s="63" t="s">
        <v>8748</v>
      </c>
      <c r="E2028" s="63" t="s">
        <v>6608</v>
      </c>
      <c r="F2028" s="63" t="s">
        <v>38</v>
      </c>
      <c r="G2028" s="63" t="s">
        <v>6609</v>
      </c>
      <c r="H2028" s="63" t="s">
        <v>42</v>
      </c>
      <c r="I2028" s="64" t="s">
        <v>6610</v>
      </c>
      <c r="J2028" s="65" t="s">
        <v>1092</v>
      </c>
      <c r="K2028" s="63" t="s">
        <v>6611</v>
      </c>
      <c r="L2028" s="63" t="s">
        <v>39</v>
      </c>
      <c r="M2028" s="63" t="s">
        <v>40</v>
      </c>
      <c r="N2028" s="63" t="s">
        <v>48</v>
      </c>
      <c r="O2028" s="63" t="s">
        <v>30</v>
      </c>
      <c r="P2028" s="89" t="s">
        <v>8756</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2" t="s">
        <v>8768</v>
      </c>
    </row>
    <row r="2029" spans="1:29" ht="16.2" hidden="1" customHeight="1" x14ac:dyDescent="0.35">
      <c r="A2029" s="66">
        <v>2028</v>
      </c>
      <c r="B2029" s="67">
        <v>20430558</v>
      </c>
      <c r="C2029" s="63" t="s">
        <v>462</v>
      </c>
      <c r="D2029" s="63" t="s">
        <v>8748</v>
      </c>
      <c r="E2029" s="63" t="s">
        <v>420</v>
      </c>
      <c r="F2029" s="63" t="s">
        <v>38</v>
      </c>
      <c r="G2029" s="63" t="s">
        <v>6612</v>
      </c>
      <c r="H2029" s="63" t="s">
        <v>31</v>
      </c>
      <c r="I2029" s="64" t="s">
        <v>1968</v>
      </c>
      <c r="J2029" s="65" t="s">
        <v>655</v>
      </c>
      <c r="K2029" s="63" t="s">
        <v>6613</v>
      </c>
      <c r="L2029" s="63" t="s">
        <v>33</v>
      </c>
      <c r="M2029" s="63" t="s">
        <v>34</v>
      </c>
      <c r="N2029" s="63" t="s">
        <v>35</v>
      </c>
      <c r="O2029" s="63" t="s">
        <v>30</v>
      </c>
      <c r="P2029" s="63" t="s">
        <v>8755</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2" t="s">
        <v>8768</v>
      </c>
    </row>
    <row r="2030" spans="1:29" ht="16.2" hidden="1" customHeight="1" x14ac:dyDescent="0.35">
      <c r="A2030" s="61">
        <v>2029</v>
      </c>
      <c r="B2030" s="63">
        <v>20430568</v>
      </c>
      <c r="C2030" s="63" t="s">
        <v>462</v>
      </c>
      <c r="D2030" s="63" t="s">
        <v>8748</v>
      </c>
      <c r="E2030" s="63" t="s">
        <v>6614</v>
      </c>
      <c r="F2030" s="63" t="s">
        <v>32</v>
      </c>
      <c r="G2030" s="63" t="s">
        <v>6615</v>
      </c>
      <c r="H2030" s="63" t="s">
        <v>31</v>
      </c>
      <c r="I2030" s="64" t="s">
        <v>465</v>
      </c>
      <c r="J2030" s="65" t="s">
        <v>465</v>
      </c>
      <c r="K2030" s="63" t="s">
        <v>6616</v>
      </c>
      <c r="L2030" s="63" t="s">
        <v>33</v>
      </c>
      <c r="M2030" s="63" t="s">
        <v>34</v>
      </c>
      <c r="N2030" s="63" t="s">
        <v>57</v>
      </c>
      <c r="O2030" s="63" t="s">
        <v>36</v>
      </c>
      <c r="P2030" s="63" t="s">
        <v>57</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2" t="s">
        <v>8768</v>
      </c>
    </row>
    <row r="2031" spans="1:29" ht="16.2" hidden="1" customHeight="1" x14ac:dyDescent="0.35">
      <c r="A2031" s="61">
        <v>2030</v>
      </c>
      <c r="B2031" s="67">
        <v>20430582</v>
      </c>
      <c r="C2031" s="63" t="s">
        <v>462</v>
      </c>
      <c r="D2031" s="63" t="s">
        <v>8748</v>
      </c>
      <c r="E2031" s="63" t="s">
        <v>349</v>
      </c>
      <c r="F2031" s="63" t="s">
        <v>32</v>
      </c>
      <c r="G2031" s="63" t="s">
        <v>6617</v>
      </c>
      <c r="H2031" s="63" t="s">
        <v>42</v>
      </c>
      <c r="I2031" s="64" t="s">
        <v>6618</v>
      </c>
      <c r="J2031" s="65" t="s">
        <v>465</v>
      </c>
      <c r="K2031" s="63" t="s">
        <v>6619</v>
      </c>
      <c r="L2031" s="63" t="s">
        <v>39</v>
      </c>
      <c r="M2031" s="63" t="s">
        <v>34</v>
      </c>
      <c r="N2031" s="63" t="s">
        <v>35</v>
      </c>
      <c r="O2031" s="63" t="s">
        <v>30</v>
      </c>
      <c r="P2031" s="63" t="s">
        <v>8757</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2" t="s">
        <v>8768</v>
      </c>
    </row>
    <row r="2032" spans="1:29" ht="16.2" hidden="1" customHeight="1" x14ac:dyDescent="0.35">
      <c r="A2032" s="66">
        <v>2031</v>
      </c>
      <c r="B2032" s="67">
        <v>20430587</v>
      </c>
      <c r="C2032" s="63" t="s">
        <v>462</v>
      </c>
      <c r="D2032" s="63" t="s">
        <v>8748</v>
      </c>
      <c r="E2032" s="63" t="s">
        <v>3110</v>
      </c>
      <c r="F2032" s="63" t="s">
        <v>38</v>
      </c>
      <c r="G2032" s="63" t="s">
        <v>6620</v>
      </c>
      <c r="H2032" s="63" t="s">
        <v>42</v>
      </c>
      <c r="I2032" s="64" t="s">
        <v>465</v>
      </c>
      <c r="J2032" s="65" t="s">
        <v>465</v>
      </c>
      <c r="K2032" s="63" t="s">
        <v>6621</v>
      </c>
      <c r="L2032" s="63" t="s">
        <v>39</v>
      </c>
      <c r="M2032" s="63" t="s">
        <v>34</v>
      </c>
      <c r="N2032" s="63" t="s">
        <v>35</v>
      </c>
      <c r="O2032" s="63" t="s">
        <v>36</v>
      </c>
      <c r="P2032" s="63" t="s">
        <v>8755</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2" t="s">
        <v>8768</v>
      </c>
    </row>
    <row r="2033" spans="1:29" ht="16.2" hidden="1" customHeight="1" x14ac:dyDescent="0.35">
      <c r="A2033" s="66">
        <v>2032</v>
      </c>
      <c r="B2033" s="63">
        <v>20430589</v>
      </c>
      <c r="C2033" s="63" t="s">
        <v>462</v>
      </c>
      <c r="D2033" s="63" t="s">
        <v>8748</v>
      </c>
      <c r="E2033" s="63" t="s">
        <v>189</v>
      </c>
      <c r="F2033" s="63" t="s">
        <v>38</v>
      </c>
      <c r="G2033" s="63" t="s">
        <v>6622</v>
      </c>
      <c r="H2033" s="63" t="s">
        <v>31</v>
      </c>
      <c r="I2033" s="64" t="s">
        <v>6623</v>
      </c>
      <c r="J2033" s="65" t="s">
        <v>544</v>
      </c>
      <c r="K2033" s="63" t="s">
        <v>6624</v>
      </c>
      <c r="L2033" s="63" t="s">
        <v>33</v>
      </c>
      <c r="M2033" s="63" t="s">
        <v>40</v>
      </c>
      <c r="N2033" s="63" t="s">
        <v>52</v>
      </c>
      <c r="O2033" s="63" t="s">
        <v>43</v>
      </c>
      <c r="P2033" s="63" t="s">
        <v>52</v>
      </c>
      <c r="Q2033" s="84">
        <f t="shared" ca="1" si="93"/>
        <v>46120</v>
      </c>
      <c r="R2033" s="68">
        <v>0</v>
      </c>
      <c r="S2033" s="85">
        <v>0</v>
      </c>
      <c r="T2033" s="85">
        <v>0</v>
      </c>
      <c r="U2033" s="85">
        <v>0</v>
      </c>
      <c r="V2033" s="86">
        <f t="shared" si="94"/>
        <v>0</v>
      </c>
      <c r="W2033" s="85">
        <v>0</v>
      </c>
      <c r="X2033" s="85">
        <v>0</v>
      </c>
      <c r="Y2033" s="85" t="s">
        <v>8754</v>
      </c>
      <c r="Z2033" s="85">
        <v>0</v>
      </c>
      <c r="AA2033" s="85">
        <v>0</v>
      </c>
      <c r="AB2033" s="87" t="str">
        <f t="shared" si="95"/>
        <v>면제</v>
      </c>
      <c r="AC2033" s="92" t="s">
        <v>8768</v>
      </c>
    </row>
    <row r="2034" spans="1:29" ht="16.2" customHeight="1" x14ac:dyDescent="0.35">
      <c r="A2034" s="61">
        <v>2033</v>
      </c>
      <c r="B2034" s="63">
        <v>20430593</v>
      </c>
      <c r="C2034" s="63" t="s">
        <v>462</v>
      </c>
      <c r="D2034" s="63" t="s">
        <v>8748</v>
      </c>
      <c r="E2034" s="63" t="s">
        <v>6625</v>
      </c>
      <c r="F2034" s="63" t="s">
        <v>38</v>
      </c>
      <c r="G2034" s="63" t="s">
        <v>6626</v>
      </c>
      <c r="H2034" s="63" t="s">
        <v>42</v>
      </c>
      <c r="I2034" s="64" t="s">
        <v>465</v>
      </c>
      <c r="J2034" s="65" t="s">
        <v>465</v>
      </c>
      <c r="K2034" s="63" t="s">
        <v>6627</v>
      </c>
      <c r="L2034" s="63" t="s">
        <v>39</v>
      </c>
      <c r="M2034" s="63" t="s">
        <v>40</v>
      </c>
      <c r="N2034" s="63" t="s">
        <v>53</v>
      </c>
      <c r="O2034" s="63" t="s">
        <v>36</v>
      </c>
      <c r="P2034" s="63" t="s">
        <v>53</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2" t="s">
        <v>8768</v>
      </c>
    </row>
    <row r="2035" spans="1:29" ht="16.2" hidden="1" customHeight="1" x14ac:dyDescent="0.35">
      <c r="A2035" s="61">
        <v>2034</v>
      </c>
      <c r="B2035" s="67">
        <v>20430596</v>
      </c>
      <c r="C2035" s="63" t="s">
        <v>462</v>
      </c>
      <c r="D2035" s="63" t="s">
        <v>8748</v>
      </c>
      <c r="E2035" s="63" t="s">
        <v>6628</v>
      </c>
      <c r="F2035" s="63" t="s">
        <v>32</v>
      </c>
      <c r="G2035" s="63" t="s">
        <v>1343</v>
      </c>
      <c r="H2035" s="63" t="s">
        <v>31</v>
      </c>
      <c r="I2035" s="64" t="s">
        <v>465</v>
      </c>
      <c r="J2035" s="65" t="s">
        <v>465</v>
      </c>
      <c r="K2035" s="63" t="s">
        <v>6629</v>
      </c>
      <c r="L2035" s="63" t="s">
        <v>39</v>
      </c>
      <c r="M2035" s="63" t="s">
        <v>34</v>
      </c>
      <c r="N2035" s="63" t="s">
        <v>35</v>
      </c>
      <c r="O2035" s="63" t="s">
        <v>36</v>
      </c>
      <c r="P2035" s="63" t="s">
        <v>8750</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2" t="s">
        <v>8768</v>
      </c>
    </row>
    <row r="2036" spans="1:29" ht="16.2" hidden="1" customHeight="1" x14ac:dyDescent="0.35">
      <c r="A2036" s="66">
        <v>2035</v>
      </c>
      <c r="B2036" s="67">
        <v>20430597</v>
      </c>
      <c r="C2036" s="63" t="s">
        <v>462</v>
      </c>
      <c r="D2036" s="63" t="s">
        <v>8748</v>
      </c>
      <c r="E2036" s="63" t="s">
        <v>6630</v>
      </c>
      <c r="F2036" s="63" t="s">
        <v>38</v>
      </c>
      <c r="G2036" s="63" t="s">
        <v>6631</v>
      </c>
      <c r="H2036" s="63" t="s">
        <v>42</v>
      </c>
      <c r="I2036" s="64" t="s">
        <v>6632</v>
      </c>
      <c r="J2036" s="65" t="s">
        <v>526</v>
      </c>
      <c r="K2036" s="63" t="s">
        <v>6633</v>
      </c>
      <c r="L2036" s="63" t="s">
        <v>39</v>
      </c>
      <c r="M2036" s="63" t="s">
        <v>34</v>
      </c>
      <c r="N2036" s="63" t="s">
        <v>35</v>
      </c>
      <c r="O2036" s="63" t="s">
        <v>43</v>
      </c>
      <c r="P2036" s="63" t="s">
        <v>8753</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2" t="s">
        <v>8768</v>
      </c>
    </row>
    <row r="2037" spans="1:29" ht="16.2" hidden="1" customHeight="1" x14ac:dyDescent="0.35">
      <c r="A2037" s="66">
        <v>2036</v>
      </c>
      <c r="B2037" s="67">
        <v>20430603</v>
      </c>
      <c r="C2037" s="63" t="s">
        <v>462</v>
      </c>
      <c r="D2037" s="63" t="s">
        <v>8748</v>
      </c>
      <c r="E2037" s="63" t="s">
        <v>6634</v>
      </c>
      <c r="F2037" s="63" t="s">
        <v>32</v>
      </c>
      <c r="G2037" s="63" t="s">
        <v>6635</v>
      </c>
      <c r="H2037" s="63" t="s">
        <v>31</v>
      </c>
      <c r="I2037" s="64" t="s">
        <v>465</v>
      </c>
      <c r="J2037" s="65" t="s">
        <v>465</v>
      </c>
      <c r="K2037" s="63" t="s">
        <v>6636</v>
      </c>
      <c r="L2037" s="63" t="s">
        <v>39</v>
      </c>
      <c r="M2037" s="63" t="s">
        <v>34</v>
      </c>
      <c r="N2037" s="63" t="s">
        <v>35</v>
      </c>
      <c r="O2037" s="63" t="s">
        <v>36</v>
      </c>
      <c r="P2037" s="63" t="s">
        <v>8749</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2" t="s">
        <v>8768</v>
      </c>
    </row>
    <row r="2038" spans="1:29" ht="16.2" hidden="1" customHeight="1" x14ac:dyDescent="0.35">
      <c r="A2038" s="61">
        <v>2037</v>
      </c>
      <c r="B2038" s="67">
        <v>20430619</v>
      </c>
      <c r="C2038" s="63" t="s">
        <v>462</v>
      </c>
      <c r="D2038" s="63" t="s">
        <v>8748</v>
      </c>
      <c r="E2038" s="63" t="s">
        <v>6637</v>
      </c>
      <c r="F2038" s="63" t="s">
        <v>38</v>
      </c>
      <c r="G2038" s="63" t="s">
        <v>6638</v>
      </c>
      <c r="H2038" s="63" t="s">
        <v>42</v>
      </c>
      <c r="I2038" s="64" t="s">
        <v>6639</v>
      </c>
      <c r="J2038" s="65" t="s">
        <v>469</v>
      </c>
      <c r="K2038" s="63" t="s">
        <v>6640</v>
      </c>
      <c r="L2038" s="63" t="s">
        <v>33</v>
      </c>
      <c r="M2038" s="63" t="s">
        <v>34</v>
      </c>
      <c r="N2038" s="63" t="s">
        <v>35</v>
      </c>
      <c r="O2038" s="63" t="s">
        <v>43</v>
      </c>
      <c r="P2038" s="63" t="s">
        <v>8752</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2" t="s">
        <v>8768</v>
      </c>
    </row>
    <row r="2039" spans="1:29" ht="16.2" hidden="1" customHeight="1" x14ac:dyDescent="0.35">
      <c r="A2039" s="61">
        <v>2038</v>
      </c>
      <c r="B2039" s="67">
        <v>20430624</v>
      </c>
      <c r="C2039" s="63" t="s">
        <v>462</v>
      </c>
      <c r="D2039" s="63" t="s">
        <v>8748</v>
      </c>
      <c r="E2039" s="63" t="s">
        <v>6641</v>
      </c>
      <c r="F2039" s="63" t="s">
        <v>32</v>
      </c>
      <c r="G2039" s="63" t="s">
        <v>6642</v>
      </c>
      <c r="H2039" s="63" t="s">
        <v>31</v>
      </c>
      <c r="I2039" s="64" t="s">
        <v>6643</v>
      </c>
      <c r="J2039" s="65" t="s">
        <v>544</v>
      </c>
      <c r="K2039" s="63" t="s">
        <v>6644</v>
      </c>
      <c r="L2039" s="63" t="s">
        <v>33</v>
      </c>
      <c r="M2039" s="63" t="s">
        <v>34</v>
      </c>
      <c r="N2039" s="63" t="s">
        <v>35</v>
      </c>
      <c r="O2039" s="63" t="s">
        <v>43</v>
      </c>
      <c r="P2039" s="63" t="s">
        <v>8750</v>
      </c>
      <c r="Q2039" s="84">
        <f t="shared" ca="1" si="93"/>
        <v>46120</v>
      </c>
      <c r="R2039" s="68">
        <v>0</v>
      </c>
      <c r="S2039" s="85" t="s">
        <v>8754</v>
      </c>
      <c r="T2039" s="85">
        <v>0</v>
      </c>
      <c r="U2039" s="85">
        <v>0</v>
      </c>
      <c r="V2039" s="86">
        <f t="shared" si="94"/>
        <v>2</v>
      </c>
      <c r="W2039" s="85">
        <v>0</v>
      </c>
      <c r="X2039" s="85">
        <v>0</v>
      </c>
      <c r="Y2039" s="85">
        <v>0</v>
      </c>
      <c r="Z2039" s="85">
        <v>0</v>
      </c>
      <c r="AA2039" s="85">
        <v>0</v>
      </c>
      <c r="AB2039" s="87">
        <f t="shared" si="95"/>
        <v>0</v>
      </c>
      <c r="AC2039" s="92" t="s">
        <v>8768</v>
      </c>
    </row>
    <row r="2040" spans="1:29" ht="16.2" hidden="1" customHeight="1" x14ac:dyDescent="0.35">
      <c r="A2040" s="66">
        <v>2039</v>
      </c>
      <c r="B2040" s="67">
        <v>20430628</v>
      </c>
      <c r="C2040" s="63" t="s">
        <v>462</v>
      </c>
      <c r="D2040" s="63" t="s">
        <v>8748</v>
      </c>
      <c r="E2040" s="63" t="s">
        <v>6645</v>
      </c>
      <c r="F2040" s="63" t="s">
        <v>38</v>
      </c>
      <c r="G2040" s="63" t="s">
        <v>6646</v>
      </c>
      <c r="H2040" s="63" t="s">
        <v>42</v>
      </c>
      <c r="I2040" s="64" t="s">
        <v>465</v>
      </c>
      <c r="J2040" s="65" t="s">
        <v>465</v>
      </c>
      <c r="K2040" s="63" t="s">
        <v>6647</v>
      </c>
      <c r="L2040" s="63" t="s">
        <v>33</v>
      </c>
      <c r="M2040" s="63" t="s">
        <v>40</v>
      </c>
      <c r="N2040" s="63" t="s">
        <v>46</v>
      </c>
      <c r="O2040" s="63" t="s">
        <v>43</v>
      </c>
      <c r="P2040" s="63" t="s">
        <v>46</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2" t="s">
        <v>8768</v>
      </c>
    </row>
    <row r="2041" spans="1:29" ht="16.2" hidden="1" customHeight="1" x14ac:dyDescent="0.35">
      <c r="A2041" s="66">
        <v>2040</v>
      </c>
      <c r="B2041" s="67">
        <v>20430638</v>
      </c>
      <c r="C2041" s="63" t="s">
        <v>462</v>
      </c>
      <c r="D2041" s="63" t="s">
        <v>8748</v>
      </c>
      <c r="E2041" s="63" t="s">
        <v>167</v>
      </c>
      <c r="F2041" s="63" t="s">
        <v>32</v>
      </c>
      <c r="G2041" s="63" t="s">
        <v>6648</v>
      </c>
      <c r="H2041" s="63" t="s">
        <v>42</v>
      </c>
      <c r="I2041" s="64" t="s">
        <v>465</v>
      </c>
      <c r="J2041" s="65" t="s">
        <v>465</v>
      </c>
      <c r="K2041" s="63" t="s">
        <v>6649</v>
      </c>
      <c r="L2041" s="63" t="s">
        <v>39</v>
      </c>
      <c r="M2041" s="63" t="s">
        <v>34</v>
      </c>
      <c r="N2041" s="63" t="s">
        <v>35</v>
      </c>
      <c r="O2041" s="63" t="s">
        <v>36</v>
      </c>
      <c r="P2041" s="63" t="s">
        <v>8755</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2" t="s">
        <v>8768</v>
      </c>
    </row>
    <row r="2042" spans="1:29" ht="16.2" hidden="1" customHeight="1" x14ac:dyDescent="0.35">
      <c r="A2042" s="61">
        <v>2041</v>
      </c>
      <c r="B2042" s="67">
        <v>20430654</v>
      </c>
      <c r="C2042" s="63" t="s">
        <v>462</v>
      </c>
      <c r="D2042" s="63" t="s">
        <v>8748</v>
      </c>
      <c r="E2042" s="63" t="s">
        <v>2799</v>
      </c>
      <c r="F2042" s="63" t="s">
        <v>32</v>
      </c>
      <c r="G2042" s="63" t="s">
        <v>3218</v>
      </c>
      <c r="H2042" s="63" t="s">
        <v>31</v>
      </c>
      <c r="I2042" s="64" t="s">
        <v>465</v>
      </c>
      <c r="J2042" s="65" t="s">
        <v>465</v>
      </c>
      <c r="K2042" s="63" t="s">
        <v>6650</v>
      </c>
      <c r="L2042" s="63" t="s">
        <v>39</v>
      </c>
      <c r="M2042" s="63" t="s">
        <v>40</v>
      </c>
      <c r="N2042" s="63" t="s">
        <v>35</v>
      </c>
      <c r="O2042" s="63" t="s">
        <v>36</v>
      </c>
      <c r="P2042" s="63" t="s">
        <v>8752</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2" t="s">
        <v>8768</v>
      </c>
    </row>
    <row r="2043" spans="1:29" ht="16.2" hidden="1" customHeight="1" x14ac:dyDescent="0.35">
      <c r="A2043" s="61">
        <v>2042</v>
      </c>
      <c r="B2043" s="67">
        <v>20430655</v>
      </c>
      <c r="C2043" s="63" t="s">
        <v>462</v>
      </c>
      <c r="D2043" s="63" t="s">
        <v>8748</v>
      </c>
      <c r="E2043" s="63" t="s">
        <v>6651</v>
      </c>
      <c r="F2043" s="63" t="s">
        <v>38</v>
      </c>
      <c r="G2043" s="63" t="s">
        <v>6652</v>
      </c>
      <c r="H2043" s="63" t="s">
        <v>31</v>
      </c>
      <c r="I2043" s="64" t="s">
        <v>6653</v>
      </c>
      <c r="J2043" s="65" t="s">
        <v>465</v>
      </c>
      <c r="K2043" s="63" t="s">
        <v>6654</v>
      </c>
      <c r="L2043" s="63" t="s">
        <v>33</v>
      </c>
      <c r="M2043" s="63" t="s">
        <v>34</v>
      </c>
      <c r="N2043" s="63" t="s">
        <v>35</v>
      </c>
      <c r="O2043" s="63" t="s">
        <v>43</v>
      </c>
      <c r="P2043" s="63" t="s">
        <v>8757</v>
      </c>
      <c r="Q2043" s="84">
        <f t="shared" ca="1" si="93"/>
        <v>46120</v>
      </c>
      <c r="R2043" s="68">
        <v>0</v>
      </c>
      <c r="S2043" s="85" t="s">
        <v>8754</v>
      </c>
      <c r="T2043" s="85">
        <v>0</v>
      </c>
      <c r="U2043" s="85">
        <v>0</v>
      </c>
      <c r="V2043" s="86">
        <f t="shared" si="94"/>
        <v>2</v>
      </c>
      <c r="W2043" s="85">
        <v>0</v>
      </c>
      <c r="X2043" s="85">
        <v>0</v>
      </c>
      <c r="Y2043" s="85">
        <v>0</v>
      </c>
      <c r="Z2043" s="85">
        <v>0</v>
      </c>
      <c r="AA2043" s="85">
        <v>0</v>
      </c>
      <c r="AB2043" s="87">
        <f t="shared" si="95"/>
        <v>0</v>
      </c>
      <c r="AC2043" s="92" t="s">
        <v>8768</v>
      </c>
    </row>
    <row r="2044" spans="1:29" ht="16.2" hidden="1" customHeight="1" x14ac:dyDescent="0.35">
      <c r="A2044" s="66">
        <v>2043</v>
      </c>
      <c r="B2044" s="67">
        <v>20430686</v>
      </c>
      <c r="C2044" s="63" t="s">
        <v>462</v>
      </c>
      <c r="D2044" s="63" t="s">
        <v>8748</v>
      </c>
      <c r="E2044" s="63" t="s">
        <v>6655</v>
      </c>
      <c r="F2044" s="63" t="s">
        <v>38</v>
      </c>
      <c r="G2044" s="63" t="s">
        <v>6656</v>
      </c>
      <c r="H2044" s="63" t="s">
        <v>31</v>
      </c>
      <c r="I2044" s="64" t="s">
        <v>465</v>
      </c>
      <c r="J2044" s="65" t="s">
        <v>465</v>
      </c>
      <c r="K2044" s="63" t="s">
        <v>6657</v>
      </c>
      <c r="L2044" s="63" t="s">
        <v>33</v>
      </c>
      <c r="M2044" s="63" t="s">
        <v>34</v>
      </c>
      <c r="N2044" s="63" t="s">
        <v>35</v>
      </c>
      <c r="O2044" s="63" t="s">
        <v>36</v>
      </c>
      <c r="P2044" s="63" t="s">
        <v>8750</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2" t="s">
        <v>8768</v>
      </c>
    </row>
    <row r="2045" spans="1:29" ht="16.2" hidden="1" customHeight="1" x14ac:dyDescent="0.35">
      <c r="A2045" s="66">
        <v>2044</v>
      </c>
      <c r="B2045" s="67">
        <v>20430698</v>
      </c>
      <c r="C2045" s="63" t="s">
        <v>462</v>
      </c>
      <c r="D2045" s="63" t="s">
        <v>8748</v>
      </c>
      <c r="E2045" s="63" t="s">
        <v>6658</v>
      </c>
      <c r="F2045" s="63" t="s">
        <v>32</v>
      </c>
      <c r="G2045" s="63" t="s">
        <v>6659</v>
      </c>
      <c r="H2045" s="63" t="s">
        <v>31</v>
      </c>
      <c r="I2045" s="64" t="s">
        <v>465</v>
      </c>
      <c r="J2045" s="65" t="s">
        <v>465</v>
      </c>
      <c r="K2045" s="63" t="s">
        <v>6660</v>
      </c>
      <c r="L2045" s="63" t="s">
        <v>39</v>
      </c>
      <c r="M2045" s="63" t="s">
        <v>40</v>
      </c>
      <c r="N2045" s="63" t="s">
        <v>46</v>
      </c>
      <c r="O2045" s="63" t="s">
        <v>36</v>
      </c>
      <c r="P2045" s="63" t="s">
        <v>46</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2" t="s">
        <v>8768</v>
      </c>
    </row>
    <row r="2046" spans="1:29" ht="16.2" hidden="1" customHeight="1" x14ac:dyDescent="0.35">
      <c r="A2046" s="66">
        <v>2045</v>
      </c>
      <c r="B2046" s="63">
        <v>20430699</v>
      </c>
      <c r="C2046" s="63" t="s">
        <v>462</v>
      </c>
      <c r="D2046" s="63" t="s">
        <v>8748</v>
      </c>
      <c r="E2046" s="63" t="s">
        <v>6661</v>
      </c>
      <c r="F2046" s="63" t="s">
        <v>38</v>
      </c>
      <c r="G2046" s="63" t="s">
        <v>6662</v>
      </c>
      <c r="H2046" s="63" t="s">
        <v>42</v>
      </c>
      <c r="I2046" s="64" t="s">
        <v>465</v>
      </c>
      <c r="J2046" s="65" t="s">
        <v>465</v>
      </c>
      <c r="K2046" s="63" t="s">
        <v>6663</v>
      </c>
      <c r="L2046" s="63" t="s">
        <v>45</v>
      </c>
      <c r="M2046" s="63" t="s">
        <v>40</v>
      </c>
      <c r="N2046" s="63" t="s">
        <v>41</v>
      </c>
      <c r="O2046" s="63" t="s">
        <v>36</v>
      </c>
      <c r="P2046" s="63" t="s">
        <v>41</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2" t="s">
        <v>8768</v>
      </c>
    </row>
    <row r="2047" spans="1:29" ht="16.2" hidden="1" customHeight="1" x14ac:dyDescent="0.35">
      <c r="A2047" s="61">
        <v>2046</v>
      </c>
      <c r="B2047" s="67">
        <v>20430703</v>
      </c>
      <c r="C2047" s="63" t="s">
        <v>462</v>
      </c>
      <c r="D2047" s="63" t="s">
        <v>8748</v>
      </c>
      <c r="E2047" s="63" t="s">
        <v>6664</v>
      </c>
      <c r="F2047" s="63" t="s">
        <v>32</v>
      </c>
      <c r="G2047" s="63" t="s">
        <v>6665</v>
      </c>
      <c r="H2047" s="63" t="s">
        <v>42</v>
      </c>
      <c r="I2047" s="64" t="s">
        <v>6666</v>
      </c>
      <c r="J2047" s="65" t="s">
        <v>544</v>
      </c>
      <c r="K2047" s="63" t="s">
        <v>6667</v>
      </c>
      <c r="L2047" s="63" t="s">
        <v>33</v>
      </c>
      <c r="M2047" s="63" t="s">
        <v>34</v>
      </c>
      <c r="N2047" s="63" t="s">
        <v>35</v>
      </c>
      <c r="O2047" s="63" t="s">
        <v>43</v>
      </c>
      <c r="P2047" s="63" t="s">
        <v>8750</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2" t="s">
        <v>8768</v>
      </c>
    </row>
    <row r="2048" spans="1:29" ht="16.2" hidden="1" customHeight="1" x14ac:dyDescent="0.35">
      <c r="A2048" s="66">
        <v>2047</v>
      </c>
      <c r="B2048" s="67">
        <v>20430706</v>
      </c>
      <c r="C2048" s="63" t="s">
        <v>462</v>
      </c>
      <c r="D2048" s="63" t="s">
        <v>8748</v>
      </c>
      <c r="E2048" s="63" t="s">
        <v>1642</v>
      </c>
      <c r="F2048" s="63" t="s">
        <v>38</v>
      </c>
      <c r="G2048" s="63" t="s">
        <v>6668</v>
      </c>
      <c r="H2048" s="63" t="s">
        <v>31</v>
      </c>
      <c r="I2048" s="64" t="s">
        <v>465</v>
      </c>
      <c r="J2048" s="65" t="s">
        <v>465</v>
      </c>
      <c r="K2048" s="63" t="s">
        <v>6669</v>
      </c>
      <c r="L2048" s="63" t="s">
        <v>39</v>
      </c>
      <c r="M2048" s="63" t="s">
        <v>34</v>
      </c>
      <c r="N2048" s="63" t="s">
        <v>35</v>
      </c>
      <c r="O2048" s="63" t="s">
        <v>36</v>
      </c>
      <c r="P2048" s="63" t="s">
        <v>8757</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2" t="s">
        <v>8768</v>
      </c>
    </row>
    <row r="2049" spans="1:29" ht="16.2" hidden="1" customHeight="1" x14ac:dyDescent="0.35">
      <c r="A2049" s="66">
        <v>2048</v>
      </c>
      <c r="B2049" s="63">
        <v>20430716</v>
      </c>
      <c r="C2049" s="63" t="s">
        <v>462</v>
      </c>
      <c r="D2049" s="63" t="s">
        <v>8748</v>
      </c>
      <c r="E2049" s="63" t="s">
        <v>397</v>
      </c>
      <c r="F2049" s="63" t="s">
        <v>38</v>
      </c>
      <c r="G2049" s="63" t="s">
        <v>6670</v>
      </c>
      <c r="H2049" s="63" t="s">
        <v>31</v>
      </c>
      <c r="I2049" s="64" t="s">
        <v>465</v>
      </c>
      <c r="J2049" s="65" t="s">
        <v>544</v>
      </c>
      <c r="K2049" s="63" t="s">
        <v>6671</v>
      </c>
      <c r="L2049" s="63" t="s">
        <v>33</v>
      </c>
      <c r="M2049" s="63" t="s">
        <v>34</v>
      </c>
      <c r="N2049" s="63" t="s">
        <v>48</v>
      </c>
      <c r="O2049" s="63" t="s">
        <v>43</v>
      </c>
      <c r="P2049" s="89" t="s">
        <v>8758</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2" t="s">
        <v>8768</v>
      </c>
    </row>
    <row r="2050" spans="1:29" ht="16.2" hidden="1" customHeight="1" x14ac:dyDescent="0.35">
      <c r="A2050" s="61">
        <v>2049</v>
      </c>
      <c r="B2050" s="67">
        <v>20430717</v>
      </c>
      <c r="C2050" s="63" t="s">
        <v>462</v>
      </c>
      <c r="D2050" s="63" t="s">
        <v>8748</v>
      </c>
      <c r="E2050" s="63" t="s">
        <v>283</v>
      </c>
      <c r="F2050" s="63" t="s">
        <v>38</v>
      </c>
      <c r="G2050" s="63" t="s">
        <v>6672</v>
      </c>
      <c r="H2050" s="63" t="s">
        <v>31</v>
      </c>
      <c r="I2050" s="64" t="s">
        <v>465</v>
      </c>
      <c r="J2050" s="65" t="s">
        <v>465</v>
      </c>
      <c r="K2050" s="63" t="s">
        <v>6673</v>
      </c>
      <c r="L2050" s="63" t="s">
        <v>33</v>
      </c>
      <c r="M2050" s="63" t="s">
        <v>40</v>
      </c>
      <c r="N2050" s="63" t="s">
        <v>35</v>
      </c>
      <c r="O2050" s="63" t="s">
        <v>36</v>
      </c>
      <c r="P2050" s="63" t="s">
        <v>8752</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2" t="s">
        <v>8768</v>
      </c>
    </row>
    <row r="2051" spans="1:29" ht="16.2" hidden="1" customHeight="1" x14ac:dyDescent="0.35">
      <c r="A2051" s="61">
        <v>2050</v>
      </c>
      <c r="B2051" s="67">
        <v>20430725</v>
      </c>
      <c r="C2051" s="63" t="s">
        <v>462</v>
      </c>
      <c r="D2051" s="63" t="s">
        <v>8748</v>
      </c>
      <c r="E2051" s="63" t="s">
        <v>65</v>
      </c>
      <c r="F2051" s="63" t="s">
        <v>38</v>
      </c>
      <c r="G2051" s="63" t="s">
        <v>6674</v>
      </c>
      <c r="H2051" s="63" t="s">
        <v>42</v>
      </c>
      <c r="I2051" s="64" t="s">
        <v>722</v>
      </c>
      <c r="J2051" s="65" t="s">
        <v>689</v>
      </c>
      <c r="K2051" s="63" t="s">
        <v>6675</v>
      </c>
      <c r="L2051" s="63" t="s">
        <v>39</v>
      </c>
      <c r="M2051" s="63" t="s">
        <v>34</v>
      </c>
      <c r="N2051" s="63" t="s">
        <v>35</v>
      </c>
      <c r="O2051" s="63" t="s">
        <v>30</v>
      </c>
      <c r="P2051" s="63" t="s">
        <v>8755</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2" t="s">
        <v>8768</v>
      </c>
    </row>
    <row r="2052" spans="1:29" ht="16.2" hidden="1" customHeight="1" x14ac:dyDescent="0.35">
      <c r="A2052" s="66">
        <v>2051</v>
      </c>
      <c r="B2052" s="67">
        <v>20430731</v>
      </c>
      <c r="C2052" s="63" t="s">
        <v>462</v>
      </c>
      <c r="D2052" s="63" t="s">
        <v>8748</v>
      </c>
      <c r="E2052" s="63" t="s">
        <v>6676</v>
      </c>
      <c r="F2052" s="63" t="s">
        <v>38</v>
      </c>
      <c r="G2052" s="63" t="s">
        <v>6677</v>
      </c>
      <c r="H2052" s="63" t="s">
        <v>31</v>
      </c>
      <c r="I2052" s="64" t="s">
        <v>465</v>
      </c>
      <c r="J2052" s="65" t="s">
        <v>465</v>
      </c>
      <c r="K2052" s="63" t="s">
        <v>6678</v>
      </c>
      <c r="L2052" s="63" t="s">
        <v>33</v>
      </c>
      <c r="M2052" s="63" t="s">
        <v>34</v>
      </c>
      <c r="N2052" s="63" t="s">
        <v>35</v>
      </c>
      <c r="O2052" s="63" t="s">
        <v>36</v>
      </c>
      <c r="P2052" s="63" t="s">
        <v>8751</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2" t="s">
        <v>8768</v>
      </c>
    </row>
    <row r="2053" spans="1:29" ht="16.2" hidden="1" customHeight="1" x14ac:dyDescent="0.35">
      <c r="A2053" s="66">
        <v>2052</v>
      </c>
      <c r="B2053" s="67">
        <v>20430740</v>
      </c>
      <c r="C2053" s="63" t="s">
        <v>462</v>
      </c>
      <c r="D2053" s="63" t="s">
        <v>8748</v>
      </c>
      <c r="E2053" s="63" t="s">
        <v>6679</v>
      </c>
      <c r="F2053" s="63" t="s">
        <v>38</v>
      </c>
      <c r="G2053" s="63" t="s">
        <v>6680</v>
      </c>
      <c r="H2053" s="63" t="s">
        <v>31</v>
      </c>
      <c r="I2053" s="64" t="s">
        <v>465</v>
      </c>
      <c r="J2053" s="65" t="s">
        <v>465</v>
      </c>
      <c r="K2053" s="63" t="s">
        <v>6681</v>
      </c>
      <c r="L2053" s="63" t="s">
        <v>33</v>
      </c>
      <c r="M2053" s="63" t="s">
        <v>34</v>
      </c>
      <c r="N2053" s="63" t="s">
        <v>35</v>
      </c>
      <c r="O2053" s="63" t="s">
        <v>36</v>
      </c>
      <c r="P2053" s="63" t="s">
        <v>8755</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2" t="s">
        <v>8768</v>
      </c>
    </row>
    <row r="2054" spans="1:29" ht="16.2" hidden="1" customHeight="1" x14ac:dyDescent="0.35">
      <c r="A2054" s="61">
        <v>2053</v>
      </c>
      <c r="B2054" s="67">
        <v>20430753</v>
      </c>
      <c r="C2054" s="63" t="s">
        <v>462</v>
      </c>
      <c r="D2054" s="63" t="s">
        <v>8748</v>
      </c>
      <c r="E2054" s="63" t="s">
        <v>6682</v>
      </c>
      <c r="F2054" s="63" t="s">
        <v>32</v>
      </c>
      <c r="G2054" s="63" t="s">
        <v>4769</v>
      </c>
      <c r="H2054" s="63" t="s">
        <v>31</v>
      </c>
      <c r="I2054" s="64" t="s">
        <v>6683</v>
      </c>
      <c r="J2054" s="65" t="s">
        <v>469</v>
      </c>
      <c r="K2054" s="63" t="s">
        <v>6684</v>
      </c>
      <c r="L2054" s="63" t="s">
        <v>33</v>
      </c>
      <c r="M2054" s="63" t="s">
        <v>34</v>
      </c>
      <c r="N2054" s="63" t="s">
        <v>35</v>
      </c>
      <c r="O2054" s="63" t="s">
        <v>43</v>
      </c>
      <c r="P2054" s="63" t="s">
        <v>8753</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2" t="s">
        <v>8768</v>
      </c>
    </row>
    <row r="2055" spans="1:29" ht="16.2" hidden="1" customHeight="1" x14ac:dyDescent="0.35">
      <c r="A2055" s="61">
        <v>2054</v>
      </c>
      <c r="B2055" s="67">
        <v>20430755</v>
      </c>
      <c r="C2055" s="63" t="s">
        <v>462</v>
      </c>
      <c r="D2055" s="63" t="s">
        <v>8748</v>
      </c>
      <c r="E2055" s="63" t="s">
        <v>6685</v>
      </c>
      <c r="F2055" s="63" t="s">
        <v>38</v>
      </c>
      <c r="G2055" s="63" t="s">
        <v>6686</v>
      </c>
      <c r="H2055" s="63" t="s">
        <v>31</v>
      </c>
      <c r="I2055" s="64" t="s">
        <v>465</v>
      </c>
      <c r="J2055" s="65" t="s">
        <v>465</v>
      </c>
      <c r="K2055" s="63" t="s">
        <v>6687</v>
      </c>
      <c r="L2055" s="63" t="s">
        <v>33</v>
      </c>
      <c r="M2055" s="63" t="s">
        <v>34</v>
      </c>
      <c r="N2055" s="63" t="s">
        <v>35</v>
      </c>
      <c r="O2055" s="63" t="s">
        <v>36</v>
      </c>
      <c r="P2055" s="63" t="s">
        <v>8753</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2" t="s">
        <v>8768</v>
      </c>
    </row>
    <row r="2056" spans="1:29" ht="16.2" hidden="1" customHeight="1" x14ac:dyDescent="0.35">
      <c r="A2056" s="66">
        <v>2055</v>
      </c>
      <c r="B2056" s="67">
        <v>20430761</v>
      </c>
      <c r="C2056" s="63" t="s">
        <v>462</v>
      </c>
      <c r="D2056" s="63" t="s">
        <v>8748</v>
      </c>
      <c r="E2056" s="63" t="s">
        <v>6688</v>
      </c>
      <c r="F2056" s="63" t="s">
        <v>38</v>
      </c>
      <c r="G2056" s="63" t="s">
        <v>6689</v>
      </c>
      <c r="H2056" s="63" t="s">
        <v>31</v>
      </c>
      <c r="I2056" s="64" t="s">
        <v>6690</v>
      </c>
      <c r="J2056" s="65" t="s">
        <v>544</v>
      </c>
      <c r="K2056" s="63" t="s">
        <v>6691</v>
      </c>
      <c r="L2056" s="63" t="s">
        <v>39</v>
      </c>
      <c r="M2056" s="63" t="s">
        <v>34</v>
      </c>
      <c r="N2056" s="63" t="s">
        <v>35</v>
      </c>
      <c r="O2056" s="63" t="s">
        <v>43</v>
      </c>
      <c r="P2056" s="63" t="s">
        <v>8755</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2" t="s">
        <v>8768</v>
      </c>
    </row>
    <row r="2057" spans="1:29" ht="16.2" hidden="1" customHeight="1" x14ac:dyDescent="0.35">
      <c r="A2057" s="66">
        <v>2056</v>
      </c>
      <c r="B2057" s="63">
        <v>20430772</v>
      </c>
      <c r="C2057" s="63" t="s">
        <v>462</v>
      </c>
      <c r="D2057" s="63" t="s">
        <v>8748</v>
      </c>
      <c r="E2057" s="63" t="s">
        <v>6692</v>
      </c>
      <c r="F2057" s="63" t="s">
        <v>32</v>
      </c>
      <c r="G2057" s="63" t="s">
        <v>6693</v>
      </c>
      <c r="H2057" s="63" t="s">
        <v>31</v>
      </c>
      <c r="I2057" s="64" t="s">
        <v>2859</v>
      </c>
      <c r="J2057" s="65" t="s">
        <v>465</v>
      </c>
      <c r="K2057" s="63" t="s">
        <v>6694</v>
      </c>
      <c r="L2057" s="63" t="s">
        <v>33</v>
      </c>
      <c r="M2057" s="63" t="s">
        <v>40</v>
      </c>
      <c r="N2057" s="63" t="s">
        <v>48</v>
      </c>
      <c r="O2057" s="63" t="s">
        <v>43</v>
      </c>
      <c r="P2057" s="89" t="s">
        <v>8758</v>
      </c>
      <c r="Q2057" s="84">
        <f t="shared" ca="1" si="96"/>
        <v>46120</v>
      </c>
      <c r="R2057" s="68">
        <v>0</v>
      </c>
      <c r="S2057" s="85" t="s">
        <v>8754</v>
      </c>
      <c r="T2057" s="85">
        <v>0</v>
      </c>
      <c r="U2057" s="85">
        <v>0</v>
      </c>
      <c r="V2057" s="86">
        <f t="shared" si="97"/>
        <v>2</v>
      </c>
      <c r="W2057" s="85">
        <v>0</v>
      </c>
      <c r="X2057" s="85">
        <v>0</v>
      </c>
      <c r="Y2057" s="85">
        <v>0</v>
      </c>
      <c r="Z2057" s="85">
        <v>0</v>
      </c>
      <c r="AA2057" s="85">
        <v>0</v>
      </c>
      <c r="AB2057" s="87">
        <f t="shared" si="98"/>
        <v>0</v>
      </c>
      <c r="AC2057" s="92" t="s">
        <v>8768</v>
      </c>
    </row>
    <row r="2058" spans="1:29" ht="16.2" hidden="1" customHeight="1" x14ac:dyDescent="0.35">
      <c r="A2058" s="61">
        <v>2057</v>
      </c>
      <c r="B2058" s="63">
        <v>20430776</v>
      </c>
      <c r="C2058" s="63" t="s">
        <v>462</v>
      </c>
      <c r="D2058" s="63" t="s">
        <v>8748</v>
      </c>
      <c r="E2058" s="63" t="s">
        <v>6695</v>
      </c>
      <c r="F2058" s="63" t="s">
        <v>32</v>
      </c>
      <c r="G2058" s="63" t="s">
        <v>6696</v>
      </c>
      <c r="H2058" s="63" t="s">
        <v>31</v>
      </c>
      <c r="I2058" s="64" t="s">
        <v>1312</v>
      </c>
      <c r="J2058" s="65" t="s">
        <v>544</v>
      </c>
      <c r="K2058" s="63" t="s">
        <v>6697</v>
      </c>
      <c r="L2058" s="63" t="s">
        <v>33</v>
      </c>
      <c r="M2058" s="63" t="s">
        <v>40</v>
      </c>
      <c r="N2058" s="63" t="s">
        <v>48</v>
      </c>
      <c r="O2058" s="63" t="s">
        <v>43</v>
      </c>
      <c r="P2058" s="89" t="s">
        <v>8756</v>
      </c>
      <c r="Q2058" s="84">
        <f t="shared" ca="1" si="96"/>
        <v>46120</v>
      </c>
      <c r="R2058" s="68" t="s">
        <v>8747</v>
      </c>
      <c r="S2058" s="85" t="s">
        <v>8754</v>
      </c>
      <c r="T2058" s="85">
        <v>0</v>
      </c>
      <c r="U2058" s="85">
        <v>0</v>
      </c>
      <c r="V2058" s="86">
        <f t="shared" si="97"/>
        <v>2</v>
      </c>
      <c r="W2058" s="85">
        <v>0</v>
      </c>
      <c r="X2058" s="85">
        <v>0</v>
      </c>
      <c r="Y2058" s="85">
        <v>0</v>
      </c>
      <c r="Z2058" s="85">
        <v>0</v>
      </c>
      <c r="AA2058" s="85">
        <v>0</v>
      </c>
      <c r="AB2058" s="87" t="str">
        <f t="shared" si="98"/>
        <v>요건탈락</v>
      </c>
      <c r="AC2058" s="92" t="s">
        <v>8779</v>
      </c>
    </row>
    <row r="2059" spans="1:29" ht="16.2" hidden="1" customHeight="1" x14ac:dyDescent="0.35">
      <c r="A2059" s="61">
        <v>2058</v>
      </c>
      <c r="B2059" s="67">
        <v>20430783</v>
      </c>
      <c r="C2059" s="63" t="s">
        <v>462</v>
      </c>
      <c r="D2059" s="63" t="s">
        <v>8748</v>
      </c>
      <c r="E2059" s="63" t="s">
        <v>6698</v>
      </c>
      <c r="F2059" s="63" t="s">
        <v>38</v>
      </c>
      <c r="G2059" s="63" t="s">
        <v>6699</v>
      </c>
      <c r="H2059" s="63" t="s">
        <v>31</v>
      </c>
      <c r="I2059" s="64" t="s">
        <v>465</v>
      </c>
      <c r="J2059" s="65" t="s">
        <v>465</v>
      </c>
      <c r="K2059" s="63" t="s">
        <v>6700</v>
      </c>
      <c r="L2059" s="63" t="s">
        <v>39</v>
      </c>
      <c r="M2059" s="63" t="s">
        <v>34</v>
      </c>
      <c r="N2059" s="63" t="s">
        <v>35</v>
      </c>
      <c r="O2059" s="63" t="s">
        <v>36</v>
      </c>
      <c r="P2059" s="63" t="s">
        <v>8750</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2" t="s">
        <v>8768</v>
      </c>
    </row>
    <row r="2060" spans="1:29" ht="16.2" hidden="1" customHeight="1" x14ac:dyDescent="0.35">
      <c r="A2060" s="66">
        <v>2059</v>
      </c>
      <c r="B2060" s="67">
        <v>20430786</v>
      </c>
      <c r="C2060" s="63" t="s">
        <v>462</v>
      </c>
      <c r="D2060" s="63" t="s">
        <v>8748</v>
      </c>
      <c r="E2060" s="63" t="s">
        <v>6701</v>
      </c>
      <c r="F2060" s="63" t="s">
        <v>32</v>
      </c>
      <c r="G2060" s="63" t="s">
        <v>6702</v>
      </c>
      <c r="H2060" s="63" t="s">
        <v>42</v>
      </c>
      <c r="I2060" s="64" t="s">
        <v>6703</v>
      </c>
      <c r="J2060" s="65" t="s">
        <v>689</v>
      </c>
      <c r="K2060" s="63" t="s">
        <v>6704</v>
      </c>
      <c r="L2060" s="63" t="s">
        <v>33</v>
      </c>
      <c r="M2060" s="63" t="s">
        <v>34</v>
      </c>
      <c r="N2060" s="63" t="s">
        <v>35</v>
      </c>
      <c r="O2060" s="63" t="s">
        <v>30</v>
      </c>
      <c r="P2060" s="63" t="s">
        <v>8749</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2" t="s">
        <v>8768</v>
      </c>
    </row>
    <row r="2061" spans="1:29" ht="16.2" hidden="1" customHeight="1" x14ac:dyDescent="0.35">
      <c r="A2061" s="66">
        <v>2060</v>
      </c>
      <c r="B2061" s="63">
        <v>20430835</v>
      </c>
      <c r="C2061" s="63" t="s">
        <v>462</v>
      </c>
      <c r="D2061" s="63" t="s">
        <v>8748</v>
      </c>
      <c r="E2061" s="63" t="s">
        <v>3619</v>
      </c>
      <c r="F2061" s="63" t="s">
        <v>32</v>
      </c>
      <c r="G2061" s="63" t="s">
        <v>6705</v>
      </c>
      <c r="H2061" s="63" t="s">
        <v>31</v>
      </c>
      <c r="I2061" s="64" t="s">
        <v>1160</v>
      </c>
      <c r="J2061" s="65" t="s">
        <v>465</v>
      </c>
      <c r="K2061" s="63" t="s">
        <v>6706</v>
      </c>
      <c r="L2061" s="63" t="s">
        <v>39</v>
      </c>
      <c r="M2061" s="63" t="s">
        <v>34</v>
      </c>
      <c r="N2061" s="63" t="s">
        <v>41</v>
      </c>
      <c r="O2061" s="63" t="s">
        <v>30</v>
      </c>
      <c r="P2061" s="63" t="s">
        <v>41</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2" t="s">
        <v>8768</v>
      </c>
    </row>
    <row r="2062" spans="1:29" ht="16.2" hidden="1" customHeight="1" x14ac:dyDescent="0.35">
      <c r="A2062" s="61">
        <v>2061</v>
      </c>
      <c r="B2062" s="67">
        <v>20430848</v>
      </c>
      <c r="C2062" s="63" t="s">
        <v>462</v>
      </c>
      <c r="D2062" s="63" t="s">
        <v>8748</v>
      </c>
      <c r="E2062" s="63" t="s">
        <v>5660</v>
      </c>
      <c r="F2062" s="63" t="s">
        <v>38</v>
      </c>
      <c r="G2062" s="63" t="s">
        <v>6707</v>
      </c>
      <c r="H2062" s="63" t="s">
        <v>31</v>
      </c>
      <c r="I2062" s="64" t="s">
        <v>6708</v>
      </c>
      <c r="J2062" s="65" t="s">
        <v>544</v>
      </c>
      <c r="K2062" s="63" t="s">
        <v>6709</v>
      </c>
      <c r="L2062" s="63" t="s">
        <v>33</v>
      </c>
      <c r="M2062" s="63" t="s">
        <v>34</v>
      </c>
      <c r="N2062" s="63" t="s">
        <v>35</v>
      </c>
      <c r="O2062" s="63" t="s">
        <v>43</v>
      </c>
      <c r="P2062" s="63" t="s">
        <v>8749</v>
      </c>
      <c r="Q2062" s="84">
        <f t="shared" ca="1" si="96"/>
        <v>46120</v>
      </c>
      <c r="R2062" s="68">
        <v>0</v>
      </c>
      <c r="S2062" s="85" t="s">
        <v>8754</v>
      </c>
      <c r="T2062" s="85">
        <v>0</v>
      </c>
      <c r="U2062" s="85">
        <v>0</v>
      </c>
      <c r="V2062" s="86">
        <f t="shared" si="97"/>
        <v>2</v>
      </c>
      <c r="W2062" s="85">
        <v>0</v>
      </c>
      <c r="X2062" s="85">
        <v>0</v>
      </c>
      <c r="Y2062" s="85">
        <v>0</v>
      </c>
      <c r="Z2062" s="85">
        <v>0</v>
      </c>
      <c r="AA2062" s="85">
        <v>0</v>
      </c>
      <c r="AB2062" s="87">
        <f t="shared" si="98"/>
        <v>0</v>
      </c>
      <c r="AC2062" s="92" t="s">
        <v>8768</v>
      </c>
    </row>
    <row r="2063" spans="1:29" ht="16.2" customHeight="1" x14ac:dyDescent="0.35">
      <c r="A2063" s="61">
        <v>2062</v>
      </c>
      <c r="B2063" s="63">
        <v>20430856</v>
      </c>
      <c r="C2063" s="63" t="s">
        <v>462</v>
      </c>
      <c r="D2063" s="63" t="s">
        <v>8748</v>
      </c>
      <c r="E2063" s="63" t="s">
        <v>6710</v>
      </c>
      <c r="F2063" s="63" t="s">
        <v>38</v>
      </c>
      <c r="G2063" s="63" t="s">
        <v>3001</v>
      </c>
      <c r="H2063" s="63" t="s">
        <v>31</v>
      </c>
      <c r="I2063" s="64" t="s">
        <v>582</v>
      </c>
      <c r="J2063" s="65" t="s">
        <v>465</v>
      </c>
      <c r="K2063" s="63" t="s">
        <v>6711</v>
      </c>
      <c r="L2063" s="63" t="s">
        <v>45</v>
      </c>
      <c r="M2063" s="63" t="s">
        <v>40</v>
      </c>
      <c r="N2063" s="63" t="s">
        <v>53</v>
      </c>
      <c r="O2063" s="63" t="s">
        <v>30</v>
      </c>
      <c r="P2063" s="63" t="s">
        <v>53</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2" t="s">
        <v>8768</v>
      </c>
    </row>
    <row r="2064" spans="1:29" ht="16.2" hidden="1" customHeight="1" x14ac:dyDescent="0.35">
      <c r="A2064" s="66">
        <v>2063</v>
      </c>
      <c r="B2064" s="63">
        <v>20430875</v>
      </c>
      <c r="C2064" s="63" t="s">
        <v>462</v>
      </c>
      <c r="D2064" s="63" t="s">
        <v>8748</v>
      </c>
      <c r="E2064" s="63" t="s">
        <v>6712</v>
      </c>
      <c r="F2064" s="63" t="s">
        <v>38</v>
      </c>
      <c r="G2064" s="63" t="s">
        <v>6713</v>
      </c>
      <c r="H2064" s="63" t="s">
        <v>31</v>
      </c>
      <c r="I2064" s="64" t="s">
        <v>6714</v>
      </c>
      <c r="J2064" s="65" t="s">
        <v>526</v>
      </c>
      <c r="K2064" s="63" t="s">
        <v>6715</v>
      </c>
      <c r="L2064" s="63" t="s">
        <v>45</v>
      </c>
      <c r="M2064" s="63" t="s">
        <v>40</v>
      </c>
      <c r="N2064" s="63" t="s">
        <v>52</v>
      </c>
      <c r="O2064" s="63" t="s">
        <v>43</v>
      </c>
      <c r="P2064" s="63" t="s">
        <v>52</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2" t="s">
        <v>8768</v>
      </c>
    </row>
    <row r="2065" spans="1:29" ht="16.2" hidden="1" customHeight="1" x14ac:dyDescent="0.35">
      <c r="A2065" s="66">
        <v>2064</v>
      </c>
      <c r="B2065" s="67">
        <v>20430910</v>
      </c>
      <c r="C2065" s="63" t="s">
        <v>462</v>
      </c>
      <c r="D2065" s="63" t="s">
        <v>8748</v>
      </c>
      <c r="E2065" s="63" t="s">
        <v>6716</v>
      </c>
      <c r="F2065" s="63" t="s">
        <v>38</v>
      </c>
      <c r="G2065" s="63" t="s">
        <v>6717</v>
      </c>
      <c r="H2065" s="63" t="s">
        <v>31</v>
      </c>
      <c r="I2065" s="64" t="s">
        <v>6718</v>
      </c>
      <c r="J2065" s="65" t="s">
        <v>655</v>
      </c>
      <c r="K2065" s="63" t="s">
        <v>6719</v>
      </c>
      <c r="L2065" s="63" t="s">
        <v>33</v>
      </c>
      <c r="M2065" s="63" t="s">
        <v>34</v>
      </c>
      <c r="N2065" s="63" t="s">
        <v>35</v>
      </c>
      <c r="O2065" s="63" t="s">
        <v>43</v>
      </c>
      <c r="P2065" s="63" t="s">
        <v>8757</v>
      </c>
      <c r="Q2065" s="84">
        <f t="shared" ca="1" si="96"/>
        <v>46120</v>
      </c>
      <c r="R2065" s="68">
        <v>0</v>
      </c>
      <c r="S2065" s="85" t="s">
        <v>8754</v>
      </c>
      <c r="T2065" s="85">
        <v>0</v>
      </c>
      <c r="U2065" s="85">
        <v>0</v>
      </c>
      <c r="V2065" s="86">
        <f t="shared" si="97"/>
        <v>2</v>
      </c>
      <c r="W2065" s="85">
        <v>0</v>
      </c>
      <c r="X2065" s="85">
        <v>0</v>
      </c>
      <c r="Y2065" s="85">
        <v>0</v>
      </c>
      <c r="Z2065" s="85">
        <v>0</v>
      </c>
      <c r="AA2065" s="85">
        <v>0</v>
      </c>
      <c r="AB2065" s="87">
        <f t="shared" si="98"/>
        <v>0</v>
      </c>
      <c r="AC2065" s="92" t="s">
        <v>8768</v>
      </c>
    </row>
    <row r="2066" spans="1:29" ht="16.2" hidden="1" customHeight="1" x14ac:dyDescent="0.35">
      <c r="A2066" s="61">
        <v>2065</v>
      </c>
      <c r="B2066" s="67">
        <v>20430916</v>
      </c>
      <c r="C2066" s="63" t="s">
        <v>462</v>
      </c>
      <c r="D2066" s="63" t="s">
        <v>8748</v>
      </c>
      <c r="E2066" s="63" t="s">
        <v>6720</v>
      </c>
      <c r="F2066" s="63" t="s">
        <v>38</v>
      </c>
      <c r="G2066" s="63" t="s">
        <v>6721</v>
      </c>
      <c r="H2066" s="63" t="s">
        <v>42</v>
      </c>
      <c r="I2066" s="64" t="s">
        <v>1364</v>
      </c>
      <c r="J2066" s="65" t="s">
        <v>689</v>
      </c>
      <c r="K2066" s="63" t="s">
        <v>6722</v>
      </c>
      <c r="L2066" s="63" t="s">
        <v>39</v>
      </c>
      <c r="M2066" s="63" t="s">
        <v>40</v>
      </c>
      <c r="N2066" s="63" t="s">
        <v>35</v>
      </c>
      <c r="O2066" s="63" t="s">
        <v>30</v>
      </c>
      <c r="P2066" s="63" t="s">
        <v>8750</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2" t="s">
        <v>8768</v>
      </c>
    </row>
    <row r="2067" spans="1:29" ht="16.2" hidden="1" customHeight="1" x14ac:dyDescent="0.35">
      <c r="A2067" s="61">
        <v>2066</v>
      </c>
      <c r="B2067" s="63">
        <v>20430929</v>
      </c>
      <c r="C2067" s="63" t="s">
        <v>462</v>
      </c>
      <c r="D2067" s="63" t="s">
        <v>8748</v>
      </c>
      <c r="E2067" s="63" t="s">
        <v>6723</v>
      </c>
      <c r="F2067" s="63" t="s">
        <v>38</v>
      </c>
      <c r="G2067" s="63" t="s">
        <v>6724</v>
      </c>
      <c r="H2067" s="63" t="s">
        <v>31</v>
      </c>
      <c r="I2067" s="64" t="s">
        <v>465</v>
      </c>
      <c r="J2067" s="65" t="s">
        <v>465</v>
      </c>
      <c r="K2067" s="63" t="s">
        <v>6725</v>
      </c>
      <c r="L2067" s="63" t="s">
        <v>39</v>
      </c>
      <c r="M2067" s="63" t="s">
        <v>40</v>
      </c>
      <c r="N2067" s="63" t="s">
        <v>48</v>
      </c>
      <c r="O2067" s="63" t="s">
        <v>43</v>
      </c>
      <c r="P2067" s="89" t="s">
        <v>8758</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2" t="s">
        <v>8768</v>
      </c>
    </row>
    <row r="2068" spans="1:29" ht="16.2" hidden="1" customHeight="1" x14ac:dyDescent="0.35">
      <c r="A2068" s="66">
        <v>2067</v>
      </c>
      <c r="B2068" s="67">
        <v>20430936</v>
      </c>
      <c r="C2068" s="63" t="s">
        <v>462</v>
      </c>
      <c r="D2068" s="63" t="s">
        <v>8748</v>
      </c>
      <c r="E2068" s="63" t="s">
        <v>6726</v>
      </c>
      <c r="F2068" s="63" t="s">
        <v>38</v>
      </c>
      <c r="G2068" s="63" t="s">
        <v>6727</v>
      </c>
      <c r="H2068" s="63" t="s">
        <v>42</v>
      </c>
      <c r="I2068" s="64" t="s">
        <v>6728</v>
      </c>
      <c r="J2068" s="65" t="s">
        <v>465</v>
      </c>
      <c r="K2068" s="63" t="s">
        <v>6729</v>
      </c>
      <c r="L2068" s="63" t="s">
        <v>45</v>
      </c>
      <c r="M2068" s="63" t="s">
        <v>34</v>
      </c>
      <c r="N2068" s="63" t="s">
        <v>35</v>
      </c>
      <c r="O2068" s="63" t="s">
        <v>43</v>
      </c>
      <c r="P2068" s="63" t="s">
        <v>8752</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2" t="s">
        <v>8768</v>
      </c>
    </row>
    <row r="2069" spans="1:29" ht="16.2" hidden="1" customHeight="1" x14ac:dyDescent="0.35">
      <c r="A2069" s="66">
        <v>2068</v>
      </c>
      <c r="B2069" s="63">
        <v>20430939</v>
      </c>
      <c r="C2069" s="63" t="s">
        <v>462</v>
      </c>
      <c r="D2069" s="63" t="s">
        <v>8748</v>
      </c>
      <c r="E2069" s="63" t="s">
        <v>6730</v>
      </c>
      <c r="F2069" s="63" t="s">
        <v>38</v>
      </c>
      <c r="G2069" s="63" t="s">
        <v>6731</v>
      </c>
      <c r="H2069" s="63" t="s">
        <v>42</v>
      </c>
      <c r="I2069" s="64" t="s">
        <v>1160</v>
      </c>
      <c r="J2069" s="65" t="s">
        <v>469</v>
      </c>
      <c r="K2069" s="63" t="s">
        <v>6732</v>
      </c>
      <c r="L2069" s="63" t="s">
        <v>39</v>
      </c>
      <c r="M2069" s="63" t="s">
        <v>40</v>
      </c>
      <c r="N2069" s="63" t="s">
        <v>57</v>
      </c>
      <c r="O2069" s="63" t="s">
        <v>43</v>
      </c>
      <c r="P2069" s="63" t="s">
        <v>57</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2" t="s">
        <v>8768</v>
      </c>
    </row>
    <row r="2070" spans="1:29" ht="16.2" hidden="1" customHeight="1" x14ac:dyDescent="0.35">
      <c r="A2070" s="61">
        <v>2069</v>
      </c>
      <c r="B2070" s="67">
        <v>20430941</v>
      </c>
      <c r="C2070" s="63" t="s">
        <v>462</v>
      </c>
      <c r="D2070" s="63" t="s">
        <v>8748</v>
      </c>
      <c r="E2070" s="63" t="s">
        <v>6733</v>
      </c>
      <c r="F2070" s="63" t="s">
        <v>32</v>
      </c>
      <c r="G2070" s="63" t="s">
        <v>2356</v>
      </c>
      <c r="H2070" s="63" t="s">
        <v>31</v>
      </c>
      <c r="I2070" s="64" t="s">
        <v>465</v>
      </c>
      <c r="J2070" s="65" t="s">
        <v>465</v>
      </c>
      <c r="K2070" s="63" t="s">
        <v>6734</v>
      </c>
      <c r="L2070" s="63" t="s">
        <v>39</v>
      </c>
      <c r="M2070" s="63" t="s">
        <v>40</v>
      </c>
      <c r="N2070" s="63" t="s">
        <v>46</v>
      </c>
      <c r="O2070" s="63" t="s">
        <v>36</v>
      </c>
      <c r="P2070" s="63" t="s">
        <v>46</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2" t="s">
        <v>8768</v>
      </c>
    </row>
    <row r="2071" spans="1:29" ht="16.2" hidden="1" customHeight="1" x14ac:dyDescent="0.35">
      <c r="A2071" s="61">
        <v>2070</v>
      </c>
      <c r="B2071" s="67">
        <v>20430945</v>
      </c>
      <c r="C2071" s="63" t="s">
        <v>462</v>
      </c>
      <c r="D2071" s="63" t="s">
        <v>8748</v>
      </c>
      <c r="E2071" s="63" t="s">
        <v>6735</v>
      </c>
      <c r="F2071" s="63" t="s">
        <v>32</v>
      </c>
      <c r="G2071" s="63" t="s">
        <v>6736</v>
      </c>
      <c r="H2071" s="63" t="s">
        <v>31</v>
      </c>
      <c r="I2071" s="64" t="s">
        <v>465</v>
      </c>
      <c r="J2071" s="65" t="s">
        <v>465</v>
      </c>
      <c r="K2071" s="63" t="s">
        <v>6737</v>
      </c>
      <c r="L2071" s="63" t="s">
        <v>33</v>
      </c>
      <c r="M2071" s="63" t="s">
        <v>40</v>
      </c>
      <c r="N2071" s="63" t="s">
        <v>35</v>
      </c>
      <c r="O2071" s="63" t="s">
        <v>36</v>
      </c>
      <c r="P2071" s="63" t="s">
        <v>8749</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2" t="s">
        <v>8768</v>
      </c>
    </row>
    <row r="2072" spans="1:29" ht="16.2" hidden="1" customHeight="1" x14ac:dyDescent="0.35">
      <c r="A2072" s="66">
        <v>2071</v>
      </c>
      <c r="B2072" s="67">
        <v>20430961</v>
      </c>
      <c r="C2072" s="63" t="s">
        <v>462</v>
      </c>
      <c r="D2072" s="63" t="s">
        <v>8748</v>
      </c>
      <c r="E2072" s="63" t="s">
        <v>2281</v>
      </c>
      <c r="F2072" s="63" t="s">
        <v>32</v>
      </c>
      <c r="G2072" s="63" t="s">
        <v>6738</v>
      </c>
      <c r="H2072" s="63" t="s">
        <v>42</v>
      </c>
      <c r="I2072" s="64" t="s">
        <v>465</v>
      </c>
      <c r="J2072" s="65" t="s">
        <v>526</v>
      </c>
      <c r="K2072" s="63" t="s">
        <v>6739</v>
      </c>
      <c r="L2072" s="63" t="s">
        <v>33</v>
      </c>
      <c r="M2072" s="63" t="s">
        <v>40</v>
      </c>
      <c r="N2072" s="63" t="s">
        <v>35</v>
      </c>
      <c r="O2072" s="63" t="s">
        <v>43</v>
      </c>
      <c r="P2072" s="63" t="s">
        <v>8755</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2" t="s">
        <v>8768</v>
      </c>
    </row>
    <row r="2073" spans="1:29" ht="16.2" hidden="1" customHeight="1" x14ac:dyDescent="0.35">
      <c r="A2073" s="66">
        <v>2072</v>
      </c>
      <c r="B2073" s="63">
        <v>20430962</v>
      </c>
      <c r="C2073" s="63" t="s">
        <v>462</v>
      </c>
      <c r="D2073" s="63" t="s">
        <v>8748</v>
      </c>
      <c r="E2073" s="63" t="s">
        <v>419</v>
      </c>
      <c r="F2073" s="63" t="s">
        <v>32</v>
      </c>
      <c r="G2073" s="63" t="s">
        <v>6740</v>
      </c>
      <c r="H2073" s="63" t="s">
        <v>42</v>
      </c>
      <c r="I2073" s="64" t="s">
        <v>465</v>
      </c>
      <c r="J2073" s="65" t="s">
        <v>465</v>
      </c>
      <c r="K2073" s="63" t="s">
        <v>6741</v>
      </c>
      <c r="L2073" s="63" t="s">
        <v>33</v>
      </c>
      <c r="M2073" s="63" t="s">
        <v>34</v>
      </c>
      <c r="N2073" s="63" t="s">
        <v>48</v>
      </c>
      <c r="O2073" s="63" t="s">
        <v>36</v>
      </c>
      <c r="P2073" s="89" t="s">
        <v>8758</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2" t="s">
        <v>8768</v>
      </c>
    </row>
    <row r="2074" spans="1:29" ht="16.2" hidden="1" customHeight="1" x14ac:dyDescent="0.35">
      <c r="A2074" s="61">
        <v>2073</v>
      </c>
      <c r="B2074" s="67">
        <v>20430979</v>
      </c>
      <c r="C2074" s="63" t="s">
        <v>462</v>
      </c>
      <c r="D2074" s="63" t="s">
        <v>8748</v>
      </c>
      <c r="E2074" s="63" t="s">
        <v>6742</v>
      </c>
      <c r="F2074" s="63" t="s">
        <v>38</v>
      </c>
      <c r="G2074" s="63" t="s">
        <v>6743</v>
      </c>
      <c r="H2074" s="63" t="s">
        <v>31</v>
      </c>
      <c r="I2074" s="64" t="s">
        <v>465</v>
      </c>
      <c r="J2074" s="65" t="s">
        <v>465</v>
      </c>
      <c r="K2074" s="63" t="s">
        <v>6744</v>
      </c>
      <c r="L2074" s="63" t="s">
        <v>39</v>
      </c>
      <c r="M2074" s="63" t="s">
        <v>40</v>
      </c>
      <c r="N2074" s="63" t="s">
        <v>35</v>
      </c>
      <c r="O2074" s="63" t="s">
        <v>36</v>
      </c>
      <c r="P2074" s="63" t="s">
        <v>8752</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2" t="s">
        <v>8768</v>
      </c>
    </row>
    <row r="2075" spans="1:29" ht="16.2" customHeight="1" x14ac:dyDescent="0.35">
      <c r="A2075" s="61">
        <v>2074</v>
      </c>
      <c r="B2075" s="63">
        <v>20430983</v>
      </c>
      <c r="C2075" s="63" t="s">
        <v>462</v>
      </c>
      <c r="D2075" s="63" t="s">
        <v>8748</v>
      </c>
      <c r="E2075" s="63" t="s">
        <v>6745</v>
      </c>
      <c r="F2075" s="63" t="s">
        <v>32</v>
      </c>
      <c r="G2075" s="63" t="s">
        <v>6746</v>
      </c>
      <c r="H2075" s="63" t="s">
        <v>42</v>
      </c>
      <c r="I2075" s="64" t="s">
        <v>465</v>
      </c>
      <c r="J2075" s="65" t="s">
        <v>465</v>
      </c>
      <c r="K2075" s="63" t="s">
        <v>6747</v>
      </c>
      <c r="L2075" s="63" t="s">
        <v>39</v>
      </c>
      <c r="M2075" s="63" t="s">
        <v>40</v>
      </c>
      <c r="N2075" s="63" t="s">
        <v>53</v>
      </c>
      <c r="O2075" s="63" t="s">
        <v>36</v>
      </c>
      <c r="P2075" s="63" t="s">
        <v>53</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2" t="s">
        <v>8768</v>
      </c>
    </row>
    <row r="2076" spans="1:29" ht="16.2" hidden="1" customHeight="1" x14ac:dyDescent="0.35">
      <c r="A2076" s="66">
        <v>2075</v>
      </c>
      <c r="B2076" s="67">
        <v>20430992</v>
      </c>
      <c r="C2076" s="63" t="s">
        <v>462</v>
      </c>
      <c r="D2076" s="63" t="s">
        <v>8748</v>
      </c>
      <c r="E2076" s="63" t="s">
        <v>6748</v>
      </c>
      <c r="F2076" s="63" t="s">
        <v>38</v>
      </c>
      <c r="G2076" s="63" t="s">
        <v>2190</v>
      </c>
      <c r="H2076" s="63" t="s">
        <v>31</v>
      </c>
      <c r="I2076" s="64" t="s">
        <v>465</v>
      </c>
      <c r="J2076" s="65" t="s">
        <v>465</v>
      </c>
      <c r="K2076" s="63" t="s">
        <v>6749</v>
      </c>
      <c r="L2076" s="63" t="s">
        <v>33</v>
      </c>
      <c r="M2076" s="63" t="s">
        <v>34</v>
      </c>
      <c r="N2076" s="63" t="s">
        <v>35</v>
      </c>
      <c r="O2076" s="63" t="s">
        <v>36</v>
      </c>
      <c r="P2076" s="63" t="s">
        <v>8749</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2" t="s">
        <v>8768</v>
      </c>
    </row>
    <row r="2077" spans="1:29" ht="16.2" hidden="1" customHeight="1" x14ac:dyDescent="0.35">
      <c r="A2077" s="66">
        <v>2076</v>
      </c>
      <c r="B2077" s="63">
        <v>20430994</v>
      </c>
      <c r="C2077" s="63" t="s">
        <v>462</v>
      </c>
      <c r="D2077" s="63" t="s">
        <v>8748</v>
      </c>
      <c r="E2077" s="63" t="s">
        <v>6750</v>
      </c>
      <c r="F2077" s="63" t="s">
        <v>38</v>
      </c>
      <c r="G2077" s="63" t="s">
        <v>6751</v>
      </c>
      <c r="H2077" s="63" t="s">
        <v>31</v>
      </c>
      <c r="I2077" s="64" t="s">
        <v>465</v>
      </c>
      <c r="J2077" s="65" t="s">
        <v>465</v>
      </c>
      <c r="K2077" s="63" t="s">
        <v>6752</v>
      </c>
      <c r="L2077" s="63" t="s">
        <v>2474</v>
      </c>
      <c r="M2077" s="63" t="s">
        <v>40</v>
      </c>
      <c r="N2077" s="63" t="s">
        <v>48</v>
      </c>
      <c r="O2077" s="63" t="s">
        <v>36</v>
      </c>
      <c r="P2077" s="89" t="s">
        <v>8758</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2" t="s">
        <v>8768</v>
      </c>
    </row>
    <row r="2078" spans="1:29" ht="16.2" hidden="1" customHeight="1" x14ac:dyDescent="0.35">
      <c r="A2078" s="61">
        <v>2077</v>
      </c>
      <c r="B2078" s="67">
        <v>20430997</v>
      </c>
      <c r="C2078" s="63" t="s">
        <v>462</v>
      </c>
      <c r="D2078" s="63" t="s">
        <v>8748</v>
      </c>
      <c r="E2078" s="63" t="s">
        <v>6753</v>
      </c>
      <c r="F2078" s="63" t="s">
        <v>32</v>
      </c>
      <c r="G2078" s="63" t="s">
        <v>6754</v>
      </c>
      <c r="H2078" s="63" t="s">
        <v>31</v>
      </c>
      <c r="I2078" s="64" t="s">
        <v>3707</v>
      </c>
      <c r="J2078" s="65" t="s">
        <v>465</v>
      </c>
      <c r="K2078" s="63" t="s">
        <v>6755</v>
      </c>
      <c r="L2078" s="63" t="s">
        <v>39</v>
      </c>
      <c r="M2078" s="63" t="s">
        <v>40</v>
      </c>
      <c r="N2078" s="63" t="s">
        <v>35</v>
      </c>
      <c r="O2078" s="63" t="s">
        <v>43</v>
      </c>
      <c r="P2078" s="63" t="s">
        <v>8757</v>
      </c>
      <c r="Q2078" s="84">
        <f t="shared" ca="1" si="96"/>
        <v>46120</v>
      </c>
      <c r="R2078" s="68">
        <v>0</v>
      </c>
      <c r="S2078" s="85" t="s">
        <v>8754</v>
      </c>
      <c r="T2078" s="85">
        <v>0</v>
      </c>
      <c r="U2078" s="85">
        <v>0</v>
      </c>
      <c r="V2078" s="86">
        <f t="shared" si="97"/>
        <v>2</v>
      </c>
      <c r="W2078" s="85">
        <v>0</v>
      </c>
      <c r="X2078" s="85">
        <v>0</v>
      </c>
      <c r="Y2078" s="85">
        <v>0</v>
      </c>
      <c r="Z2078" s="85">
        <v>0</v>
      </c>
      <c r="AA2078" s="85">
        <v>0</v>
      </c>
      <c r="AB2078" s="87">
        <f t="shared" si="98"/>
        <v>0</v>
      </c>
      <c r="AC2078" s="92" t="s">
        <v>8768</v>
      </c>
    </row>
    <row r="2079" spans="1:29" ht="16.2" customHeight="1" x14ac:dyDescent="0.35">
      <c r="A2079" s="61">
        <v>2078</v>
      </c>
      <c r="B2079" s="63">
        <v>20430998</v>
      </c>
      <c r="C2079" s="63" t="s">
        <v>462</v>
      </c>
      <c r="D2079" s="63" t="s">
        <v>8748</v>
      </c>
      <c r="E2079" s="63" t="s">
        <v>6756</v>
      </c>
      <c r="F2079" s="63" t="s">
        <v>38</v>
      </c>
      <c r="G2079" s="63" t="s">
        <v>1645</v>
      </c>
      <c r="H2079" s="63" t="s">
        <v>42</v>
      </c>
      <c r="I2079" s="64" t="s">
        <v>465</v>
      </c>
      <c r="J2079" s="65" t="s">
        <v>465</v>
      </c>
      <c r="K2079" s="63" t="s">
        <v>6757</v>
      </c>
      <c r="L2079" s="63" t="s">
        <v>39</v>
      </c>
      <c r="M2079" s="63" t="s">
        <v>40</v>
      </c>
      <c r="N2079" s="63" t="s">
        <v>53</v>
      </c>
      <c r="O2079" s="63" t="s">
        <v>36</v>
      </c>
      <c r="P2079" s="63" t="s">
        <v>53</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2" t="s">
        <v>8768</v>
      </c>
    </row>
    <row r="2080" spans="1:29" ht="16.2" hidden="1" customHeight="1" x14ac:dyDescent="0.35">
      <c r="A2080" s="66">
        <v>2079</v>
      </c>
      <c r="B2080" s="67">
        <v>20431001</v>
      </c>
      <c r="C2080" s="63" t="s">
        <v>462</v>
      </c>
      <c r="D2080" s="63" t="s">
        <v>8748</v>
      </c>
      <c r="E2080" s="63" t="s">
        <v>6758</v>
      </c>
      <c r="F2080" s="63" t="s">
        <v>38</v>
      </c>
      <c r="G2080" s="63" t="s">
        <v>6759</v>
      </c>
      <c r="H2080" s="63" t="s">
        <v>31</v>
      </c>
      <c r="I2080" s="64" t="s">
        <v>6760</v>
      </c>
      <c r="J2080" s="65" t="s">
        <v>465</v>
      </c>
      <c r="K2080" s="63" t="s">
        <v>6761</v>
      </c>
      <c r="L2080" s="63" t="s">
        <v>33</v>
      </c>
      <c r="M2080" s="63" t="s">
        <v>34</v>
      </c>
      <c r="N2080" s="63" t="s">
        <v>35</v>
      </c>
      <c r="O2080" s="63" t="s">
        <v>43</v>
      </c>
      <c r="P2080" s="63" t="s">
        <v>8757</v>
      </c>
      <c r="Q2080" s="84">
        <f t="shared" ca="1" si="96"/>
        <v>46120</v>
      </c>
      <c r="R2080" s="68">
        <v>0</v>
      </c>
      <c r="S2080" s="85" t="s">
        <v>8754</v>
      </c>
      <c r="T2080" s="85">
        <v>0</v>
      </c>
      <c r="U2080" s="85">
        <v>0</v>
      </c>
      <c r="V2080" s="86">
        <f t="shared" si="97"/>
        <v>2</v>
      </c>
      <c r="W2080" s="85">
        <v>0</v>
      </c>
      <c r="X2080" s="85">
        <v>0</v>
      </c>
      <c r="Y2080" s="85">
        <v>0</v>
      </c>
      <c r="Z2080" s="85">
        <v>0</v>
      </c>
      <c r="AA2080" s="85">
        <v>0</v>
      </c>
      <c r="AB2080" s="87">
        <f t="shared" si="98"/>
        <v>0</v>
      </c>
      <c r="AC2080" s="92" t="s">
        <v>8768</v>
      </c>
    </row>
    <row r="2081" spans="1:29" ht="16.2" hidden="1" customHeight="1" x14ac:dyDescent="0.35">
      <c r="A2081" s="66">
        <v>2080</v>
      </c>
      <c r="B2081" s="63">
        <v>20431006</v>
      </c>
      <c r="C2081" s="63" t="s">
        <v>462</v>
      </c>
      <c r="D2081" s="63" t="s">
        <v>8748</v>
      </c>
      <c r="E2081" s="63" t="s">
        <v>6762</v>
      </c>
      <c r="F2081" s="63" t="s">
        <v>38</v>
      </c>
      <c r="G2081" s="63" t="s">
        <v>6763</v>
      </c>
      <c r="H2081" s="63" t="s">
        <v>42</v>
      </c>
      <c r="I2081" s="64" t="s">
        <v>465</v>
      </c>
      <c r="J2081" s="65" t="s">
        <v>465</v>
      </c>
      <c r="K2081" s="63" t="s">
        <v>6764</v>
      </c>
      <c r="L2081" s="63" t="s">
        <v>39</v>
      </c>
      <c r="M2081" s="63" t="s">
        <v>40</v>
      </c>
      <c r="N2081" s="63" t="s">
        <v>48</v>
      </c>
      <c r="O2081" s="63" t="s">
        <v>36</v>
      </c>
      <c r="P2081" s="89" t="s">
        <v>8756</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2" t="s">
        <v>8768</v>
      </c>
    </row>
    <row r="2082" spans="1:29" ht="16.2" customHeight="1" x14ac:dyDescent="0.35">
      <c r="A2082" s="61">
        <v>2081</v>
      </c>
      <c r="B2082" s="63">
        <v>20431010</v>
      </c>
      <c r="C2082" s="63" t="s">
        <v>462</v>
      </c>
      <c r="D2082" s="63" t="s">
        <v>8748</v>
      </c>
      <c r="E2082" s="63" t="s">
        <v>199</v>
      </c>
      <c r="F2082" s="63" t="s">
        <v>38</v>
      </c>
      <c r="G2082" s="63" t="s">
        <v>6765</v>
      </c>
      <c r="H2082" s="63" t="s">
        <v>42</v>
      </c>
      <c r="I2082" s="64" t="s">
        <v>1679</v>
      </c>
      <c r="J2082" s="65" t="s">
        <v>544</v>
      </c>
      <c r="K2082" s="63" t="s">
        <v>6766</v>
      </c>
      <c r="L2082" s="63" t="s">
        <v>33</v>
      </c>
      <c r="M2082" s="63" t="s">
        <v>34</v>
      </c>
      <c r="N2082" s="63" t="s">
        <v>53</v>
      </c>
      <c r="O2082" s="63" t="s">
        <v>43</v>
      </c>
      <c r="P2082" s="63" t="s">
        <v>53</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2" t="s">
        <v>8768</v>
      </c>
    </row>
    <row r="2083" spans="1:29" ht="16.2" hidden="1" customHeight="1" x14ac:dyDescent="0.35">
      <c r="A2083" s="61">
        <v>2082</v>
      </c>
      <c r="B2083" s="63">
        <v>20431021</v>
      </c>
      <c r="C2083" s="63" t="s">
        <v>462</v>
      </c>
      <c r="D2083" s="63" t="s">
        <v>8748</v>
      </c>
      <c r="E2083" s="63" t="s">
        <v>6767</v>
      </c>
      <c r="F2083" s="63" t="s">
        <v>38</v>
      </c>
      <c r="G2083" s="63" t="s">
        <v>6768</v>
      </c>
      <c r="H2083" s="63" t="s">
        <v>42</v>
      </c>
      <c r="I2083" s="64" t="s">
        <v>4020</v>
      </c>
      <c r="J2083" s="65" t="s">
        <v>465</v>
      </c>
      <c r="K2083" s="63" t="s">
        <v>6769</v>
      </c>
      <c r="L2083" s="63" t="s">
        <v>39</v>
      </c>
      <c r="M2083" s="63" t="s">
        <v>40</v>
      </c>
      <c r="N2083" s="63" t="s">
        <v>52</v>
      </c>
      <c r="O2083" s="63" t="s">
        <v>30</v>
      </c>
      <c r="P2083" s="63" t="s">
        <v>52</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2" t="s">
        <v>8768</v>
      </c>
    </row>
    <row r="2084" spans="1:29" ht="16.2" hidden="1" customHeight="1" x14ac:dyDescent="0.35">
      <c r="A2084" s="66">
        <v>2083</v>
      </c>
      <c r="B2084" s="67">
        <v>20431038</v>
      </c>
      <c r="C2084" s="63" t="s">
        <v>462</v>
      </c>
      <c r="D2084" s="63" t="s">
        <v>8748</v>
      </c>
      <c r="E2084" s="63" t="s">
        <v>370</v>
      </c>
      <c r="F2084" s="63" t="s">
        <v>38</v>
      </c>
      <c r="G2084" s="63" t="s">
        <v>6770</v>
      </c>
      <c r="H2084" s="63" t="s">
        <v>31</v>
      </c>
      <c r="I2084" s="64" t="s">
        <v>465</v>
      </c>
      <c r="J2084" s="65" t="s">
        <v>465</v>
      </c>
      <c r="K2084" s="63" t="s">
        <v>6771</v>
      </c>
      <c r="L2084" s="63" t="s">
        <v>33</v>
      </c>
      <c r="M2084" s="63" t="s">
        <v>34</v>
      </c>
      <c r="N2084" s="63" t="s">
        <v>35</v>
      </c>
      <c r="O2084" s="63" t="s">
        <v>36</v>
      </c>
      <c r="P2084" s="63" t="s">
        <v>8755</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2" t="s">
        <v>8768</v>
      </c>
    </row>
    <row r="2085" spans="1:29" ht="16.2" hidden="1" customHeight="1" x14ac:dyDescent="0.35">
      <c r="A2085" s="66">
        <v>2084</v>
      </c>
      <c r="B2085" s="67">
        <v>20431043</v>
      </c>
      <c r="C2085" s="63" t="s">
        <v>462</v>
      </c>
      <c r="D2085" s="63" t="s">
        <v>8748</v>
      </c>
      <c r="E2085" s="63" t="s">
        <v>6772</v>
      </c>
      <c r="F2085" s="63" t="s">
        <v>38</v>
      </c>
      <c r="G2085" s="63" t="s">
        <v>6773</v>
      </c>
      <c r="H2085" s="63" t="s">
        <v>42</v>
      </c>
      <c r="I2085" s="64" t="s">
        <v>6774</v>
      </c>
      <c r="J2085" s="65" t="s">
        <v>655</v>
      </c>
      <c r="K2085" s="63" t="s">
        <v>6775</v>
      </c>
      <c r="L2085" s="63" t="s">
        <v>39</v>
      </c>
      <c r="M2085" s="63" t="s">
        <v>40</v>
      </c>
      <c r="N2085" s="63" t="s">
        <v>35</v>
      </c>
      <c r="O2085" s="63" t="s">
        <v>30</v>
      </c>
      <c r="P2085" s="63" t="s">
        <v>8751</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2" t="s">
        <v>8768</v>
      </c>
    </row>
    <row r="2086" spans="1:29" ht="16.2" hidden="1" customHeight="1" x14ac:dyDescent="0.35">
      <c r="A2086" s="61">
        <v>2085</v>
      </c>
      <c r="B2086" s="63">
        <v>20431046</v>
      </c>
      <c r="C2086" s="63" t="s">
        <v>462</v>
      </c>
      <c r="D2086" s="63" t="s">
        <v>8748</v>
      </c>
      <c r="E2086" s="63" t="s">
        <v>6776</v>
      </c>
      <c r="F2086" s="63" t="s">
        <v>38</v>
      </c>
      <c r="G2086" s="63" t="s">
        <v>6777</v>
      </c>
      <c r="H2086" s="63" t="s">
        <v>31</v>
      </c>
      <c r="I2086" s="64" t="s">
        <v>6778</v>
      </c>
      <c r="J2086" s="65" t="s">
        <v>465</v>
      </c>
      <c r="K2086" s="63" t="s">
        <v>6779</v>
      </c>
      <c r="L2086" s="63" t="s">
        <v>39</v>
      </c>
      <c r="M2086" s="63" t="s">
        <v>40</v>
      </c>
      <c r="N2086" s="63" t="s">
        <v>48</v>
      </c>
      <c r="O2086" s="63" t="s">
        <v>43</v>
      </c>
      <c r="P2086" s="89" t="s">
        <v>8756</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2" t="s">
        <v>8768</v>
      </c>
    </row>
    <row r="2087" spans="1:29" ht="16.2" hidden="1" customHeight="1" x14ac:dyDescent="0.35">
      <c r="A2087" s="66">
        <v>2086</v>
      </c>
      <c r="B2087" s="63">
        <v>20431049</v>
      </c>
      <c r="C2087" s="63" t="s">
        <v>462</v>
      </c>
      <c r="D2087" s="63" t="s">
        <v>8748</v>
      </c>
      <c r="E2087" s="63" t="s">
        <v>6780</v>
      </c>
      <c r="F2087" s="63" t="s">
        <v>32</v>
      </c>
      <c r="G2087" s="63" t="s">
        <v>6781</v>
      </c>
      <c r="H2087" s="63" t="s">
        <v>42</v>
      </c>
      <c r="I2087" s="64" t="s">
        <v>6782</v>
      </c>
      <c r="J2087" s="65" t="s">
        <v>465</v>
      </c>
      <c r="K2087" s="63" t="s">
        <v>6783</v>
      </c>
      <c r="L2087" s="63" t="s">
        <v>39</v>
      </c>
      <c r="M2087" s="63" t="s">
        <v>34</v>
      </c>
      <c r="N2087" s="63" t="s">
        <v>41</v>
      </c>
      <c r="O2087" s="63" t="s">
        <v>43</v>
      </c>
      <c r="P2087" s="63" t="s">
        <v>41</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2" t="s">
        <v>8768</v>
      </c>
    </row>
    <row r="2088" spans="1:29" ht="16.2" hidden="1" customHeight="1" x14ac:dyDescent="0.35">
      <c r="A2088" s="66">
        <v>2087</v>
      </c>
      <c r="B2088" s="67">
        <v>20431065</v>
      </c>
      <c r="C2088" s="63" t="s">
        <v>462</v>
      </c>
      <c r="D2088" s="63" t="s">
        <v>8748</v>
      </c>
      <c r="E2088" s="63" t="s">
        <v>6784</v>
      </c>
      <c r="F2088" s="63" t="s">
        <v>38</v>
      </c>
      <c r="G2088" s="63" t="s">
        <v>6785</v>
      </c>
      <c r="H2088" s="63" t="s">
        <v>42</v>
      </c>
      <c r="I2088" s="64" t="s">
        <v>2295</v>
      </c>
      <c r="J2088" s="65" t="s">
        <v>655</v>
      </c>
      <c r="K2088" s="63" t="s">
        <v>6786</v>
      </c>
      <c r="L2088" s="63" t="s">
        <v>39</v>
      </c>
      <c r="M2088" s="63" t="s">
        <v>34</v>
      </c>
      <c r="N2088" s="63" t="s">
        <v>35</v>
      </c>
      <c r="O2088" s="63" t="s">
        <v>30</v>
      </c>
      <c r="P2088" s="63" t="s">
        <v>8752</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2" t="s">
        <v>8768</v>
      </c>
    </row>
    <row r="2089" spans="1:29" ht="16.2" hidden="1" customHeight="1" x14ac:dyDescent="0.35">
      <c r="A2089" s="66">
        <v>2088</v>
      </c>
      <c r="B2089" s="63">
        <v>20431069</v>
      </c>
      <c r="C2089" s="63" t="s">
        <v>462</v>
      </c>
      <c r="D2089" s="63" t="s">
        <v>8748</v>
      </c>
      <c r="E2089" s="63" t="s">
        <v>6787</v>
      </c>
      <c r="F2089" s="63" t="s">
        <v>38</v>
      </c>
      <c r="G2089" s="63" t="s">
        <v>6788</v>
      </c>
      <c r="H2089" s="63" t="s">
        <v>31</v>
      </c>
      <c r="I2089" s="64" t="s">
        <v>465</v>
      </c>
      <c r="J2089" s="65" t="s">
        <v>526</v>
      </c>
      <c r="K2089" s="63" t="s">
        <v>6789</v>
      </c>
      <c r="L2089" s="63" t="s">
        <v>39</v>
      </c>
      <c r="M2089" s="63" t="s">
        <v>40</v>
      </c>
      <c r="N2089" s="63" t="s">
        <v>52</v>
      </c>
      <c r="O2089" s="63" t="s">
        <v>43</v>
      </c>
      <c r="P2089" s="63" t="s">
        <v>52</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2" t="s">
        <v>8768</v>
      </c>
    </row>
    <row r="2090" spans="1:29" ht="16.2" hidden="1" customHeight="1" x14ac:dyDescent="0.35">
      <c r="A2090" s="61">
        <v>2089</v>
      </c>
      <c r="B2090" s="67">
        <v>20431077</v>
      </c>
      <c r="C2090" s="63" t="s">
        <v>462</v>
      </c>
      <c r="D2090" s="63" t="s">
        <v>8748</v>
      </c>
      <c r="E2090" s="63" t="s">
        <v>6790</v>
      </c>
      <c r="F2090" s="63" t="s">
        <v>32</v>
      </c>
      <c r="G2090" s="63" t="s">
        <v>6791</v>
      </c>
      <c r="H2090" s="63" t="s">
        <v>42</v>
      </c>
      <c r="I2090" s="64" t="s">
        <v>6792</v>
      </c>
      <c r="J2090" s="65" t="s">
        <v>465</v>
      </c>
      <c r="K2090" s="63" t="s">
        <v>6793</v>
      </c>
      <c r="L2090" s="63" t="s">
        <v>33</v>
      </c>
      <c r="M2090" s="63" t="s">
        <v>34</v>
      </c>
      <c r="N2090" s="63" t="s">
        <v>35</v>
      </c>
      <c r="O2090" s="63" t="s">
        <v>43</v>
      </c>
      <c r="P2090" s="63" t="s">
        <v>8750</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2" t="s">
        <v>8768</v>
      </c>
    </row>
    <row r="2091" spans="1:29" ht="16.2" hidden="1" customHeight="1" x14ac:dyDescent="0.35">
      <c r="A2091" s="61">
        <v>2090</v>
      </c>
      <c r="B2091" s="67">
        <v>20431082</v>
      </c>
      <c r="C2091" s="63" t="s">
        <v>462</v>
      </c>
      <c r="D2091" s="63" t="s">
        <v>8748</v>
      </c>
      <c r="E2091" s="63" t="s">
        <v>6794</v>
      </c>
      <c r="F2091" s="63" t="s">
        <v>38</v>
      </c>
      <c r="G2091" s="63" t="s">
        <v>6795</v>
      </c>
      <c r="H2091" s="63" t="s">
        <v>31</v>
      </c>
      <c r="I2091" s="64" t="s">
        <v>6796</v>
      </c>
      <c r="J2091" s="65" t="s">
        <v>465</v>
      </c>
      <c r="K2091" s="63" t="s">
        <v>6797</v>
      </c>
      <c r="L2091" s="63" t="s">
        <v>39</v>
      </c>
      <c r="M2091" s="63" t="s">
        <v>40</v>
      </c>
      <c r="N2091" s="63" t="s">
        <v>35</v>
      </c>
      <c r="O2091" s="63" t="s">
        <v>43</v>
      </c>
      <c r="P2091" s="63" t="s">
        <v>8752</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2" t="s">
        <v>8768</v>
      </c>
    </row>
    <row r="2092" spans="1:29" ht="16.2" hidden="1" customHeight="1" x14ac:dyDescent="0.35">
      <c r="A2092" s="66">
        <v>2091</v>
      </c>
      <c r="B2092" s="62">
        <v>20431117</v>
      </c>
      <c r="C2092" s="63" t="s">
        <v>462</v>
      </c>
      <c r="D2092" s="63" t="s">
        <v>8748</v>
      </c>
      <c r="E2092" s="63" t="s">
        <v>6798</v>
      </c>
      <c r="F2092" s="63" t="s">
        <v>38</v>
      </c>
      <c r="G2092" s="63" t="s">
        <v>3302</v>
      </c>
      <c r="H2092" s="63" t="s">
        <v>31</v>
      </c>
      <c r="I2092" s="64" t="s">
        <v>6799</v>
      </c>
      <c r="J2092" s="65" t="s">
        <v>1463</v>
      </c>
      <c r="K2092" s="63" t="s">
        <v>6800</v>
      </c>
      <c r="L2092" s="63" t="s">
        <v>33</v>
      </c>
      <c r="M2092" s="63" t="s">
        <v>40</v>
      </c>
      <c r="N2092" s="63" t="s">
        <v>48</v>
      </c>
      <c r="O2092" s="63" t="s">
        <v>30</v>
      </c>
      <c r="P2092" s="89" t="s">
        <v>8758</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2" t="s">
        <v>8774</v>
      </c>
    </row>
    <row r="2093" spans="1:29" ht="16.2" hidden="1" customHeight="1" x14ac:dyDescent="0.35">
      <c r="A2093" s="66">
        <v>2092</v>
      </c>
      <c r="B2093" s="67">
        <v>20431140</v>
      </c>
      <c r="C2093" s="63" t="s">
        <v>462</v>
      </c>
      <c r="D2093" s="63" t="s">
        <v>8748</v>
      </c>
      <c r="E2093" s="63" t="s">
        <v>6801</v>
      </c>
      <c r="F2093" s="63" t="s">
        <v>38</v>
      </c>
      <c r="G2093" s="63" t="s">
        <v>6802</v>
      </c>
      <c r="H2093" s="63" t="s">
        <v>42</v>
      </c>
      <c r="I2093" s="64" t="s">
        <v>6803</v>
      </c>
      <c r="J2093" s="65" t="s">
        <v>502</v>
      </c>
      <c r="K2093" s="63" t="s">
        <v>6804</v>
      </c>
      <c r="L2093" s="63" t="s">
        <v>39</v>
      </c>
      <c r="M2093" s="63" t="s">
        <v>34</v>
      </c>
      <c r="N2093" s="63" t="s">
        <v>35</v>
      </c>
      <c r="O2093" s="63" t="s">
        <v>30</v>
      </c>
      <c r="P2093" s="63" t="s">
        <v>8749</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2" t="s">
        <v>8768</v>
      </c>
    </row>
    <row r="2094" spans="1:29" ht="16.2" hidden="1" customHeight="1" x14ac:dyDescent="0.35">
      <c r="A2094" s="61">
        <v>2093</v>
      </c>
      <c r="B2094" s="67">
        <v>20431143</v>
      </c>
      <c r="C2094" s="63" t="s">
        <v>462</v>
      </c>
      <c r="D2094" s="63" t="s">
        <v>8748</v>
      </c>
      <c r="E2094" s="63" t="s">
        <v>6805</v>
      </c>
      <c r="F2094" s="63" t="s">
        <v>32</v>
      </c>
      <c r="G2094" s="63" t="s">
        <v>6806</v>
      </c>
      <c r="H2094" s="63" t="s">
        <v>31</v>
      </c>
      <c r="I2094" s="64" t="s">
        <v>465</v>
      </c>
      <c r="J2094" s="65" t="s">
        <v>465</v>
      </c>
      <c r="K2094" s="63" t="s">
        <v>6807</v>
      </c>
      <c r="L2094" s="63" t="s">
        <v>33</v>
      </c>
      <c r="M2094" s="63" t="s">
        <v>40</v>
      </c>
      <c r="N2094" s="63" t="s">
        <v>46</v>
      </c>
      <c r="O2094" s="63" t="s">
        <v>43</v>
      </c>
      <c r="P2094" s="63" t="s">
        <v>46</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2" t="s">
        <v>8768</v>
      </c>
    </row>
    <row r="2095" spans="1:29" ht="16.2" hidden="1" customHeight="1" x14ac:dyDescent="0.35">
      <c r="A2095" s="61">
        <v>2094</v>
      </c>
      <c r="B2095" s="67">
        <v>20431149</v>
      </c>
      <c r="C2095" s="63" t="s">
        <v>462</v>
      </c>
      <c r="D2095" s="63" t="s">
        <v>8748</v>
      </c>
      <c r="E2095" s="63" t="s">
        <v>6808</v>
      </c>
      <c r="F2095" s="63" t="s">
        <v>38</v>
      </c>
      <c r="G2095" s="63" t="s">
        <v>6809</v>
      </c>
      <c r="H2095" s="63" t="s">
        <v>31</v>
      </c>
      <c r="I2095" s="64" t="s">
        <v>4979</v>
      </c>
      <c r="J2095" s="65" t="s">
        <v>465</v>
      </c>
      <c r="K2095" s="63" t="s">
        <v>6810</v>
      </c>
      <c r="L2095" s="63" t="s">
        <v>33</v>
      </c>
      <c r="M2095" s="63" t="s">
        <v>34</v>
      </c>
      <c r="N2095" s="63" t="s">
        <v>35</v>
      </c>
      <c r="O2095" s="63" t="s">
        <v>43</v>
      </c>
      <c r="P2095" s="63" t="s">
        <v>8755</v>
      </c>
      <c r="Q2095" s="84">
        <f t="shared" ca="1" si="96"/>
        <v>46120</v>
      </c>
      <c r="R2095" s="68">
        <v>0</v>
      </c>
      <c r="S2095" s="85" t="s">
        <v>8754</v>
      </c>
      <c r="T2095" s="85">
        <v>0</v>
      </c>
      <c r="U2095" s="85">
        <v>0</v>
      </c>
      <c r="V2095" s="86">
        <f t="shared" si="97"/>
        <v>2</v>
      </c>
      <c r="W2095" s="85">
        <v>0</v>
      </c>
      <c r="X2095" s="85">
        <v>0</v>
      </c>
      <c r="Y2095" s="85">
        <v>0</v>
      </c>
      <c r="Z2095" s="85">
        <v>0</v>
      </c>
      <c r="AA2095" s="85">
        <v>0</v>
      </c>
      <c r="AB2095" s="87">
        <f t="shared" si="98"/>
        <v>0</v>
      </c>
      <c r="AC2095" s="92" t="s">
        <v>8768</v>
      </c>
    </row>
    <row r="2096" spans="1:29" ht="16.2" hidden="1" customHeight="1" x14ac:dyDescent="0.35">
      <c r="A2096" s="66">
        <v>2095</v>
      </c>
      <c r="B2096" s="67">
        <v>20431156</v>
      </c>
      <c r="C2096" s="63" t="s">
        <v>462</v>
      </c>
      <c r="D2096" s="63" t="s">
        <v>8748</v>
      </c>
      <c r="E2096" s="63" t="s">
        <v>6811</v>
      </c>
      <c r="F2096" s="63" t="s">
        <v>38</v>
      </c>
      <c r="G2096" s="63" t="s">
        <v>6812</v>
      </c>
      <c r="H2096" s="63" t="s">
        <v>31</v>
      </c>
      <c r="I2096" s="64" t="s">
        <v>1010</v>
      </c>
      <c r="J2096" s="65" t="s">
        <v>502</v>
      </c>
      <c r="K2096" s="63" t="s">
        <v>6813</v>
      </c>
      <c r="L2096" s="63" t="s">
        <v>33</v>
      </c>
      <c r="M2096" s="63" t="s">
        <v>34</v>
      </c>
      <c r="N2096" s="63" t="s">
        <v>35</v>
      </c>
      <c r="O2096" s="63" t="s">
        <v>43</v>
      </c>
      <c r="P2096" s="63" t="s">
        <v>8750</v>
      </c>
      <c r="Q2096" s="84">
        <f t="shared" ca="1" si="96"/>
        <v>46120</v>
      </c>
      <c r="R2096" s="68">
        <v>0</v>
      </c>
      <c r="S2096" s="85" t="s">
        <v>8754</v>
      </c>
      <c r="T2096" s="85">
        <v>0</v>
      </c>
      <c r="U2096" s="85">
        <v>0</v>
      </c>
      <c r="V2096" s="86">
        <f t="shared" si="97"/>
        <v>2</v>
      </c>
      <c r="W2096" s="85">
        <v>0</v>
      </c>
      <c r="X2096" s="85">
        <v>0</v>
      </c>
      <c r="Y2096" s="85">
        <v>0</v>
      </c>
      <c r="Z2096" s="85">
        <v>0</v>
      </c>
      <c r="AA2096" s="85">
        <v>0</v>
      </c>
      <c r="AB2096" s="87">
        <f t="shared" si="98"/>
        <v>0</v>
      </c>
      <c r="AC2096" s="92" t="s">
        <v>8768</v>
      </c>
    </row>
    <row r="2097" spans="1:29" ht="16.2" hidden="1" customHeight="1" x14ac:dyDescent="0.35">
      <c r="A2097" s="66">
        <v>2096</v>
      </c>
      <c r="B2097" s="63">
        <v>20431169</v>
      </c>
      <c r="C2097" s="63" t="s">
        <v>462</v>
      </c>
      <c r="D2097" s="63" t="s">
        <v>8748</v>
      </c>
      <c r="E2097" s="63" t="s">
        <v>6814</v>
      </c>
      <c r="F2097" s="63" t="s">
        <v>38</v>
      </c>
      <c r="G2097" s="63" t="s">
        <v>6815</v>
      </c>
      <c r="H2097" s="63" t="s">
        <v>31</v>
      </c>
      <c r="I2097" s="64" t="s">
        <v>465</v>
      </c>
      <c r="J2097" s="65" t="s">
        <v>465</v>
      </c>
      <c r="K2097" s="63" t="s">
        <v>6816</v>
      </c>
      <c r="L2097" s="63" t="s">
        <v>33</v>
      </c>
      <c r="M2097" s="63" t="s">
        <v>40</v>
      </c>
      <c r="N2097" s="63" t="s">
        <v>41</v>
      </c>
      <c r="O2097" s="63" t="s">
        <v>36</v>
      </c>
      <c r="P2097" s="63" t="s">
        <v>41</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2" t="s">
        <v>8768</v>
      </c>
    </row>
    <row r="2098" spans="1:29" ht="16.2" hidden="1" customHeight="1" x14ac:dyDescent="0.35">
      <c r="A2098" s="61">
        <v>2097</v>
      </c>
      <c r="B2098" s="67">
        <v>20431170</v>
      </c>
      <c r="C2098" s="63" t="s">
        <v>462</v>
      </c>
      <c r="D2098" s="63" t="s">
        <v>8748</v>
      </c>
      <c r="E2098" s="63" t="s">
        <v>407</v>
      </c>
      <c r="F2098" s="63" t="s">
        <v>38</v>
      </c>
      <c r="G2098" s="63" t="s">
        <v>3825</v>
      </c>
      <c r="H2098" s="63" t="s">
        <v>31</v>
      </c>
      <c r="I2098" s="64" t="s">
        <v>3713</v>
      </c>
      <c r="J2098" s="65" t="s">
        <v>502</v>
      </c>
      <c r="K2098" s="63" t="s">
        <v>6817</v>
      </c>
      <c r="L2098" s="63" t="s">
        <v>39</v>
      </c>
      <c r="M2098" s="63" t="s">
        <v>40</v>
      </c>
      <c r="N2098" s="63" t="s">
        <v>35</v>
      </c>
      <c r="O2098" s="63" t="s">
        <v>43</v>
      </c>
      <c r="P2098" s="63" t="s">
        <v>8751</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2" t="s">
        <v>8768</v>
      </c>
    </row>
    <row r="2099" spans="1:29" ht="16.2" hidden="1" customHeight="1" x14ac:dyDescent="0.35">
      <c r="A2099" s="61">
        <v>2098</v>
      </c>
      <c r="B2099" s="67">
        <v>20431189</v>
      </c>
      <c r="C2099" s="63" t="s">
        <v>462</v>
      </c>
      <c r="D2099" s="63" t="s">
        <v>8748</v>
      </c>
      <c r="E2099" s="63" t="s">
        <v>6818</v>
      </c>
      <c r="F2099" s="63" t="s">
        <v>38</v>
      </c>
      <c r="G2099" s="63" t="s">
        <v>6812</v>
      </c>
      <c r="H2099" s="63" t="s">
        <v>31</v>
      </c>
      <c r="I2099" s="64" t="s">
        <v>1608</v>
      </c>
      <c r="J2099" s="65" t="s">
        <v>465</v>
      </c>
      <c r="K2099" s="63" t="s">
        <v>6819</v>
      </c>
      <c r="L2099" s="63" t="s">
        <v>33</v>
      </c>
      <c r="M2099" s="63" t="s">
        <v>34</v>
      </c>
      <c r="N2099" s="63" t="s">
        <v>35</v>
      </c>
      <c r="O2099" s="63" t="s">
        <v>43</v>
      </c>
      <c r="P2099" s="63" t="s">
        <v>8757</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2" t="s">
        <v>8768</v>
      </c>
    </row>
    <row r="2100" spans="1:29" ht="16.2" customHeight="1" x14ac:dyDescent="0.35">
      <c r="A2100" s="66">
        <v>2099</v>
      </c>
      <c r="B2100" s="63">
        <v>20431196</v>
      </c>
      <c r="C2100" s="63" t="s">
        <v>462</v>
      </c>
      <c r="D2100" s="63" t="s">
        <v>8748</v>
      </c>
      <c r="E2100" s="63" t="s">
        <v>6820</v>
      </c>
      <c r="F2100" s="63" t="s">
        <v>38</v>
      </c>
      <c r="G2100" s="63" t="s">
        <v>6821</v>
      </c>
      <c r="H2100" s="63" t="s">
        <v>42</v>
      </c>
      <c r="I2100" s="64" t="s">
        <v>465</v>
      </c>
      <c r="J2100" s="65" t="s">
        <v>465</v>
      </c>
      <c r="K2100" s="63" t="s">
        <v>6822</v>
      </c>
      <c r="L2100" s="63" t="s">
        <v>39</v>
      </c>
      <c r="M2100" s="63" t="s">
        <v>40</v>
      </c>
      <c r="N2100" s="63" t="s">
        <v>53</v>
      </c>
      <c r="O2100" s="63" t="s">
        <v>36</v>
      </c>
      <c r="P2100" s="63" t="s">
        <v>53</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2" t="s">
        <v>8768</v>
      </c>
    </row>
    <row r="2101" spans="1:29" ht="16.2" hidden="1" customHeight="1" x14ac:dyDescent="0.35">
      <c r="A2101" s="66">
        <v>2100</v>
      </c>
      <c r="B2101" s="67">
        <v>20431202</v>
      </c>
      <c r="C2101" s="63" t="s">
        <v>462</v>
      </c>
      <c r="D2101" s="63" t="s">
        <v>8748</v>
      </c>
      <c r="E2101" s="63" t="s">
        <v>60</v>
      </c>
      <c r="F2101" s="63" t="s">
        <v>38</v>
      </c>
      <c r="G2101" s="63" t="s">
        <v>6823</v>
      </c>
      <c r="H2101" s="63" t="s">
        <v>31</v>
      </c>
      <c r="I2101" s="64" t="s">
        <v>465</v>
      </c>
      <c r="J2101" s="65" t="s">
        <v>465</v>
      </c>
      <c r="K2101" s="63" t="s">
        <v>6824</v>
      </c>
      <c r="L2101" s="63" t="s">
        <v>39</v>
      </c>
      <c r="M2101" s="63" t="s">
        <v>34</v>
      </c>
      <c r="N2101" s="63" t="s">
        <v>35</v>
      </c>
      <c r="O2101" s="63" t="s">
        <v>36</v>
      </c>
      <c r="P2101" s="63" t="s">
        <v>8755</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2" t="s">
        <v>8768</v>
      </c>
    </row>
    <row r="2102" spans="1:29" ht="16.2" hidden="1" customHeight="1" x14ac:dyDescent="0.35">
      <c r="A2102" s="61">
        <v>2101</v>
      </c>
      <c r="B2102" s="67">
        <v>20431207</v>
      </c>
      <c r="C2102" s="63" t="s">
        <v>462</v>
      </c>
      <c r="D2102" s="63" t="s">
        <v>8748</v>
      </c>
      <c r="E2102" s="63" t="s">
        <v>6825</v>
      </c>
      <c r="F2102" s="63" t="s">
        <v>38</v>
      </c>
      <c r="G2102" s="63" t="s">
        <v>6826</v>
      </c>
      <c r="H2102" s="63" t="s">
        <v>42</v>
      </c>
      <c r="I2102" s="64" t="s">
        <v>465</v>
      </c>
      <c r="J2102" s="65" t="s">
        <v>465</v>
      </c>
      <c r="K2102" s="63" t="s">
        <v>6827</v>
      </c>
      <c r="L2102" s="63" t="s">
        <v>39</v>
      </c>
      <c r="M2102" s="63" t="s">
        <v>40</v>
      </c>
      <c r="N2102" s="63" t="s">
        <v>35</v>
      </c>
      <c r="O2102" s="63" t="s">
        <v>43</v>
      </c>
      <c r="P2102" s="63" t="s">
        <v>8751</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2" t="s">
        <v>8768</v>
      </c>
    </row>
    <row r="2103" spans="1:29" ht="16.2" customHeight="1" x14ac:dyDescent="0.35">
      <c r="A2103" s="61">
        <v>2102</v>
      </c>
      <c r="B2103" s="63">
        <v>20431230</v>
      </c>
      <c r="C2103" s="63" t="s">
        <v>462</v>
      </c>
      <c r="D2103" s="63" t="s">
        <v>8748</v>
      </c>
      <c r="E2103" s="63" t="s">
        <v>6828</v>
      </c>
      <c r="F2103" s="63" t="s">
        <v>38</v>
      </c>
      <c r="G2103" s="63" t="s">
        <v>6829</v>
      </c>
      <c r="H2103" s="63" t="s">
        <v>42</v>
      </c>
      <c r="I2103" s="64" t="s">
        <v>465</v>
      </c>
      <c r="J2103" s="65" t="s">
        <v>465</v>
      </c>
      <c r="K2103" s="63" t="s">
        <v>6830</v>
      </c>
      <c r="L2103" s="63" t="s">
        <v>39</v>
      </c>
      <c r="M2103" s="63" t="s">
        <v>40</v>
      </c>
      <c r="N2103" s="63" t="s">
        <v>53</v>
      </c>
      <c r="O2103" s="63" t="s">
        <v>36</v>
      </c>
      <c r="P2103" s="63" t="s">
        <v>53</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2" t="s">
        <v>8768</v>
      </c>
    </row>
    <row r="2104" spans="1:29" ht="16.2" hidden="1" customHeight="1" x14ac:dyDescent="0.35">
      <c r="A2104" s="66">
        <v>2103</v>
      </c>
      <c r="B2104" s="67">
        <v>20431251</v>
      </c>
      <c r="C2104" s="63" t="s">
        <v>462</v>
      </c>
      <c r="D2104" s="63" t="s">
        <v>8748</v>
      </c>
      <c r="E2104" s="63" t="s">
        <v>6831</v>
      </c>
      <c r="F2104" s="63" t="s">
        <v>32</v>
      </c>
      <c r="G2104" s="63" t="s">
        <v>6832</v>
      </c>
      <c r="H2104" s="63" t="s">
        <v>31</v>
      </c>
      <c r="I2104" s="64" t="s">
        <v>6833</v>
      </c>
      <c r="J2104" s="65" t="s">
        <v>526</v>
      </c>
      <c r="K2104" s="63" t="s">
        <v>6834</v>
      </c>
      <c r="L2104" s="63" t="s">
        <v>39</v>
      </c>
      <c r="M2104" s="63" t="s">
        <v>40</v>
      </c>
      <c r="N2104" s="63" t="s">
        <v>35</v>
      </c>
      <c r="O2104" s="63" t="s">
        <v>43</v>
      </c>
      <c r="P2104" s="63" t="s">
        <v>8757</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2" t="s">
        <v>8768</v>
      </c>
    </row>
    <row r="2105" spans="1:29" ht="16.2" hidden="1" customHeight="1" x14ac:dyDescent="0.35">
      <c r="A2105" s="66">
        <v>2104</v>
      </c>
      <c r="B2105" s="67">
        <v>20431261</v>
      </c>
      <c r="C2105" s="63" t="s">
        <v>462</v>
      </c>
      <c r="D2105" s="63" t="s">
        <v>8748</v>
      </c>
      <c r="E2105" s="63" t="s">
        <v>6835</v>
      </c>
      <c r="F2105" s="63" t="s">
        <v>38</v>
      </c>
      <c r="G2105" s="63" t="s">
        <v>6836</v>
      </c>
      <c r="H2105" s="63" t="s">
        <v>31</v>
      </c>
      <c r="I2105" s="64" t="s">
        <v>465</v>
      </c>
      <c r="J2105" s="65" t="s">
        <v>465</v>
      </c>
      <c r="K2105" s="63" t="s">
        <v>6837</v>
      </c>
      <c r="L2105" s="63" t="s">
        <v>39</v>
      </c>
      <c r="M2105" s="63" t="s">
        <v>34</v>
      </c>
      <c r="N2105" s="63" t="s">
        <v>35</v>
      </c>
      <c r="O2105" s="63" t="s">
        <v>36</v>
      </c>
      <c r="P2105" s="63" t="s">
        <v>8749</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2" t="s">
        <v>8768</v>
      </c>
    </row>
    <row r="2106" spans="1:29" ht="16.2" hidden="1" customHeight="1" x14ac:dyDescent="0.35">
      <c r="A2106" s="61">
        <v>2105</v>
      </c>
      <c r="B2106" s="67">
        <v>20431263</v>
      </c>
      <c r="C2106" s="63" t="s">
        <v>462</v>
      </c>
      <c r="D2106" s="63" t="s">
        <v>8748</v>
      </c>
      <c r="E2106" s="63" t="s">
        <v>6838</v>
      </c>
      <c r="F2106" s="63" t="s">
        <v>38</v>
      </c>
      <c r="G2106" s="63" t="s">
        <v>6839</v>
      </c>
      <c r="H2106" s="63" t="s">
        <v>31</v>
      </c>
      <c r="I2106" s="64" t="s">
        <v>607</v>
      </c>
      <c r="J2106" s="65" t="s">
        <v>526</v>
      </c>
      <c r="K2106" s="63" t="s">
        <v>6840</v>
      </c>
      <c r="L2106" s="63" t="s">
        <v>33</v>
      </c>
      <c r="M2106" s="63" t="s">
        <v>34</v>
      </c>
      <c r="N2106" s="63" t="s">
        <v>35</v>
      </c>
      <c r="O2106" s="63" t="s">
        <v>43</v>
      </c>
      <c r="P2106" s="63" t="s">
        <v>8749</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2" t="s">
        <v>8768</v>
      </c>
    </row>
    <row r="2107" spans="1:29" ht="16.2" hidden="1" customHeight="1" x14ac:dyDescent="0.35">
      <c r="A2107" s="66">
        <v>2106</v>
      </c>
      <c r="B2107" s="63">
        <v>20431265</v>
      </c>
      <c r="C2107" s="63" t="s">
        <v>462</v>
      </c>
      <c r="D2107" s="63" t="s">
        <v>8748</v>
      </c>
      <c r="E2107" s="63" t="s">
        <v>6841</v>
      </c>
      <c r="F2107" s="63" t="s">
        <v>38</v>
      </c>
      <c r="G2107" s="63" t="s">
        <v>6815</v>
      </c>
      <c r="H2107" s="63" t="s">
        <v>31</v>
      </c>
      <c r="I2107" s="64" t="s">
        <v>465</v>
      </c>
      <c r="J2107" s="65" t="s">
        <v>465</v>
      </c>
      <c r="K2107" s="63" t="s">
        <v>6842</v>
      </c>
      <c r="L2107" s="63" t="s">
        <v>39</v>
      </c>
      <c r="M2107" s="63" t="s">
        <v>34</v>
      </c>
      <c r="N2107" s="63" t="s">
        <v>41</v>
      </c>
      <c r="O2107" s="63" t="s">
        <v>36</v>
      </c>
      <c r="P2107" s="63" t="s">
        <v>41</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2" t="s">
        <v>8768</v>
      </c>
    </row>
    <row r="2108" spans="1:29" ht="16.2" hidden="1" customHeight="1" x14ac:dyDescent="0.35">
      <c r="A2108" s="66">
        <v>2107</v>
      </c>
      <c r="B2108" s="67">
        <v>20431297</v>
      </c>
      <c r="C2108" s="63" t="s">
        <v>462</v>
      </c>
      <c r="D2108" s="63" t="s">
        <v>8748</v>
      </c>
      <c r="E2108" s="63" t="s">
        <v>193</v>
      </c>
      <c r="F2108" s="63" t="s">
        <v>38</v>
      </c>
      <c r="G2108" s="63" t="s">
        <v>6843</v>
      </c>
      <c r="H2108" s="63" t="s">
        <v>31</v>
      </c>
      <c r="I2108" s="64" t="s">
        <v>465</v>
      </c>
      <c r="J2108" s="65" t="s">
        <v>465</v>
      </c>
      <c r="K2108" s="63" t="s">
        <v>6844</v>
      </c>
      <c r="L2108" s="63" t="s">
        <v>33</v>
      </c>
      <c r="M2108" s="63" t="s">
        <v>34</v>
      </c>
      <c r="N2108" s="63" t="s">
        <v>35</v>
      </c>
      <c r="O2108" s="63" t="s">
        <v>43</v>
      </c>
      <c r="P2108" s="63" t="s">
        <v>8750</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2" t="s">
        <v>8768</v>
      </c>
    </row>
    <row r="2109" spans="1:29" ht="16.2" hidden="1" customHeight="1" x14ac:dyDescent="0.35">
      <c r="A2109" s="66">
        <v>2108</v>
      </c>
      <c r="B2109" s="67">
        <v>20431313</v>
      </c>
      <c r="C2109" s="63" t="s">
        <v>462</v>
      </c>
      <c r="D2109" s="63" t="s">
        <v>8748</v>
      </c>
      <c r="E2109" s="63" t="s">
        <v>2903</v>
      </c>
      <c r="F2109" s="63" t="s">
        <v>38</v>
      </c>
      <c r="G2109" s="63" t="s">
        <v>6845</v>
      </c>
      <c r="H2109" s="63" t="s">
        <v>42</v>
      </c>
      <c r="I2109" s="64" t="s">
        <v>6846</v>
      </c>
      <c r="J2109" s="65" t="s">
        <v>544</v>
      </c>
      <c r="K2109" s="63" t="s">
        <v>6847</v>
      </c>
      <c r="L2109" s="63" t="s">
        <v>39</v>
      </c>
      <c r="M2109" s="63" t="s">
        <v>34</v>
      </c>
      <c r="N2109" s="63" t="s">
        <v>35</v>
      </c>
      <c r="O2109" s="63" t="s">
        <v>43</v>
      </c>
      <c r="P2109" s="63" t="s">
        <v>8750</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2" t="s">
        <v>8768</v>
      </c>
    </row>
    <row r="2110" spans="1:29" ht="16.2" hidden="1" customHeight="1" x14ac:dyDescent="0.35">
      <c r="A2110" s="61">
        <v>2109</v>
      </c>
      <c r="B2110" s="67">
        <v>20431323</v>
      </c>
      <c r="C2110" s="63" t="s">
        <v>462</v>
      </c>
      <c r="D2110" s="63" t="s">
        <v>8748</v>
      </c>
      <c r="E2110" s="63" t="s">
        <v>6848</v>
      </c>
      <c r="F2110" s="63" t="s">
        <v>32</v>
      </c>
      <c r="G2110" s="63" t="s">
        <v>6849</v>
      </c>
      <c r="H2110" s="63" t="s">
        <v>31</v>
      </c>
      <c r="I2110" s="64" t="s">
        <v>465</v>
      </c>
      <c r="J2110" s="65" t="s">
        <v>544</v>
      </c>
      <c r="K2110" s="63" t="s">
        <v>6850</v>
      </c>
      <c r="L2110" s="63" t="s">
        <v>33</v>
      </c>
      <c r="M2110" s="63" t="s">
        <v>34</v>
      </c>
      <c r="N2110" s="63" t="s">
        <v>35</v>
      </c>
      <c r="O2110" s="63" t="s">
        <v>43</v>
      </c>
      <c r="P2110" s="63" t="s">
        <v>8757</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2" t="s">
        <v>8768</v>
      </c>
    </row>
    <row r="2111" spans="1:29" ht="16.2" hidden="1" customHeight="1" x14ac:dyDescent="0.35">
      <c r="A2111" s="61">
        <v>2110</v>
      </c>
      <c r="B2111" s="67">
        <v>20431330</v>
      </c>
      <c r="C2111" s="63" t="s">
        <v>462</v>
      </c>
      <c r="D2111" s="63" t="s">
        <v>8748</v>
      </c>
      <c r="E2111" s="63" t="s">
        <v>422</v>
      </c>
      <c r="F2111" s="63" t="s">
        <v>32</v>
      </c>
      <c r="G2111" s="63" t="s">
        <v>6851</v>
      </c>
      <c r="H2111" s="63" t="s">
        <v>31</v>
      </c>
      <c r="I2111" s="64" t="s">
        <v>5086</v>
      </c>
      <c r="J2111" s="65" t="s">
        <v>465</v>
      </c>
      <c r="K2111" s="63" t="s">
        <v>6852</v>
      </c>
      <c r="L2111" s="63" t="s">
        <v>45</v>
      </c>
      <c r="M2111" s="63" t="s">
        <v>40</v>
      </c>
      <c r="N2111" s="63" t="s">
        <v>35</v>
      </c>
      <c r="O2111" s="63" t="s">
        <v>43</v>
      </c>
      <c r="P2111" s="63" t="s">
        <v>8749</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2" t="s">
        <v>8768</v>
      </c>
    </row>
    <row r="2112" spans="1:29" ht="16.2" hidden="1" customHeight="1" x14ac:dyDescent="0.35">
      <c r="A2112" s="66">
        <v>2111</v>
      </c>
      <c r="B2112" s="62">
        <v>20431334</v>
      </c>
      <c r="C2112" s="63" t="s">
        <v>462</v>
      </c>
      <c r="D2112" s="63" t="s">
        <v>8748</v>
      </c>
      <c r="E2112" s="63" t="s">
        <v>6853</v>
      </c>
      <c r="F2112" s="63" t="s">
        <v>38</v>
      </c>
      <c r="G2112" s="63" t="s">
        <v>6854</v>
      </c>
      <c r="H2112" s="63" t="s">
        <v>31</v>
      </c>
      <c r="I2112" s="64" t="s">
        <v>465</v>
      </c>
      <c r="J2112" s="65" t="s">
        <v>465</v>
      </c>
      <c r="K2112" s="63" t="s">
        <v>6855</v>
      </c>
      <c r="L2112" s="63" t="s">
        <v>39</v>
      </c>
      <c r="M2112" s="63" t="s">
        <v>40</v>
      </c>
      <c r="N2112" s="63" t="s">
        <v>48</v>
      </c>
      <c r="O2112" s="63" t="s">
        <v>36</v>
      </c>
      <c r="P2112" s="89" t="s">
        <v>8756</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2" t="s">
        <v>8768</v>
      </c>
    </row>
    <row r="2113" spans="1:29" ht="16.2" hidden="1" customHeight="1" x14ac:dyDescent="0.35">
      <c r="A2113" s="66">
        <v>2112</v>
      </c>
      <c r="B2113" s="63">
        <v>20431335</v>
      </c>
      <c r="C2113" s="63" t="s">
        <v>462</v>
      </c>
      <c r="D2113" s="63" t="s">
        <v>8748</v>
      </c>
      <c r="E2113" s="63" t="s">
        <v>6856</v>
      </c>
      <c r="F2113" s="63" t="s">
        <v>38</v>
      </c>
      <c r="G2113" s="63" t="s">
        <v>6857</v>
      </c>
      <c r="H2113" s="63" t="s">
        <v>42</v>
      </c>
      <c r="I2113" s="64" t="s">
        <v>465</v>
      </c>
      <c r="J2113" s="65" t="s">
        <v>465</v>
      </c>
      <c r="K2113" s="63" t="s">
        <v>6858</v>
      </c>
      <c r="L2113" s="63" t="s">
        <v>39</v>
      </c>
      <c r="M2113" s="63" t="s">
        <v>40</v>
      </c>
      <c r="N2113" s="63" t="s">
        <v>52</v>
      </c>
      <c r="O2113" s="63" t="s">
        <v>36</v>
      </c>
      <c r="P2113" s="63" t="s">
        <v>52</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2" t="s">
        <v>8768</v>
      </c>
    </row>
    <row r="2114" spans="1:29" ht="16.2" hidden="1" customHeight="1" x14ac:dyDescent="0.35">
      <c r="A2114" s="61">
        <v>2113</v>
      </c>
      <c r="B2114" s="63">
        <v>20431347</v>
      </c>
      <c r="C2114" s="63" t="s">
        <v>462</v>
      </c>
      <c r="D2114" s="63" t="s">
        <v>8748</v>
      </c>
      <c r="E2114" s="63" t="s">
        <v>6859</v>
      </c>
      <c r="F2114" s="63" t="s">
        <v>38</v>
      </c>
      <c r="G2114" s="63" t="s">
        <v>6860</v>
      </c>
      <c r="H2114" s="63" t="s">
        <v>42</v>
      </c>
      <c r="I2114" s="64" t="s">
        <v>465</v>
      </c>
      <c r="J2114" s="65" t="s">
        <v>465</v>
      </c>
      <c r="K2114" s="63" t="s">
        <v>6861</v>
      </c>
      <c r="L2114" s="63" t="s">
        <v>33</v>
      </c>
      <c r="M2114" s="63" t="s">
        <v>34</v>
      </c>
      <c r="N2114" s="63" t="s">
        <v>48</v>
      </c>
      <c r="O2114" s="63" t="s">
        <v>36</v>
      </c>
      <c r="P2114" s="89" t="s">
        <v>8756</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2" t="s">
        <v>8768</v>
      </c>
    </row>
    <row r="2115" spans="1:29" ht="16.2" hidden="1" customHeight="1" x14ac:dyDescent="0.35">
      <c r="A2115" s="61">
        <v>2114</v>
      </c>
      <c r="B2115" s="63">
        <v>20431352</v>
      </c>
      <c r="C2115" s="63" t="s">
        <v>462</v>
      </c>
      <c r="D2115" s="63" t="s">
        <v>8748</v>
      </c>
      <c r="E2115" s="63" t="s">
        <v>6862</v>
      </c>
      <c r="F2115" s="63" t="s">
        <v>38</v>
      </c>
      <c r="G2115" s="63" t="s">
        <v>6863</v>
      </c>
      <c r="H2115" s="63" t="s">
        <v>42</v>
      </c>
      <c r="I2115" s="64" t="s">
        <v>654</v>
      </c>
      <c r="J2115" s="65" t="s">
        <v>655</v>
      </c>
      <c r="K2115" s="63" t="s">
        <v>6864</v>
      </c>
      <c r="L2115" s="63" t="s">
        <v>33</v>
      </c>
      <c r="M2115" s="63" t="s">
        <v>40</v>
      </c>
      <c r="N2115" s="63" t="s">
        <v>52</v>
      </c>
      <c r="O2115" s="63" t="s">
        <v>30</v>
      </c>
      <c r="P2115" s="63" t="s">
        <v>52</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2" t="s">
        <v>8768</v>
      </c>
    </row>
    <row r="2116" spans="1:29" ht="16.2" hidden="1" customHeight="1" x14ac:dyDescent="0.35">
      <c r="A2116" s="66">
        <v>2115</v>
      </c>
      <c r="B2116" s="67">
        <v>20431358</v>
      </c>
      <c r="C2116" s="63" t="s">
        <v>462</v>
      </c>
      <c r="D2116" s="63" t="s">
        <v>8748</v>
      </c>
      <c r="E2116" s="63" t="s">
        <v>286</v>
      </c>
      <c r="F2116" s="63" t="s">
        <v>32</v>
      </c>
      <c r="G2116" s="63" t="s">
        <v>6865</v>
      </c>
      <c r="H2116" s="63" t="s">
        <v>31</v>
      </c>
      <c r="I2116" s="64" t="s">
        <v>465</v>
      </c>
      <c r="J2116" s="65" t="s">
        <v>465</v>
      </c>
      <c r="K2116" s="63" t="s">
        <v>6866</v>
      </c>
      <c r="L2116" s="63" t="s">
        <v>39</v>
      </c>
      <c r="M2116" s="63" t="s">
        <v>34</v>
      </c>
      <c r="N2116" s="63" t="s">
        <v>35</v>
      </c>
      <c r="O2116" s="63" t="s">
        <v>36</v>
      </c>
      <c r="P2116" s="63" t="s">
        <v>8757</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2" t="s">
        <v>8768</v>
      </c>
    </row>
    <row r="2117" spans="1:29" ht="16.2" hidden="1" customHeight="1" x14ac:dyDescent="0.35">
      <c r="A2117" s="66">
        <v>2116</v>
      </c>
      <c r="B2117" s="67">
        <v>20431370</v>
      </c>
      <c r="C2117" s="63" t="s">
        <v>462</v>
      </c>
      <c r="D2117" s="63" t="s">
        <v>8748</v>
      </c>
      <c r="E2117" s="63" t="s">
        <v>6867</v>
      </c>
      <c r="F2117" s="63" t="s">
        <v>38</v>
      </c>
      <c r="G2117" s="63" t="s">
        <v>6868</v>
      </c>
      <c r="H2117" s="63" t="s">
        <v>31</v>
      </c>
      <c r="I2117" s="64" t="s">
        <v>6869</v>
      </c>
      <c r="J2117" s="65" t="s">
        <v>544</v>
      </c>
      <c r="K2117" s="63" t="s">
        <v>6870</v>
      </c>
      <c r="L2117" s="63" t="s">
        <v>39</v>
      </c>
      <c r="M2117" s="63" t="s">
        <v>34</v>
      </c>
      <c r="N2117" s="63" t="s">
        <v>35</v>
      </c>
      <c r="O2117" s="63" t="s">
        <v>30</v>
      </c>
      <c r="P2117" s="63" t="s">
        <v>8755</v>
      </c>
      <c r="Q2117" s="84">
        <f t="shared" ca="1" si="99"/>
        <v>46120</v>
      </c>
      <c r="R2117" s="68">
        <v>0</v>
      </c>
      <c r="S2117" s="85" t="s">
        <v>8754</v>
      </c>
      <c r="T2117" s="85">
        <v>0</v>
      </c>
      <c r="U2117" s="85">
        <v>0</v>
      </c>
      <c r="V2117" s="86">
        <f t="shared" si="100"/>
        <v>2</v>
      </c>
      <c r="W2117" s="85">
        <v>0</v>
      </c>
      <c r="X2117" s="85">
        <v>0</v>
      </c>
      <c r="Y2117" s="85">
        <v>0</v>
      </c>
      <c r="Z2117" s="85">
        <v>0</v>
      </c>
      <c r="AA2117" s="85">
        <v>0</v>
      </c>
      <c r="AB2117" s="87">
        <f t="shared" si="101"/>
        <v>0</v>
      </c>
      <c r="AC2117" s="92" t="s">
        <v>8768</v>
      </c>
    </row>
    <row r="2118" spans="1:29" ht="16.2" hidden="1" customHeight="1" x14ac:dyDescent="0.35">
      <c r="A2118" s="61">
        <v>2117</v>
      </c>
      <c r="B2118" s="67">
        <v>20431373</v>
      </c>
      <c r="C2118" s="63" t="s">
        <v>462</v>
      </c>
      <c r="D2118" s="63" t="s">
        <v>8748</v>
      </c>
      <c r="E2118" s="63" t="s">
        <v>6871</v>
      </c>
      <c r="F2118" s="63" t="s">
        <v>38</v>
      </c>
      <c r="G2118" s="63" t="s">
        <v>6872</v>
      </c>
      <c r="H2118" s="63" t="s">
        <v>31</v>
      </c>
      <c r="I2118" s="64" t="s">
        <v>465</v>
      </c>
      <c r="J2118" s="65" t="s">
        <v>465</v>
      </c>
      <c r="K2118" s="63" t="s">
        <v>6873</v>
      </c>
      <c r="L2118" s="63" t="s">
        <v>39</v>
      </c>
      <c r="M2118" s="63" t="s">
        <v>34</v>
      </c>
      <c r="N2118" s="63" t="s">
        <v>35</v>
      </c>
      <c r="O2118" s="63" t="s">
        <v>30</v>
      </c>
      <c r="P2118" s="63" t="s">
        <v>8751</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2" t="s">
        <v>8768</v>
      </c>
    </row>
    <row r="2119" spans="1:29" ht="16.2" hidden="1" customHeight="1" x14ac:dyDescent="0.35">
      <c r="A2119" s="61">
        <v>2118</v>
      </c>
      <c r="B2119" s="63">
        <v>20431375</v>
      </c>
      <c r="C2119" s="63" t="s">
        <v>462</v>
      </c>
      <c r="D2119" s="63" t="s">
        <v>8748</v>
      </c>
      <c r="E2119" s="63" t="s">
        <v>6874</v>
      </c>
      <c r="F2119" s="63" t="s">
        <v>32</v>
      </c>
      <c r="G2119" s="63" t="s">
        <v>6875</v>
      </c>
      <c r="H2119" s="63" t="s">
        <v>31</v>
      </c>
      <c r="I2119" s="64" t="s">
        <v>6876</v>
      </c>
      <c r="J2119" s="65" t="s">
        <v>526</v>
      </c>
      <c r="K2119" s="63" t="s">
        <v>6877</v>
      </c>
      <c r="L2119" s="63" t="s">
        <v>33</v>
      </c>
      <c r="M2119" s="63" t="s">
        <v>40</v>
      </c>
      <c r="N2119" s="63" t="s">
        <v>48</v>
      </c>
      <c r="O2119" s="63" t="s">
        <v>30</v>
      </c>
      <c r="P2119" s="89" t="s">
        <v>8758</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2" t="s">
        <v>8768</v>
      </c>
    </row>
    <row r="2120" spans="1:29" ht="16.2" hidden="1" customHeight="1" x14ac:dyDescent="0.35">
      <c r="A2120" s="66">
        <v>2119</v>
      </c>
      <c r="B2120" s="67">
        <v>20431389</v>
      </c>
      <c r="C2120" s="63" t="s">
        <v>462</v>
      </c>
      <c r="D2120" s="63" t="s">
        <v>8748</v>
      </c>
      <c r="E2120" s="63" t="s">
        <v>165</v>
      </c>
      <c r="F2120" s="63" t="s">
        <v>38</v>
      </c>
      <c r="G2120" s="63" t="s">
        <v>6878</v>
      </c>
      <c r="H2120" s="63" t="s">
        <v>42</v>
      </c>
      <c r="I2120" s="64" t="s">
        <v>6879</v>
      </c>
      <c r="J2120" s="65" t="s">
        <v>980</v>
      </c>
      <c r="K2120" s="63" t="s">
        <v>6880</v>
      </c>
      <c r="L2120" s="63" t="s">
        <v>33</v>
      </c>
      <c r="M2120" s="63" t="s">
        <v>34</v>
      </c>
      <c r="N2120" s="63" t="s">
        <v>35</v>
      </c>
      <c r="O2120" s="63" t="s">
        <v>30</v>
      </c>
      <c r="P2120" s="63" t="s">
        <v>8752</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2" t="s">
        <v>8768</v>
      </c>
    </row>
    <row r="2121" spans="1:29" ht="16.2" hidden="1" customHeight="1" x14ac:dyDescent="0.35">
      <c r="A2121" s="66">
        <v>2120</v>
      </c>
      <c r="B2121" s="63">
        <v>20431396</v>
      </c>
      <c r="C2121" s="63" t="s">
        <v>462</v>
      </c>
      <c r="D2121" s="63" t="s">
        <v>8748</v>
      </c>
      <c r="E2121" s="63" t="s">
        <v>137</v>
      </c>
      <c r="F2121" s="63" t="s">
        <v>38</v>
      </c>
      <c r="G2121" s="63" t="s">
        <v>6881</v>
      </c>
      <c r="H2121" s="63" t="s">
        <v>42</v>
      </c>
      <c r="I2121" s="64" t="s">
        <v>6882</v>
      </c>
      <c r="J2121" s="65" t="s">
        <v>526</v>
      </c>
      <c r="K2121" s="63" t="s">
        <v>6883</v>
      </c>
      <c r="L2121" s="63" t="s">
        <v>39</v>
      </c>
      <c r="M2121" s="63" t="s">
        <v>40</v>
      </c>
      <c r="N2121" s="63" t="s">
        <v>52</v>
      </c>
      <c r="O2121" s="63" t="s">
        <v>30</v>
      </c>
      <c r="P2121" s="63" t="s">
        <v>52</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2" t="s">
        <v>8768</v>
      </c>
    </row>
    <row r="2122" spans="1:29" ht="16.2" hidden="1" customHeight="1" x14ac:dyDescent="0.35">
      <c r="A2122" s="61">
        <v>2121</v>
      </c>
      <c r="B2122" s="63">
        <v>20431397</v>
      </c>
      <c r="C2122" s="63" t="s">
        <v>462</v>
      </c>
      <c r="D2122" s="63" t="s">
        <v>8748</v>
      </c>
      <c r="E2122" s="63" t="s">
        <v>6884</v>
      </c>
      <c r="F2122" s="63" t="s">
        <v>38</v>
      </c>
      <c r="G2122" s="63" t="s">
        <v>6885</v>
      </c>
      <c r="H2122" s="63" t="s">
        <v>42</v>
      </c>
      <c r="I2122" s="64" t="s">
        <v>465</v>
      </c>
      <c r="J2122" s="65" t="s">
        <v>465</v>
      </c>
      <c r="K2122" s="63" t="s">
        <v>6886</v>
      </c>
      <c r="L2122" s="63" t="s">
        <v>39</v>
      </c>
      <c r="M2122" s="63" t="s">
        <v>40</v>
      </c>
      <c r="N2122" s="63" t="s">
        <v>52</v>
      </c>
      <c r="O2122" s="63" t="s">
        <v>36</v>
      </c>
      <c r="P2122" s="63" t="s">
        <v>52</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2" t="s">
        <v>8768</v>
      </c>
    </row>
    <row r="2123" spans="1:29" ht="16.2" hidden="1" customHeight="1" x14ac:dyDescent="0.35">
      <c r="A2123" s="61">
        <v>2122</v>
      </c>
      <c r="B2123" s="63">
        <v>20431416</v>
      </c>
      <c r="C2123" s="63" t="s">
        <v>462</v>
      </c>
      <c r="D2123" s="63" t="s">
        <v>8748</v>
      </c>
      <c r="E2123" s="63" t="s">
        <v>6887</v>
      </c>
      <c r="F2123" s="63" t="s">
        <v>38</v>
      </c>
      <c r="G2123" s="63" t="s">
        <v>6888</v>
      </c>
      <c r="H2123" s="63" t="s">
        <v>31</v>
      </c>
      <c r="I2123" s="64" t="s">
        <v>465</v>
      </c>
      <c r="J2123" s="65" t="s">
        <v>1463</v>
      </c>
      <c r="K2123" s="63" t="s">
        <v>6889</v>
      </c>
      <c r="L2123" s="63" t="s">
        <v>33</v>
      </c>
      <c r="M2123" s="63" t="s">
        <v>40</v>
      </c>
      <c r="N2123" s="63" t="s">
        <v>52</v>
      </c>
      <c r="O2123" s="63" t="s">
        <v>43</v>
      </c>
      <c r="P2123" s="63" t="s">
        <v>52</v>
      </c>
      <c r="Q2123" s="84">
        <f t="shared" ca="1" si="99"/>
        <v>46120</v>
      </c>
      <c r="R2123" s="68">
        <v>0</v>
      </c>
      <c r="S2123" s="85" t="s">
        <v>8754</v>
      </c>
      <c r="T2123" s="85">
        <v>0</v>
      </c>
      <c r="U2123" s="85">
        <v>0</v>
      </c>
      <c r="V2123" s="86">
        <f t="shared" si="100"/>
        <v>2</v>
      </c>
      <c r="W2123" s="85">
        <v>0</v>
      </c>
      <c r="X2123" s="85">
        <v>0</v>
      </c>
      <c r="Y2123" s="85">
        <v>0</v>
      </c>
      <c r="Z2123" s="85">
        <v>0</v>
      </c>
      <c r="AA2123" s="85">
        <v>0</v>
      </c>
      <c r="AB2123" s="87">
        <f t="shared" si="101"/>
        <v>0</v>
      </c>
      <c r="AC2123" s="92" t="s">
        <v>8768</v>
      </c>
    </row>
    <row r="2124" spans="1:29" ht="16.2" hidden="1" customHeight="1" x14ac:dyDescent="0.35">
      <c r="A2124" s="66">
        <v>2123</v>
      </c>
      <c r="B2124" s="63">
        <v>20431424</v>
      </c>
      <c r="C2124" s="63" t="s">
        <v>462</v>
      </c>
      <c r="D2124" s="63" t="s">
        <v>8748</v>
      </c>
      <c r="E2124" s="63" t="s">
        <v>6890</v>
      </c>
      <c r="F2124" s="63" t="s">
        <v>38</v>
      </c>
      <c r="G2124" s="63" t="s">
        <v>6891</v>
      </c>
      <c r="H2124" s="63" t="s">
        <v>31</v>
      </c>
      <c r="I2124" s="64" t="s">
        <v>465</v>
      </c>
      <c r="J2124" s="65" t="s">
        <v>465</v>
      </c>
      <c r="K2124" s="63" t="s">
        <v>6892</v>
      </c>
      <c r="L2124" s="63" t="s">
        <v>39</v>
      </c>
      <c r="M2124" s="63" t="s">
        <v>34</v>
      </c>
      <c r="N2124" s="63" t="s">
        <v>41</v>
      </c>
      <c r="O2124" s="63" t="s">
        <v>36</v>
      </c>
      <c r="P2124" s="63" t="s">
        <v>41</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2" t="s">
        <v>8768</v>
      </c>
    </row>
    <row r="2125" spans="1:29" ht="16.2" hidden="1" customHeight="1" x14ac:dyDescent="0.35">
      <c r="A2125" s="66">
        <v>2124</v>
      </c>
      <c r="B2125" s="63">
        <v>20431428</v>
      </c>
      <c r="C2125" s="63" t="s">
        <v>462</v>
      </c>
      <c r="D2125" s="63" t="s">
        <v>8748</v>
      </c>
      <c r="E2125" s="63" t="s">
        <v>6893</v>
      </c>
      <c r="F2125" s="63" t="s">
        <v>38</v>
      </c>
      <c r="G2125" s="63" t="s">
        <v>6894</v>
      </c>
      <c r="H2125" s="63" t="s">
        <v>42</v>
      </c>
      <c r="I2125" s="64" t="s">
        <v>6895</v>
      </c>
      <c r="J2125" s="65" t="s">
        <v>465</v>
      </c>
      <c r="K2125" s="63" t="s">
        <v>6896</v>
      </c>
      <c r="L2125" s="63" t="s">
        <v>33</v>
      </c>
      <c r="M2125" s="63" t="s">
        <v>40</v>
      </c>
      <c r="N2125" s="63" t="s">
        <v>48</v>
      </c>
      <c r="O2125" s="63" t="s">
        <v>43</v>
      </c>
      <c r="P2125" s="89" t="s">
        <v>8758</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2" t="s">
        <v>8768</v>
      </c>
    </row>
    <row r="2126" spans="1:29" ht="16.2" hidden="1" customHeight="1" x14ac:dyDescent="0.35">
      <c r="A2126" s="61">
        <v>2125</v>
      </c>
      <c r="B2126" s="67">
        <v>20431434</v>
      </c>
      <c r="C2126" s="63" t="s">
        <v>462</v>
      </c>
      <c r="D2126" s="63" t="s">
        <v>8748</v>
      </c>
      <c r="E2126" s="63" t="s">
        <v>6897</v>
      </c>
      <c r="F2126" s="63" t="s">
        <v>38</v>
      </c>
      <c r="G2126" s="63" t="s">
        <v>6898</v>
      </c>
      <c r="H2126" s="63" t="s">
        <v>42</v>
      </c>
      <c r="I2126" s="64" t="s">
        <v>6899</v>
      </c>
      <c r="J2126" s="65" t="s">
        <v>6900</v>
      </c>
      <c r="K2126" s="63" t="s">
        <v>6901</v>
      </c>
      <c r="L2126" s="63" t="s">
        <v>33</v>
      </c>
      <c r="M2126" s="63" t="s">
        <v>34</v>
      </c>
      <c r="N2126" s="63" t="s">
        <v>35</v>
      </c>
      <c r="O2126" s="63" t="s">
        <v>30</v>
      </c>
      <c r="P2126" s="63" t="s">
        <v>8750</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2" t="s">
        <v>8768</v>
      </c>
    </row>
    <row r="2127" spans="1:29" ht="16.2" hidden="1" customHeight="1" x14ac:dyDescent="0.35">
      <c r="A2127" s="66">
        <v>2126</v>
      </c>
      <c r="B2127" s="63">
        <v>20431438</v>
      </c>
      <c r="C2127" s="63" t="s">
        <v>462</v>
      </c>
      <c r="D2127" s="63" t="s">
        <v>8748</v>
      </c>
      <c r="E2127" s="63" t="s">
        <v>201</v>
      </c>
      <c r="F2127" s="63" t="s">
        <v>38</v>
      </c>
      <c r="G2127" s="63" t="s">
        <v>5917</v>
      </c>
      <c r="H2127" s="63" t="s">
        <v>42</v>
      </c>
      <c r="I2127" s="64" t="s">
        <v>465</v>
      </c>
      <c r="J2127" s="65" t="s">
        <v>526</v>
      </c>
      <c r="K2127" s="63" t="s">
        <v>6902</v>
      </c>
      <c r="L2127" s="63" t="s">
        <v>39</v>
      </c>
      <c r="M2127" s="63" t="s">
        <v>40</v>
      </c>
      <c r="N2127" s="63" t="s">
        <v>41</v>
      </c>
      <c r="O2127" s="63" t="s">
        <v>43</v>
      </c>
      <c r="P2127" s="63" t="s">
        <v>41</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2" t="s">
        <v>8768</v>
      </c>
    </row>
    <row r="2128" spans="1:29" ht="16.2" customHeight="1" x14ac:dyDescent="0.35">
      <c r="A2128" s="66">
        <v>2127</v>
      </c>
      <c r="B2128" s="63">
        <v>20431444</v>
      </c>
      <c r="C2128" s="63" t="s">
        <v>462</v>
      </c>
      <c r="D2128" s="63" t="s">
        <v>8748</v>
      </c>
      <c r="E2128" s="63" t="s">
        <v>6903</v>
      </c>
      <c r="F2128" s="63" t="s">
        <v>32</v>
      </c>
      <c r="G2128" s="63" t="s">
        <v>6904</v>
      </c>
      <c r="H2128" s="63" t="s">
        <v>31</v>
      </c>
      <c r="I2128" s="64" t="s">
        <v>465</v>
      </c>
      <c r="J2128" s="65" t="s">
        <v>465</v>
      </c>
      <c r="K2128" s="63" t="s">
        <v>6905</v>
      </c>
      <c r="L2128" s="63" t="s">
        <v>33</v>
      </c>
      <c r="M2128" s="63" t="s">
        <v>40</v>
      </c>
      <c r="N2128" s="63" t="s">
        <v>53</v>
      </c>
      <c r="O2128" s="63" t="s">
        <v>36</v>
      </c>
      <c r="P2128" s="63" t="s">
        <v>53</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2" t="s">
        <v>8768</v>
      </c>
    </row>
    <row r="2129" spans="1:29" ht="16.2" hidden="1" customHeight="1" x14ac:dyDescent="0.35">
      <c r="A2129" s="66">
        <v>2128</v>
      </c>
      <c r="B2129" s="63">
        <v>20431453</v>
      </c>
      <c r="C2129" s="63" t="s">
        <v>462</v>
      </c>
      <c r="D2129" s="63" t="s">
        <v>8748</v>
      </c>
      <c r="E2129" s="63" t="s">
        <v>6906</v>
      </c>
      <c r="F2129" s="63" t="s">
        <v>38</v>
      </c>
      <c r="G2129" s="63" t="s">
        <v>6907</v>
      </c>
      <c r="H2129" s="63" t="s">
        <v>42</v>
      </c>
      <c r="I2129" s="64" t="s">
        <v>468</v>
      </c>
      <c r="J2129" s="65" t="s">
        <v>502</v>
      </c>
      <c r="K2129" s="63" t="s">
        <v>6908</v>
      </c>
      <c r="L2129" s="63" t="s">
        <v>39</v>
      </c>
      <c r="M2129" s="63" t="s">
        <v>40</v>
      </c>
      <c r="N2129" s="63" t="s">
        <v>48</v>
      </c>
      <c r="O2129" s="63" t="s">
        <v>43</v>
      </c>
      <c r="P2129" s="89" t="s">
        <v>8758</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2" t="s">
        <v>8768</v>
      </c>
    </row>
    <row r="2130" spans="1:29" ht="16.2" hidden="1" customHeight="1" x14ac:dyDescent="0.35">
      <c r="A2130" s="61">
        <v>2129</v>
      </c>
      <c r="B2130" s="67">
        <v>20431481</v>
      </c>
      <c r="C2130" s="63" t="s">
        <v>462</v>
      </c>
      <c r="D2130" s="63" t="s">
        <v>8748</v>
      </c>
      <c r="E2130" s="63" t="s">
        <v>6909</v>
      </c>
      <c r="F2130" s="63" t="s">
        <v>38</v>
      </c>
      <c r="G2130" s="63" t="s">
        <v>6910</v>
      </c>
      <c r="H2130" s="63" t="s">
        <v>31</v>
      </c>
      <c r="I2130" s="64" t="s">
        <v>465</v>
      </c>
      <c r="J2130" s="65" t="s">
        <v>465</v>
      </c>
      <c r="K2130" s="63" t="s">
        <v>6911</v>
      </c>
      <c r="L2130" s="63" t="s">
        <v>33</v>
      </c>
      <c r="M2130" s="63" t="s">
        <v>34</v>
      </c>
      <c r="N2130" s="63" t="s">
        <v>35</v>
      </c>
      <c r="O2130" s="63" t="s">
        <v>36</v>
      </c>
      <c r="P2130" s="63" t="s">
        <v>8752</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2" t="s">
        <v>8768</v>
      </c>
    </row>
    <row r="2131" spans="1:29" ht="16.2" hidden="1" customHeight="1" x14ac:dyDescent="0.35">
      <c r="A2131" s="61">
        <v>2130</v>
      </c>
      <c r="B2131" s="67">
        <v>20431482</v>
      </c>
      <c r="C2131" s="63" t="s">
        <v>462</v>
      </c>
      <c r="D2131" s="63" t="s">
        <v>8748</v>
      </c>
      <c r="E2131" s="63" t="s">
        <v>5234</v>
      </c>
      <c r="F2131" s="63" t="s">
        <v>38</v>
      </c>
      <c r="G2131" s="63" t="s">
        <v>6912</v>
      </c>
      <c r="H2131" s="63" t="s">
        <v>31</v>
      </c>
      <c r="I2131" s="64" t="s">
        <v>465</v>
      </c>
      <c r="J2131" s="65" t="s">
        <v>465</v>
      </c>
      <c r="K2131" s="63" t="s">
        <v>6913</v>
      </c>
      <c r="L2131" s="63" t="s">
        <v>33</v>
      </c>
      <c r="M2131" s="63" t="s">
        <v>34</v>
      </c>
      <c r="N2131" s="63" t="s">
        <v>35</v>
      </c>
      <c r="O2131" s="63" t="s">
        <v>36</v>
      </c>
      <c r="P2131" s="63" t="s">
        <v>8749</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2" t="s">
        <v>8768</v>
      </c>
    </row>
    <row r="2132" spans="1:29" ht="16.2" hidden="1" customHeight="1" x14ac:dyDescent="0.35">
      <c r="A2132" s="66">
        <v>2131</v>
      </c>
      <c r="B2132" s="67">
        <v>20431500</v>
      </c>
      <c r="C2132" s="63" t="s">
        <v>462</v>
      </c>
      <c r="D2132" s="63" t="s">
        <v>8748</v>
      </c>
      <c r="E2132" s="63" t="s">
        <v>6914</v>
      </c>
      <c r="F2132" s="63" t="s">
        <v>32</v>
      </c>
      <c r="G2132" s="63" t="s">
        <v>6915</v>
      </c>
      <c r="H2132" s="63" t="s">
        <v>31</v>
      </c>
      <c r="I2132" s="64" t="s">
        <v>465</v>
      </c>
      <c r="J2132" s="65" t="s">
        <v>465</v>
      </c>
      <c r="K2132" s="63" t="s">
        <v>6916</v>
      </c>
      <c r="L2132" s="63" t="s">
        <v>39</v>
      </c>
      <c r="M2132" s="63" t="s">
        <v>34</v>
      </c>
      <c r="N2132" s="63" t="s">
        <v>35</v>
      </c>
      <c r="O2132" s="63" t="s">
        <v>36</v>
      </c>
      <c r="P2132" s="63" t="s">
        <v>8755</v>
      </c>
      <c r="Q2132" s="84">
        <f t="shared" ca="1" si="99"/>
        <v>46120</v>
      </c>
      <c r="R2132" s="68">
        <v>0</v>
      </c>
      <c r="S2132" s="85" t="s">
        <v>8754</v>
      </c>
      <c r="T2132" s="85">
        <v>0</v>
      </c>
      <c r="U2132" s="85">
        <v>0</v>
      </c>
      <c r="V2132" s="86">
        <f t="shared" si="100"/>
        <v>2</v>
      </c>
      <c r="W2132" s="85">
        <v>0</v>
      </c>
      <c r="X2132" s="85">
        <v>0</v>
      </c>
      <c r="Y2132" s="85">
        <v>0</v>
      </c>
      <c r="Z2132" s="85">
        <v>0</v>
      </c>
      <c r="AA2132" s="85">
        <v>0</v>
      </c>
      <c r="AB2132" s="87">
        <f t="shared" si="101"/>
        <v>0</v>
      </c>
      <c r="AC2132" s="92" t="s">
        <v>8768</v>
      </c>
    </row>
    <row r="2133" spans="1:29" ht="16.2" hidden="1" customHeight="1" x14ac:dyDescent="0.35">
      <c r="A2133" s="66">
        <v>2132</v>
      </c>
      <c r="B2133" s="67">
        <v>20431510</v>
      </c>
      <c r="C2133" s="63" t="s">
        <v>462</v>
      </c>
      <c r="D2133" s="63" t="s">
        <v>8748</v>
      </c>
      <c r="E2133" s="63" t="s">
        <v>6917</v>
      </c>
      <c r="F2133" s="63" t="s">
        <v>32</v>
      </c>
      <c r="G2133" s="63" t="s">
        <v>6918</v>
      </c>
      <c r="H2133" s="63" t="s">
        <v>31</v>
      </c>
      <c r="I2133" s="64" t="s">
        <v>607</v>
      </c>
      <c r="J2133" s="65" t="s">
        <v>465</v>
      </c>
      <c r="K2133" s="63" t="s">
        <v>6919</v>
      </c>
      <c r="L2133" s="63" t="s">
        <v>33</v>
      </c>
      <c r="M2133" s="63" t="s">
        <v>40</v>
      </c>
      <c r="N2133" s="63" t="s">
        <v>35</v>
      </c>
      <c r="O2133" s="63" t="s">
        <v>43</v>
      </c>
      <c r="P2133" s="63" t="s">
        <v>8753</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2" t="s">
        <v>8768</v>
      </c>
    </row>
    <row r="2134" spans="1:29" ht="16.2" hidden="1" customHeight="1" x14ac:dyDescent="0.35">
      <c r="A2134" s="61">
        <v>2133</v>
      </c>
      <c r="B2134" s="67">
        <v>20431530</v>
      </c>
      <c r="C2134" s="63" t="s">
        <v>462</v>
      </c>
      <c r="D2134" s="63" t="s">
        <v>8748</v>
      </c>
      <c r="E2134" s="63" t="s">
        <v>6920</v>
      </c>
      <c r="F2134" s="63" t="s">
        <v>32</v>
      </c>
      <c r="G2134" s="63" t="s">
        <v>6921</v>
      </c>
      <c r="H2134" s="63" t="s">
        <v>42</v>
      </c>
      <c r="I2134" s="64" t="s">
        <v>6922</v>
      </c>
      <c r="J2134" s="65" t="s">
        <v>526</v>
      </c>
      <c r="K2134" s="63" t="s">
        <v>6923</v>
      </c>
      <c r="L2134" s="63" t="s">
        <v>39</v>
      </c>
      <c r="M2134" s="63" t="s">
        <v>34</v>
      </c>
      <c r="N2134" s="63" t="s">
        <v>35</v>
      </c>
      <c r="O2134" s="63" t="s">
        <v>43</v>
      </c>
      <c r="P2134" s="63" t="s">
        <v>8753</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2" t="s">
        <v>8768</v>
      </c>
    </row>
    <row r="2135" spans="1:29" ht="16.2" hidden="1" customHeight="1" x14ac:dyDescent="0.35">
      <c r="A2135" s="61">
        <v>2134</v>
      </c>
      <c r="B2135" s="67">
        <v>20431546</v>
      </c>
      <c r="C2135" s="63" t="s">
        <v>462</v>
      </c>
      <c r="D2135" s="63" t="s">
        <v>8748</v>
      </c>
      <c r="E2135" s="63" t="s">
        <v>6924</v>
      </c>
      <c r="F2135" s="63" t="s">
        <v>32</v>
      </c>
      <c r="G2135" s="63" t="s">
        <v>6925</v>
      </c>
      <c r="H2135" s="63" t="s">
        <v>42</v>
      </c>
      <c r="I2135" s="64" t="s">
        <v>465</v>
      </c>
      <c r="J2135" s="65" t="s">
        <v>465</v>
      </c>
      <c r="K2135" s="63" t="s">
        <v>6926</v>
      </c>
      <c r="L2135" s="63" t="s">
        <v>39</v>
      </c>
      <c r="M2135" s="63" t="s">
        <v>34</v>
      </c>
      <c r="N2135" s="63" t="s">
        <v>35</v>
      </c>
      <c r="O2135" s="63" t="s">
        <v>36</v>
      </c>
      <c r="P2135" s="63" t="s">
        <v>8750</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2" t="s">
        <v>8768</v>
      </c>
    </row>
    <row r="2136" spans="1:29" ht="16.2" hidden="1" customHeight="1" x14ac:dyDescent="0.35">
      <c r="A2136" s="66">
        <v>2135</v>
      </c>
      <c r="B2136" s="67">
        <v>20431560</v>
      </c>
      <c r="C2136" s="63" t="s">
        <v>462</v>
      </c>
      <c r="D2136" s="63" t="s">
        <v>8748</v>
      </c>
      <c r="E2136" s="63" t="s">
        <v>138</v>
      </c>
      <c r="F2136" s="63" t="s">
        <v>32</v>
      </c>
      <c r="G2136" s="63" t="s">
        <v>2582</v>
      </c>
      <c r="H2136" s="63" t="s">
        <v>42</v>
      </c>
      <c r="I2136" s="64" t="s">
        <v>465</v>
      </c>
      <c r="J2136" s="65" t="s">
        <v>465</v>
      </c>
      <c r="K2136" s="63" t="s">
        <v>6927</v>
      </c>
      <c r="L2136" s="63" t="s">
        <v>45</v>
      </c>
      <c r="M2136" s="63" t="s">
        <v>34</v>
      </c>
      <c r="N2136" s="63" t="s">
        <v>35</v>
      </c>
      <c r="O2136" s="63" t="s">
        <v>36</v>
      </c>
      <c r="P2136" s="63" t="s">
        <v>8749</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2" t="s">
        <v>8768</v>
      </c>
    </row>
    <row r="2137" spans="1:29" ht="16.2" hidden="1" customHeight="1" x14ac:dyDescent="0.35">
      <c r="A2137" s="66">
        <v>2136</v>
      </c>
      <c r="B2137" s="67">
        <v>20431598</v>
      </c>
      <c r="C2137" s="63" t="s">
        <v>462</v>
      </c>
      <c r="D2137" s="63" t="s">
        <v>8748</v>
      </c>
      <c r="E2137" s="63" t="s">
        <v>6928</v>
      </c>
      <c r="F2137" s="63" t="s">
        <v>38</v>
      </c>
      <c r="G2137" s="63" t="s">
        <v>6929</v>
      </c>
      <c r="H2137" s="63" t="s">
        <v>31</v>
      </c>
      <c r="I2137" s="64" t="s">
        <v>6930</v>
      </c>
      <c r="J2137" s="65" t="s">
        <v>502</v>
      </c>
      <c r="K2137" s="63" t="s">
        <v>6931</v>
      </c>
      <c r="L2137" s="63" t="s">
        <v>39</v>
      </c>
      <c r="M2137" s="63" t="s">
        <v>34</v>
      </c>
      <c r="N2137" s="63" t="s">
        <v>35</v>
      </c>
      <c r="O2137" s="63" t="s">
        <v>43</v>
      </c>
      <c r="P2137" s="63" t="s">
        <v>8757</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2" t="s">
        <v>8768</v>
      </c>
    </row>
    <row r="2138" spans="1:29" ht="16.2" hidden="1" customHeight="1" x14ac:dyDescent="0.35">
      <c r="A2138" s="61">
        <v>2137</v>
      </c>
      <c r="B2138" s="67">
        <v>20431605</v>
      </c>
      <c r="C2138" s="63" t="s">
        <v>462</v>
      </c>
      <c r="D2138" s="63" t="s">
        <v>8748</v>
      </c>
      <c r="E2138" s="63" t="s">
        <v>4014</v>
      </c>
      <c r="F2138" s="63" t="s">
        <v>38</v>
      </c>
      <c r="G2138" s="63" t="s">
        <v>6932</v>
      </c>
      <c r="H2138" s="63" t="s">
        <v>31</v>
      </c>
      <c r="I2138" s="64" t="s">
        <v>6933</v>
      </c>
      <c r="J2138" s="65" t="s">
        <v>502</v>
      </c>
      <c r="K2138" s="63" t="s">
        <v>6934</v>
      </c>
      <c r="L2138" s="63" t="s">
        <v>33</v>
      </c>
      <c r="M2138" s="63" t="s">
        <v>34</v>
      </c>
      <c r="N2138" s="63" t="s">
        <v>35</v>
      </c>
      <c r="O2138" s="63" t="s">
        <v>43</v>
      </c>
      <c r="P2138" s="63" t="s">
        <v>8757</v>
      </c>
      <c r="Q2138" s="84">
        <f t="shared" ca="1" si="99"/>
        <v>46120</v>
      </c>
      <c r="R2138" s="68">
        <v>0</v>
      </c>
      <c r="S2138" s="85" t="s">
        <v>8754</v>
      </c>
      <c r="T2138" s="85">
        <v>0</v>
      </c>
      <c r="U2138" s="85">
        <v>0</v>
      </c>
      <c r="V2138" s="86">
        <f t="shared" si="100"/>
        <v>2</v>
      </c>
      <c r="W2138" s="85">
        <v>0</v>
      </c>
      <c r="X2138" s="85">
        <v>0</v>
      </c>
      <c r="Y2138" s="85">
        <v>0</v>
      </c>
      <c r="Z2138" s="85">
        <v>0</v>
      </c>
      <c r="AA2138" s="85">
        <v>0</v>
      </c>
      <c r="AB2138" s="87">
        <f t="shared" si="101"/>
        <v>0</v>
      </c>
      <c r="AC2138" s="92" t="s">
        <v>8768</v>
      </c>
    </row>
    <row r="2139" spans="1:29" ht="16.2" hidden="1" customHeight="1" x14ac:dyDescent="0.35">
      <c r="A2139" s="61">
        <v>2138</v>
      </c>
      <c r="B2139" s="67">
        <v>20431608</v>
      </c>
      <c r="C2139" s="63" t="s">
        <v>462</v>
      </c>
      <c r="D2139" s="63" t="s">
        <v>8748</v>
      </c>
      <c r="E2139" s="63" t="s">
        <v>6935</v>
      </c>
      <c r="F2139" s="63" t="s">
        <v>32</v>
      </c>
      <c r="G2139" s="63" t="s">
        <v>6936</v>
      </c>
      <c r="H2139" s="63" t="s">
        <v>31</v>
      </c>
      <c r="I2139" s="64" t="s">
        <v>6803</v>
      </c>
      <c r="J2139" s="65" t="s">
        <v>526</v>
      </c>
      <c r="K2139" s="63" t="s">
        <v>6937</v>
      </c>
      <c r="L2139" s="63" t="s">
        <v>33</v>
      </c>
      <c r="M2139" s="63" t="s">
        <v>34</v>
      </c>
      <c r="N2139" s="63" t="s">
        <v>35</v>
      </c>
      <c r="O2139" s="63" t="s">
        <v>43</v>
      </c>
      <c r="P2139" s="63" t="s">
        <v>8752</v>
      </c>
      <c r="Q2139" s="84">
        <f t="shared" ca="1" si="99"/>
        <v>46120</v>
      </c>
      <c r="R2139" s="68">
        <v>0</v>
      </c>
      <c r="S2139" s="85" t="s">
        <v>8754</v>
      </c>
      <c r="T2139" s="85">
        <v>0</v>
      </c>
      <c r="U2139" s="85">
        <v>0</v>
      </c>
      <c r="V2139" s="86">
        <f t="shared" si="100"/>
        <v>2</v>
      </c>
      <c r="W2139" s="85">
        <v>0</v>
      </c>
      <c r="X2139" s="85">
        <v>0</v>
      </c>
      <c r="Y2139" s="85">
        <v>0</v>
      </c>
      <c r="Z2139" s="85">
        <v>0</v>
      </c>
      <c r="AA2139" s="85">
        <v>0</v>
      </c>
      <c r="AB2139" s="87">
        <f t="shared" si="101"/>
        <v>0</v>
      </c>
      <c r="AC2139" s="92" t="s">
        <v>8768</v>
      </c>
    </row>
    <row r="2140" spans="1:29" ht="16.2" hidden="1" customHeight="1" x14ac:dyDescent="0.35">
      <c r="A2140" s="66">
        <v>2139</v>
      </c>
      <c r="B2140" s="67">
        <v>20431623</v>
      </c>
      <c r="C2140" s="63" t="s">
        <v>462</v>
      </c>
      <c r="D2140" s="63" t="s">
        <v>8748</v>
      </c>
      <c r="E2140" s="63" t="s">
        <v>6938</v>
      </c>
      <c r="F2140" s="63" t="s">
        <v>32</v>
      </c>
      <c r="G2140" s="63" t="s">
        <v>6939</v>
      </c>
      <c r="H2140" s="63" t="s">
        <v>31</v>
      </c>
      <c r="I2140" s="64" t="s">
        <v>2775</v>
      </c>
      <c r="J2140" s="65" t="s">
        <v>465</v>
      </c>
      <c r="K2140" s="63" t="s">
        <v>6940</v>
      </c>
      <c r="L2140" s="63" t="s">
        <v>39</v>
      </c>
      <c r="M2140" s="63" t="s">
        <v>34</v>
      </c>
      <c r="N2140" s="63" t="s">
        <v>35</v>
      </c>
      <c r="O2140" s="63" t="s">
        <v>43</v>
      </c>
      <c r="P2140" s="63" t="s">
        <v>8749</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2" t="s">
        <v>8768</v>
      </c>
    </row>
    <row r="2141" spans="1:29" ht="16.2" hidden="1" customHeight="1" x14ac:dyDescent="0.35">
      <c r="A2141" s="66">
        <v>2140</v>
      </c>
      <c r="B2141" s="63">
        <v>20431625</v>
      </c>
      <c r="C2141" s="63" t="s">
        <v>462</v>
      </c>
      <c r="D2141" s="63" t="s">
        <v>8748</v>
      </c>
      <c r="E2141" s="63" t="s">
        <v>6941</v>
      </c>
      <c r="F2141" s="63" t="s">
        <v>32</v>
      </c>
      <c r="G2141" s="63" t="s">
        <v>6942</v>
      </c>
      <c r="H2141" s="63" t="s">
        <v>31</v>
      </c>
      <c r="I2141" s="64" t="s">
        <v>465</v>
      </c>
      <c r="J2141" s="65" t="s">
        <v>465</v>
      </c>
      <c r="K2141" s="63" t="s">
        <v>6943</v>
      </c>
      <c r="L2141" s="63" t="s">
        <v>45</v>
      </c>
      <c r="M2141" s="63" t="s">
        <v>40</v>
      </c>
      <c r="N2141" s="63" t="s">
        <v>48</v>
      </c>
      <c r="O2141" s="63" t="s">
        <v>36</v>
      </c>
      <c r="P2141" s="89" t="s">
        <v>8758</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2" t="s">
        <v>8768</v>
      </c>
    </row>
    <row r="2142" spans="1:29" ht="16.2" customHeight="1" x14ac:dyDescent="0.35">
      <c r="A2142" s="61">
        <v>2141</v>
      </c>
      <c r="B2142" s="63">
        <v>20431631</v>
      </c>
      <c r="C2142" s="63" t="s">
        <v>462</v>
      </c>
      <c r="D2142" s="63" t="s">
        <v>8748</v>
      </c>
      <c r="E2142" s="63" t="s">
        <v>82</v>
      </c>
      <c r="F2142" s="63" t="s">
        <v>38</v>
      </c>
      <c r="G2142" s="63" t="s">
        <v>6944</v>
      </c>
      <c r="H2142" s="63" t="s">
        <v>31</v>
      </c>
      <c r="I2142" s="64" t="s">
        <v>6945</v>
      </c>
      <c r="J2142" s="65" t="s">
        <v>655</v>
      </c>
      <c r="K2142" s="63" t="s">
        <v>6946</v>
      </c>
      <c r="L2142" s="63" t="s">
        <v>33</v>
      </c>
      <c r="M2142" s="63" t="s">
        <v>40</v>
      </c>
      <c r="N2142" s="63" t="s">
        <v>53</v>
      </c>
      <c r="O2142" s="63" t="s">
        <v>30</v>
      </c>
      <c r="P2142" s="63" t="s">
        <v>53</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2" t="s">
        <v>8768</v>
      </c>
    </row>
    <row r="2143" spans="1:29" ht="16.2" hidden="1" customHeight="1" x14ac:dyDescent="0.35">
      <c r="A2143" s="61">
        <v>2142</v>
      </c>
      <c r="B2143" s="67">
        <v>20431640</v>
      </c>
      <c r="C2143" s="63" t="s">
        <v>462</v>
      </c>
      <c r="D2143" s="63" t="s">
        <v>8748</v>
      </c>
      <c r="E2143" s="63" t="s">
        <v>6947</v>
      </c>
      <c r="F2143" s="63" t="s">
        <v>38</v>
      </c>
      <c r="G2143" s="63" t="s">
        <v>4295</v>
      </c>
      <c r="H2143" s="63" t="s">
        <v>42</v>
      </c>
      <c r="I2143" s="64" t="s">
        <v>465</v>
      </c>
      <c r="J2143" s="65" t="s">
        <v>465</v>
      </c>
      <c r="K2143" s="63" t="s">
        <v>6948</v>
      </c>
      <c r="L2143" s="63" t="s">
        <v>39</v>
      </c>
      <c r="M2143" s="63" t="s">
        <v>34</v>
      </c>
      <c r="N2143" s="63" t="s">
        <v>35</v>
      </c>
      <c r="O2143" s="63" t="s">
        <v>36</v>
      </c>
      <c r="P2143" s="63" t="s">
        <v>8751</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2" t="s">
        <v>8768</v>
      </c>
    </row>
    <row r="2144" spans="1:29" ht="16.2" hidden="1" customHeight="1" x14ac:dyDescent="0.35">
      <c r="A2144" s="66">
        <v>2143</v>
      </c>
      <c r="B2144" s="67">
        <v>20431646</v>
      </c>
      <c r="C2144" s="63" t="s">
        <v>462</v>
      </c>
      <c r="D2144" s="63" t="s">
        <v>8748</v>
      </c>
      <c r="E2144" s="63" t="s">
        <v>6949</v>
      </c>
      <c r="F2144" s="63" t="s">
        <v>32</v>
      </c>
      <c r="G2144" s="63" t="s">
        <v>6950</v>
      </c>
      <c r="H2144" s="63" t="s">
        <v>42</v>
      </c>
      <c r="I2144" s="64" t="s">
        <v>6951</v>
      </c>
      <c r="J2144" s="65" t="s">
        <v>502</v>
      </c>
      <c r="K2144" s="63" t="s">
        <v>6952</v>
      </c>
      <c r="L2144" s="63" t="s">
        <v>33</v>
      </c>
      <c r="M2144" s="63" t="s">
        <v>34</v>
      </c>
      <c r="N2144" s="63" t="s">
        <v>35</v>
      </c>
      <c r="O2144" s="63" t="s">
        <v>43</v>
      </c>
      <c r="P2144" s="63" t="s">
        <v>8755</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2" t="s">
        <v>8768</v>
      </c>
    </row>
    <row r="2145" spans="1:29" ht="16.2" hidden="1" customHeight="1" x14ac:dyDescent="0.35">
      <c r="A2145" s="66">
        <v>2144</v>
      </c>
      <c r="B2145" s="63">
        <v>20431649</v>
      </c>
      <c r="C2145" s="63" t="s">
        <v>462</v>
      </c>
      <c r="D2145" s="63" t="s">
        <v>8748</v>
      </c>
      <c r="E2145" s="63" t="s">
        <v>218</v>
      </c>
      <c r="F2145" s="63" t="s">
        <v>32</v>
      </c>
      <c r="G2145" s="63" t="s">
        <v>6953</v>
      </c>
      <c r="H2145" s="63" t="s">
        <v>31</v>
      </c>
      <c r="I2145" s="64" t="s">
        <v>465</v>
      </c>
      <c r="J2145" s="65" t="s">
        <v>465</v>
      </c>
      <c r="K2145" s="63" t="s">
        <v>6954</v>
      </c>
      <c r="L2145" s="63" t="s">
        <v>33</v>
      </c>
      <c r="M2145" s="63" t="s">
        <v>40</v>
      </c>
      <c r="N2145" s="63" t="s">
        <v>41</v>
      </c>
      <c r="O2145" s="63" t="s">
        <v>36</v>
      </c>
      <c r="P2145" s="63" t="s">
        <v>41</v>
      </c>
      <c r="Q2145" s="84">
        <f t="shared" ca="1" si="99"/>
        <v>46120</v>
      </c>
      <c r="R2145" s="68">
        <v>0</v>
      </c>
      <c r="S2145" s="85" t="s">
        <v>8754</v>
      </c>
      <c r="T2145" s="85">
        <v>0</v>
      </c>
      <c r="U2145" s="85">
        <v>0</v>
      </c>
      <c r="V2145" s="86">
        <f t="shared" si="100"/>
        <v>2</v>
      </c>
      <c r="W2145" s="85">
        <v>0</v>
      </c>
      <c r="X2145" s="85">
        <v>0</v>
      </c>
      <c r="Y2145" s="85">
        <v>0</v>
      </c>
      <c r="Z2145" s="85">
        <v>0</v>
      </c>
      <c r="AA2145" s="85">
        <v>0</v>
      </c>
      <c r="AB2145" s="87">
        <f t="shared" si="101"/>
        <v>0</v>
      </c>
      <c r="AC2145" s="92" t="s">
        <v>8768</v>
      </c>
    </row>
    <row r="2146" spans="1:29" ht="16.2" hidden="1" customHeight="1" x14ac:dyDescent="0.35">
      <c r="A2146" s="61">
        <v>2145</v>
      </c>
      <c r="B2146" s="67">
        <v>20431661</v>
      </c>
      <c r="C2146" s="63" t="s">
        <v>462</v>
      </c>
      <c r="D2146" s="63" t="s">
        <v>8748</v>
      </c>
      <c r="E2146" s="63" t="s">
        <v>317</v>
      </c>
      <c r="F2146" s="63" t="s">
        <v>38</v>
      </c>
      <c r="G2146" s="63" t="s">
        <v>6955</v>
      </c>
      <c r="H2146" s="63" t="s">
        <v>31</v>
      </c>
      <c r="I2146" s="64" t="s">
        <v>6956</v>
      </c>
      <c r="J2146" s="65" t="s">
        <v>544</v>
      </c>
      <c r="K2146" s="63" t="s">
        <v>6957</v>
      </c>
      <c r="L2146" s="63" t="s">
        <v>39</v>
      </c>
      <c r="M2146" s="63" t="s">
        <v>34</v>
      </c>
      <c r="N2146" s="63" t="s">
        <v>35</v>
      </c>
      <c r="O2146" s="63" t="s">
        <v>43</v>
      </c>
      <c r="P2146" s="63" t="s">
        <v>8757</v>
      </c>
      <c r="Q2146" s="84">
        <f t="shared" ca="1" si="99"/>
        <v>46120</v>
      </c>
      <c r="R2146" s="68">
        <v>0</v>
      </c>
      <c r="S2146" s="85" t="s">
        <v>8754</v>
      </c>
      <c r="T2146" s="85">
        <v>0</v>
      </c>
      <c r="U2146" s="85">
        <v>0</v>
      </c>
      <c r="V2146" s="86">
        <f t="shared" si="100"/>
        <v>2</v>
      </c>
      <c r="W2146" s="85">
        <v>0</v>
      </c>
      <c r="X2146" s="85">
        <v>0</v>
      </c>
      <c r="Y2146" s="85">
        <v>0</v>
      </c>
      <c r="Z2146" s="85">
        <v>0</v>
      </c>
      <c r="AA2146" s="85">
        <v>0</v>
      </c>
      <c r="AB2146" s="87">
        <f t="shared" si="101"/>
        <v>0</v>
      </c>
      <c r="AC2146" s="92" t="s">
        <v>8768</v>
      </c>
    </row>
    <row r="2147" spans="1:29" ht="16.2" hidden="1" customHeight="1" x14ac:dyDescent="0.35">
      <c r="A2147" s="61">
        <v>2146</v>
      </c>
      <c r="B2147" s="67">
        <v>20431684</v>
      </c>
      <c r="C2147" s="63" t="s">
        <v>462</v>
      </c>
      <c r="D2147" s="63" t="s">
        <v>8748</v>
      </c>
      <c r="E2147" s="63" t="s">
        <v>6958</v>
      </c>
      <c r="F2147" s="63" t="s">
        <v>38</v>
      </c>
      <c r="G2147" s="63" t="s">
        <v>6959</v>
      </c>
      <c r="H2147" s="63" t="s">
        <v>31</v>
      </c>
      <c r="I2147" s="64" t="s">
        <v>465</v>
      </c>
      <c r="J2147" s="65" t="s">
        <v>465</v>
      </c>
      <c r="K2147" s="63" t="s">
        <v>6960</v>
      </c>
      <c r="L2147" s="63" t="s">
        <v>33</v>
      </c>
      <c r="M2147" s="63" t="s">
        <v>34</v>
      </c>
      <c r="N2147" s="63" t="s">
        <v>35</v>
      </c>
      <c r="O2147" s="63" t="s">
        <v>36</v>
      </c>
      <c r="P2147" s="63" t="s">
        <v>8750</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2" t="s">
        <v>8768</v>
      </c>
    </row>
    <row r="2148" spans="1:29" ht="16.2" hidden="1" customHeight="1" x14ac:dyDescent="0.35">
      <c r="A2148" s="66">
        <v>2147</v>
      </c>
      <c r="B2148" s="67">
        <v>20431688</v>
      </c>
      <c r="C2148" s="63" t="s">
        <v>462</v>
      </c>
      <c r="D2148" s="63" t="s">
        <v>8748</v>
      </c>
      <c r="E2148" s="63" t="s">
        <v>6961</v>
      </c>
      <c r="F2148" s="63" t="s">
        <v>38</v>
      </c>
      <c r="G2148" s="63" t="s">
        <v>6962</v>
      </c>
      <c r="H2148" s="63" t="s">
        <v>31</v>
      </c>
      <c r="I2148" s="64" t="s">
        <v>465</v>
      </c>
      <c r="J2148" s="65" t="s">
        <v>465</v>
      </c>
      <c r="K2148" s="63" t="s">
        <v>6963</v>
      </c>
      <c r="L2148" s="63" t="s">
        <v>39</v>
      </c>
      <c r="M2148" s="63" t="s">
        <v>34</v>
      </c>
      <c r="N2148" s="63" t="s">
        <v>35</v>
      </c>
      <c r="O2148" s="63" t="s">
        <v>36</v>
      </c>
      <c r="P2148" s="63" t="s">
        <v>8757</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2" t="s">
        <v>8768</v>
      </c>
    </row>
    <row r="2149" spans="1:29" ht="16.2" hidden="1" customHeight="1" x14ac:dyDescent="0.35">
      <c r="A2149" s="66">
        <v>2148</v>
      </c>
      <c r="B2149" s="67">
        <v>20431691</v>
      </c>
      <c r="C2149" s="63" t="s">
        <v>462</v>
      </c>
      <c r="D2149" s="63" t="s">
        <v>8748</v>
      </c>
      <c r="E2149" s="63" t="s">
        <v>104</v>
      </c>
      <c r="F2149" s="63" t="s">
        <v>32</v>
      </c>
      <c r="G2149" s="63" t="s">
        <v>6964</v>
      </c>
      <c r="H2149" s="63" t="s">
        <v>31</v>
      </c>
      <c r="I2149" s="64" t="s">
        <v>465</v>
      </c>
      <c r="J2149" s="65" t="s">
        <v>465</v>
      </c>
      <c r="K2149" s="63" t="s">
        <v>6965</v>
      </c>
      <c r="L2149" s="63" t="s">
        <v>39</v>
      </c>
      <c r="M2149" s="63" t="s">
        <v>34</v>
      </c>
      <c r="N2149" s="63" t="s">
        <v>35</v>
      </c>
      <c r="O2149" s="63" t="s">
        <v>36</v>
      </c>
      <c r="P2149" s="63" t="s">
        <v>8757</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2" t="s">
        <v>8768</v>
      </c>
    </row>
    <row r="2150" spans="1:29" ht="16.2" hidden="1" customHeight="1" x14ac:dyDescent="0.35">
      <c r="A2150" s="61">
        <v>2149</v>
      </c>
      <c r="B2150" s="67">
        <v>20431693</v>
      </c>
      <c r="C2150" s="63" t="s">
        <v>462</v>
      </c>
      <c r="D2150" s="63" t="s">
        <v>8748</v>
      </c>
      <c r="E2150" s="63" t="s">
        <v>6966</v>
      </c>
      <c r="F2150" s="63" t="s">
        <v>38</v>
      </c>
      <c r="G2150" s="63" t="s">
        <v>6967</v>
      </c>
      <c r="H2150" s="63" t="s">
        <v>31</v>
      </c>
      <c r="I2150" s="64" t="s">
        <v>465</v>
      </c>
      <c r="J2150" s="65" t="s">
        <v>465</v>
      </c>
      <c r="K2150" s="63" t="s">
        <v>6968</v>
      </c>
      <c r="L2150" s="63" t="s">
        <v>33</v>
      </c>
      <c r="M2150" s="63" t="s">
        <v>34</v>
      </c>
      <c r="N2150" s="63" t="s">
        <v>35</v>
      </c>
      <c r="O2150" s="63" t="s">
        <v>36</v>
      </c>
      <c r="P2150" s="63" t="s">
        <v>8750</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2" t="s">
        <v>8768</v>
      </c>
    </row>
    <row r="2151" spans="1:29" ht="16.2" hidden="1" customHeight="1" x14ac:dyDescent="0.35">
      <c r="A2151" s="61">
        <v>2150</v>
      </c>
      <c r="B2151" s="67">
        <v>20431696</v>
      </c>
      <c r="C2151" s="63" t="s">
        <v>462</v>
      </c>
      <c r="D2151" s="63" t="s">
        <v>8748</v>
      </c>
      <c r="E2151" s="63" t="s">
        <v>6969</v>
      </c>
      <c r="F2151" s="63" t="s">
        <v>38</v>
      </c>
      <c r="G2151" s="63" t="s">
        <v>6970</v>
      </c>
      <c r="H2151" s="63" t="s">
        <v>42</v>
      </c>
      <c r="I2151" s="64" t="s">
        <v>2586</v>
      </c>
      <c r="J2151" s="65" t="s">
        <v>502</v>
      </c>
      <c r="K2151" s="63" t="s">
        <v>6971</v>
      </c>
      <c r="L2151" s="63" t="s">
        <v>39</v>
      </c>
      <c r="M2151" s="63" t="s">
        <v>34</v>
      </c>
      <c r="N2151" s="63" t="s">
        <v>35</v>
      </c>
      <c r="O2151" s="63" t="s">
        <v>43</v>
      </c>
      <c r="P2151" s="63" t="s">
        <v>8750</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2" t="s">
        <v>8768</v>
      </c>
    </row>
    <row r="2152" spans="1:29" ht="16.2" hidden="1" customHeight="1" x14ac:dyDescent="0.35">
      <c r="A2152" s="66">
        <v>2151</v>
      </c>
      <c r="B2152" s="67">
        <v>20431705</v>
      </c>
      <c r="C2152" s="63" t="s">
        <v>462</v>
      </c>
      <c r="D2152" s="63" t="s">
        <v>8748</v>
      </c>
      <c r="E2152" s="63" t="s">
        <v>6972</v>
      </c>
      <c r="F2152" s="63" t="s">
        <v>38</v>
      </c>
      <c r="G2152" s="63" t="s">
        <v>6973</v>
      </c>
      <c r="H2152" s="63" t="s">
        <v>42</v>
      </c>
      <c r="I2152" s="64" t="s">
        <v>6974</v>
      </c>
      <c r="J2152" s="65" t="s">
        <v>689</v>
      </c>
      <c r="K2152" s="63" t="s">
        <v>6975</v>
      </c>
      <c r="L2152" s="63" t="s">
        <v>39</v>
      </c>
      <c r="M2152" s="63" t="s">
        <v>40</v>
      </c>
      <c r="N2152" s="63" t="s">
        <v>46</v>
      </c>
      <c r="O2152" s="63" t="s">
        <v>30</v>
      </c>
      <c r="P2152" s="63" t="s">
        <v>46</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2" t="s">
        <v>8768</v>
      </c>
    </row>
    <row r="2153" spans="1:29" ht="16.2" hidden="1" customHeight="1" x14ac:dyDescent="0.35">
      <c r="A2153" s="66">
        <v>2152</v>
      </c>
      <c r="B2153" s="67">
        <v>20431720</v>
      </c>
      <c r="C2153" s="63" t="s">
        <v>462</v>
      </c>
      <c r="D2153" s="63" t="s">
        <v>8748</v>
      </c>
      <c r="E2153" s="63" t="s">
        <v>374</v>
      </c>
      <c r="F2153" s="63" t="s">
        <v>38</v>
      </c>
      <c r="G2153" s="63" t="s">
        <v>6976</v>
      </c>
      <c r="H2153" s="63" t="s">
        <v>31</v>
      </c>
      <c r="I2153" s="64" t="s">
        <v>6977</v>
      </c>
      <c r="J2153" s="65" t="s">
        <v>544</v>
      </c>
      <c r="K2153" s="63" t="s">
        <v>6978</v>
      </c>
      <c r="L2153" s="63" t="s">
        <v>33</v>
      </c>
      <c r="M2153" s="63" t="s">
        <v>34</v>
      </c>
      <c r="N2153" s="63" t="s">
        <v>35</v>
      </c>
      <c r="O2153" s="63" t="s">
        <v>43</v>
      </c>
      <c r="P2153" s="63" t="s">
        <v>8752</v>
      </c>
      <c r="Q2153" s="84">
        <f t="shared" ca="1" si="99"/>
        <v>46120</v>
      </c>
      <c r="R2153" s="68">
        <v>0</v>
      </c>
      <c r="S2153" s="85" t="s">
        <v>8754</v>
      </c>
      <c r="T2153" s="85">
        <v>0</v>
      </c>
      <c r="U2153" s="85">
        <v>0</v>
      </c>
      <c r="V2153" s="86">
        <f t="shared" si="100"/>
        <v>2</v>
      </c>
      <c r="W2153" s="85">
        <v>0</v>
      </c>
      <c r="X2153" s="85">
        <v>0</v>
      </c>
      <c r="Y2153" s="85">
        <v>0</v>
      </c>
      <c r="Z2153" s="85">
        <v>0</v>
      </c>
      <c r="AA2153" s="85">
        <v>0</v>
      </c>
      <c r="AB2153" s="87">
        <f t="shared" si="101"/>
        <v>0</v>
      </c>
      <c r="AC2153" s="92" t="s">
        <v>8768</v>
      </c>
    </row>
    <row r="2154" spans="1:29" ht="16.2" hidden="1" customHeight="1" x14ac:dyDescent="0.35">
      <c r="A2154" s="61">
        <v>2153</v>
      </c>
      <c r="B2154" s="63">
        <v>20431726</v>
      </c>
      <c r="C2154" s="63" t="s">
        <v>462</v>
      </c>
      <c r="D2154" s="63" t="s">
        <v>8748</v>
      </c>
      <c r="E2154" s="63" t="s">
        <v>6979</v>
      </c>
      <c r="F2154" s="63" t="s">
        <v>38</v>
      </c>
      <c r="G2154" s="63" t="s">
        <v>6980</v>
      </c>
      <c r="H2154" s="63" t="s">
        <v>31</v>
      </c>
      <c r="I2154" s="64" t="s">
        <v>1364</v>
      </c>
      <c r="J2154" s="65" t="s">
        <v>502</v>
      </c>
      <c r="K2154" s="63" t="s">
        <v>6981</v>
      </c>
      <c r="L2154" s="63" t="s">
        <v>33</v>
      </c>
      <c r="M2154" s="63" t="s">
        <v>34</v>
      </c>
      <c r="N2154" s="63" t="s">
        <v>48</v>
      </c>
      <c r="O2154" s="63" t="s">
        <v>43</v>
      </c>
      <c r="P2154" s="89" t="s">
        <v>8756</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2" t="s">
        <v>8768</v>
      </c>
    </row>
    <row r="2155" spans="1:29" ht="16.2" hidden="1" customHeight="1" x14ac:dyDescent="0.35">
      <c r="A2155" s="61">
        <v>2154</v>
      </c>
      <c r="B2155" s="67">
        <v>20431729</v>
      </c>
      <c r="C2155" s="63" t="s">
        <v>462</v>
      </c>
      <c r="D2155" s="63" t="s">
        <v>8748</v>
      </c>
      <c r="E2155" s="63" t="s">
        <v>6982</v>
      </c>
      <c r="F2155" s="63" t="s">
        <v>32</v>
      </c>
      <c r="G2155" s="63" t="s">
        <v>6983</v>
      </c>
      <c r="H2155" s="63" t="s">
        <v>31</v>
      </c>
      <c r="I2155" s="64" t="s">
        <v>465</v>
      </c>
      <c r="J2155" s="65" t="s">
        <v>465</v>
      </c>
      <c r="K2155" s="63" t="s">
        <v>6984</v>
      </c>
      <c r="L2155" s="63" t="s">
        <v>33</v>
      </c>
      <c r="M2155" s="63" t="s">
        <v>34</v>
      </c>
      <c r="N2155" s="63" t="s">
        <v>35</v>
      </c>
      <c r="O2155" s="63" t="s">
        <v>36</v>
      </c>
      <c r="P2155" s="63" t="s">
        <v>8757</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2" t="s">
        <v>8768</v>
      </c>
    </row>
    <row r="2156" spans="1:29" ht="16.2" hidden="1" customHeight="1" x14ac:dyDescent="0.35">
      <c r="A2156" s="66">
        <v>2155</v>
      </c>
      <c r="B2156" s="67">
        <v>20431730</v>
      </c>
      <c r="C2156" s="63" t="s">
        <v>462</v>
      </c>
      <c r="D2156" s="63" t="s">
        <v>8748</v>
      </c>
      <c r="E2156" s="63" t="s">
        <v>210</v>
      </c>
      <c r="F2156" s="63" t="s">
        <v>38</v>
      </c>
      <c r="G2156" s="63" t="s">
        <v>4938</v>
      </c>
      <c r="H2156" s="63" t="s">
        <v>31</v>
      </c>
      <c r="I2156" s="64" t="s">
        <v>465</v>
      </c>
      <c r="J2156" s="65" t="s">
        <v>465</v>
      </c>
      <c r="K2156" s="63" t="s">
        <v>6985</v>
      </c>
      <c r="L2156" s="63" t="s">
        <v>39</v>
      </c>
      <c r="M2156" s="63" t="s">
        <v>34</v>
      </c>
      <c r="N2156" s="63" t="s">
        <v>35</v>
      </c>
      <c r="O2156" s="63" t="s">
        <v>36</v>
      </c>
      <c r="P2156" s="63" t="s">
        <v>8752</v>
      </c>
      <c r="Q2156" s="84">
        <f t="shared" ca="1" si="99"/>
        <v>46120</v>
      </c>
      <c r="R2156" s="68">
        <v>0</v>
      </c>
      <c r="S2156" s="85" t="s">
        <v>8754</v>
      </c>
      <c r="T2156" s="85">
        <v>0</v>
      </c>
      <c r="U2156" s="85">
        <v>0</v>
      </c>
      <c r="V2156" s="86">
        <f t="shared" si="100"/>
        <v>2</v>
      </c>
      <c r="W2156" s="85">
        <v>0</v>
      </c>
      <c r="X2156" s="85">
        <v>0</v>
      </c>
      <c r="Y2156" s="85">
        <v>0</v>
      </c>
      <c r="Z2156" s="85">
        <v>0</v>
      </c>
      <c r="AA2156" s="85">
        <v>0</v>
      </c>
      <c r="AB2156" s="87">
        <f t="shared" si="101"/>
        <v>0</v>
      </c>
      <c r="AC2156" s="92" t="s">
        <v>8768</v>
      </c>
    </row>
    <row r="2157" spans="1:29" ht="16.2" hidden="1" customHeight="1" x14ac:dyDescent="0.35">
      <c r="A2157" s="66">
        <v>2156</v>
      </c>
      <c r="B2157" s="67">
        <v>20431732</v>
      </c>
      <c r="C2157" s="63" t="s">
        <v>462</v>
      </c>
      <c r="D2157" s="63" t="s">
        <v>8748</v>
      </c>
      <c r="E2157" s="63" t="s">
        <v>258</v>
      </c>
      <c r="F2157" s="63" t="s">
        <v>38</v>
      </c>
      <c r="G2157" s="63" t="s">
        <v>6986</v>
      </c>
      <c r="H2157" s="63" t="s">
        <v>31</v>
      </c>
      <c r="I2157" s="64" t="s">
        <v>1160</v>
      </c>
      <c r="J2157" s="65" t="s">
        <v>502</v>
      </c>
      <c r="K2157" s="63" t="s">
        <v>6987</v>
      </c>
      <c r="L2157" s="63" t="s">
        <v>33</v>
      </c>
      <c r="M2157" s="63" t="s">
        <v>34</v>
      </c>
      <c r="N2157" s="63" t="s">
        <v>35</v>
      </c>
      <c r="O2157" s="63" t="s">
        <v>43</v>
      </c>
      <c r="P2157" s="63" t="s">
        <v>8751</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2" t="s">
        <v>8768</v>
      </c>
    </row>
    <row r="2158" spans="1:29" ht="16.2" hidden="1" customHeight="1" x14ac:dyDescent="0.35">
      <c r="A2158" s="61">
        <v>2157</v>
      </c>
      <c r="B2158" s="63">
        <v>20431739</v>
      </c>
      <c r="C2158" s="63" t="s">
        <v>462</v>
      </c>
      <c r="D2158" s="63" t="s">
        <v>8748</v>
      </c>
      <c r="E2158" s="63" t="s">
        <v>6988</v>
      </c>
      <c r="F2158" s="63" t="s">
        <v>38</v>
      </c>
      <c r="G2158" s="63" t="s">
        <v>6989</v>
      </c>
      <c r="H2158" s="63" t="s">
        <v>42</v>
      </c>
      <c r="I2158" s="64" t="s">
        <v>1010</v>
      </c>
      <c r="J2158" s="65" t="s">
        <v>502</v>
      </c>
      <c r="K2158" s="63" t="s">
        <v>6990</v>
      </c>
      <c r="L2158" s="63" t="s">
        <v>39</v>
      </c>
      <c r="M2158" s="63" t="s">
        <v>40</v>
      </c>
      <c r="N2158" s="63" t="s">
        <v>48</v>
      </c>
      <c r="O2158" s="63" t="s">
        <v>43</v>
      </c>
      <c r="P2158" s="89" t="s">
        <v>8756</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2" t="s">
        <v>8768</v>
      </c>
    </row>
    <row r="2159" spans="1:29" ht="16.2" hidden="1" customHeight="1" x14ac:dyDescent="0.35">
      <c r="A2159" s="61">
        <v>2158</v>
      </c>
      <c r="B2159" s="67">
        <v>20431745</v>
      </c>
      <c r="C2159" s="63" t="s">
        <v>462</v>
      </c>
      <c r="D2159" s="63" t="s">
        <v>8748</v>
      </c>
      <c r="E2159" s="63" t="s">
        <v>362</v>
      </c>
      <c r="F2159" s="63" t="s">
        <v>32</v>
      </c>
      <c r="G2159" s="63" t="s">
        <v>6991</v>
      </c>
      <c r="H2159" s="63" t="s">
        <v>42</v>
      </c>
      <c r="I2159" s="64" t="s">
        <v>6992</v>
      </c>
      <c r="J2159" s="65" t="s">
        <v>526</v>
      </c>
      <c r="K2159" s="63" t="s">
        <v>6993</v>
      </c>
      <c r="L2159" s="63" t="s">
        <v>39</v>
      </c>
      <c r="M2159" s="63" t="s">
        <v>34</v>
      </c>
      <c r="N2159" s="63" t="s">
        <v>35</v>
      </c>
      <c r="O2159" s="63" t="s">
        <v>43</v>
      </c>
      <c r="P2159" s="63" t="s">
        <v>8752</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2" t="s">
        <v>8768</v>
      </c>
    </row>
    <row r="2160" spans="1:29" ht="16.2" customHeight="1" x14ac:dyDescent="0.35">
      <c r="A2160" s="66">
        <v>2159</v>
      </c>
      <c r="B2160" s="63">
        <v>20431752</v>
      </c>
      <c r="C2160" s="63" t="s">
        <v>462</v>
      </c>
      <c r="D2160" s="63" t="s">
        <v>8748</v>
      </c>
      <c r="E2160" s="63" t="s">
        <v>6994</v>
      </c>
      <c r="F2160" s="63" t="s">
        <v>38</v>
      </c>
      <c r="G2160" s="63" t="s">
        <v>6995</v>
      </c>
      <c r="H2160" s="63" t="s">
        <v>42</v>
      </c>
      <c r="I2160" s="64" t="s">
        <v>465</v>
      </c>
      <c r="J2160" s="65" t="s">
        <v>465</v>
      </c>
      <c r="K2160" s="63" t="s">
        <v>6996</v>
      </c>
      <c r="L2160" s="63" t="s">
        <v>39</v>
      </c>
      <c r="M2160" s="63" t="s">
        <v>40</v>
      </c>
      <c r="N2160" s="63" t="s">
        <v>53</v>
      </c>
      <c r="O2160" s="63" t="s">
        <v>36</v>
      </c>
      <c r="P2160" s="63" t="s">
        <v>53</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2" t="s">
        <v>8768</v>
      </c>
    </row>
    <row r="2161" spans="1:29" ht="16.2" customHeight="1" x14ac:dyDescent="0.35">
      <c r="A2161" s="66">
        <v>2160</v>
      </c>
      <c r="B2161" s="62">
        <v>20431761</v>
      </c>
      <c r="C2161" s="63" t="s">
        <v>462</v>
      </c>
      <c r="D2161" s="63" t="s">
        <v>8748</v>
      </c>
      <c r="E2161" s="63" t="s">
        <v>6997</v>
      </c>
      <c r="F2161" s="63" t="s">
        <v>38</v>
      </c>
      <c r="G2161" s="63" t="s">
        <v>6998</v>
      </c>
      <c r="H2161" s="63" t="s">
        <v>42</v>
      </c>
      <c r="I2161" s="64" t="s">
        <v>4890</v>
      </c>
      <c r="J2161" s="65" t="s">
        <v>465</v>
      </c>
      <c r="K2161" s="63" t="s">
        <v>6999</v>
      </c>
      <c r="L2161" s="63" t="s">
        <v>39</v>
      </c>
      <c r="M2161" s="63" t="s">
        <v>40</v>
      </c>
      <c r="N2161" s="63" t="s">
        <v>53</v>
      </c>
      <c r="O2161" s="63" t="s">
        <v>43</v>
      </c>
      <c r="P2161" s="63" t="s">
        <v>53</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2" t="s">
        <v>8768</v>
      </c>
    </row>
    <row r="2162" spans="1:29" ht="16.2" hidden="1" customHeight="1" x14ac:dyDescent="0.35">
      <c r="A2162" s="61">
        <v>2161</v>
      </c>
      <c r="B2162" s="67">
        <v>20431763</v>
      </c>
      <c r="C2162" s="63" t="s">
        <v>462</v>
      </c>
      <c r="D2162" s="63" t="s">
        <v>8748</v>
      </c>
      <c r="E2162" s="63" t="s">
        <v>7000</v>
      </c>
      <c r="F2162" s="63" t="s">
        <v>32</v>
      </c>
      <c r="G2162" s="63" t="s">
        <v>7001</v>
      </c>
      <c r="H2162" s="63" t="s">
        <v>31</v>
      </c>
      <c r="I2162" s="64" t="s">
        <v>465</v>
      </c>
      <c r="J2162" s="65" t="s">
        <v>465</v>
      </c>
      <c r="K2162" s="63" t="s">
        <v>7002</v>
      </c>
      <c r="L2162" s="63" t="s">
        <v>33</v>
      </c>
      <c r="M2162" s="63" t="s">
        <v>34</v>
      </c>
      <c r="N2162" s="63" t="s">
        <v>35</v>
      </c>
      <c r="O2162" s="63" t="s">
        <v>36</v>
      </c>
      <c r="P2162" s="63" t="s">
        <v>8757</v>
      </c>
      <c r="Q2162" s="84">
        <f t="shared" ca="1" si="99"/>
        <v>46120</v>
      </c>
      <c r="R2162" s="68">
        <v>0</v>
      </c>
      <c r="S2162" s="85" t="s">
        <v>8754</v>
      </c>
      <c r="T2162" s="85">
        <v>0</v>
      </c>
      <c r="U2162" s="85">
        <v>0</v>
      </c>
      <c r="V2162" s="86">
        <f t="shared" si="100"/>
        <v>2</v>
      </c>
      <c r="W2162" s="85">
        <v>0</v>
      </c>
      <c r="X2162" s="85">
        <v>0</v>
      </c>
      <c r="Y2162" s="85">
        <v>0</v>
      </c>
      <c r="Z2162" s="85">
        <v>0</v>
      </c>
      <c r="AA2162" s="85">
        <v>0</v>
      </c>
      <c r="AB2162" s="87">
        <f t="shared" si="101"/>
        <v>0</v>
      </c>
      <c r="AC2162" s="92" t="s">
        <v>8768</v>
      </c>
    </row>
    <row r="2163" spans="1:29" ht="16.2" hidden="1" customHeight="1" x14ac:dyDescent="0.35">
      <c r="A2163" s="61">
        <v>2162</v>
      </c>
      <c r="B2163" s="67">
        <v>20431780</v>
      </c>
      <c r="C2163" s="63" t="s">
        <v>462</v>
      </c>
      <c r="D2163" s="63" t="s">
        <v>8748</v>
      </c>
      <c r="E2163" s="63" t="s">
        <v>6486</v>
      </c>
      <c r="F2163" s="63" t="s">
        <v>32</v>
      </c>
      <c r="G2163" s="63" t="s">
        <v>7003</v>
      </c>
      <c r="H2163" s="63" t="s">
        <v>31</v>
      </c>
      <c r="I2163" s="64" t="s">
        <v>465</v>
      </c>
      <c r="J2163" s="65" t="s">
        <v>465</v>
      </c>
      <c r="K2163" s="63" t="s">
        <v>7004</v>
      </c>
      <c r="L2163" s="63" t="s">
        <v>33</v>
      </c>
      <c r="M2163" s="63" t="s">
        <v>34</v>
      </c>
      <c r="N2163" s="63" t="s">
        <v>35</v>
      </c>
      <c r="O2163" s="63" t="s">
        <v>43</v>
      </c>
      <c r="P2163" s="63" t="s">
        <v>8750</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2" t="s">
        <v>8768</v>
      </c>
    </row>
    <row r="2164" spans="1:29" ht="16.2" hidden="1" customHeight="1" x14ac:dyDescent="0.35">
      <c r="A2164" s="66">
        <v>2163</v>
      </c>
      <c r="B2164" s="67">
        <v>20431797</v>
      </c>
      <c r="C2164" s="63" t="s">
        <v>462</v>
      </c>
      <c r="D2164" s="63" t="s">
        <v>8748</v>
      </c>
      <c r="E2164" s="63" t="s">
        <v>152</v>
      </c>
      <c r="F2164" s="63" t="s">
        <v>38</v>
      </c>
      <c r="G2164" s="63" t="s">
        <v>7005</v>
      </c>
      <c r="H2164" s="63" t="s">
        <v>31</v>
      </c>
      <c r="I2164" s="64" t="s">
        <v>465</v>
      </c>
      <c r="J2164" s="65" t="s">
        <v>465</v>
      </c>
      <c r="K2164" s="63" t="s">
        <v>7006</v>
      </c>
      <c r="L2164" s="63" t="s">
        <v>33</v>
      </c>
      <c r="M2164" s="63" t="s">
        <v>34</v>
      </c>
      <c r="N2164" s="63" t="s">
        <v>35</v>
      </c>
      <c r="O2164" s="63" t="s">
        <v>36</v>
      </c>
      <c r="P2164" s="63" t="s">
        <v>8751</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2" t="s">
        <v>8768</v>
      </c>
    </row>
    <row r="2165" spans="1:29" ht="16.2" hidden="1" customHeight="1" x14ac:dyDescent="0.35">
      <c r="A2165" s="66">
        <v>2164</v>
      </c>
      <c r="B2165" s="63">
        <v>20431798</v>
      </c>
      <c r="C2165" s="63" t="s">
        <v>462</v>
      </c>
      <c r="D2165" s="63" t="s">
        <v>8748</v>
      </c>
      <c r="E2165" s="63" t="s">
        <v>7007</v>
      </c>
      <c r="F2165" s="63" t="s">
        <v>38</v>
      </c>
      <c r="G2165" s="63" t="s">
        <v>7008</v>
      </c>
      <c r="H2165" s="63" t="s">
        <v>42</v>
      </c>
      <c r="I2165" s="64" t="s">
        <v>465</v>
      </c>
      <c r="J2165" s="65" t="s">
        <v>465</v>
      </c>
      <c r="K2165" s="63" t="s">
        <v>7009</v>
      </c>
      <c r="L2165" s="63" t="s">
        <v>39</v>
      </c>
      <c r="M2165" s="63" t="s">
        <v>40</v>
      </c>
      <c r="N2165" s="63" t="s">
        <v>41</v>
      </c>
      <c r="O2165" s="63" t="s">
        <v>36</v>
      </c>
      <c r="P2165" s="63" t="s">
        <v>41</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2" t="s">
        <v>8768</v>
      </c>
    </row>
    <row r="2166" spans="1:29" ht="16.2" hidden="1" customHeight="1" x14ac:dyDescent="0.35">
      <c r="A2166" s="61">
        <v>2165</v>
      </c>
      <c r="B2166" s="67">
        <v>20431803</v>
      </c>
      <c r="C2166" s="63" t="s">
        <v>462</v>
      </c>
      <c r="D2166" s="63" t="s">
        <v>8748</v>
      </c>
      <c r="E2166" s="63" t="s">
        <v>7010</v>
      </c>
      <c r="F2166" s="63" t="s">
        <v>38</v>
      </c>
      <c r="G2166" s="63" t="s">
        <v>7011</v>
      </c>
      <c r="H2166" s="63" t="s">
        <v>31</v>
      </c>
      <c r="I2166" s="64" t="s">
        <v>465</v>
      </c>
      <c r="J2166" s="65" t="s">
        <v>465</v>
      </c>
      <c r="K2166" s="63" t="s">
        <v>7012</v>
      </c>
      <c r="L2166" s="63" t="s">
        <v>33</v>
      </c>
      <c r="M2166" s="63" t="s">
        <v>40</v>
      </c>
      <c r="N2166" s="63" t="s">
        <v>35</v>
      </c>
      <c r="O2166" s="63" t="s">
        <v>36</v>
      </c>
      <c r="P2166" s="63" t="s">
        <v>8753</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2" t="s">
        <v>8768</v>
      </c>
    </row>
    <row r="2167" spans="1:29" ht="16.2" hidden="1" customHeight="1" x14ac:dyDescent="0.35">
      <c r="A2167" s="61">
        <v>2166</v>
      </c>
      <c r="B2167" s="67">
        <v>20431804</v>
      </c>
      <c r="C2167" s="63" t="s">
        <v>462</v>
      </c>
      <c r="D2167" s="63" t="s">
        <v>8748</v>
      </c>
      <c r="E2167" s="63" t="s">
        <v>7013</v>
      </c>
      <c r="F2167" s="63" t="s">
        <v>38</v>
      </c>
      <c r="G2167" s="63" t="s">
        <v>7014</v>
      </c>
      <c r="H2167" s="63" t="s">
        <v>31</v>
      </c>
      <c r="I2167" s="64" t="s">
        <v>7015</v>
      </c>
      <c r="J2167" s="65" t="s">
        <v>689</v>
      </c>
      <c r="K2167" s="63" t="s">
        <v>7016</v>
      </c>
      <c r="L2167" s="63" t="s">
        <v>39</v>
      </c>
      <c r="M2167" s="63" t="s">
        <v>34</v>
      </c>
      <c r="N2167" s="63" t="s">
        <v>35</v>
      </c>
      <c r="O2167" s="63" t="s">
        <v>30</v>
      </c>
      <c r="P2167" s="63" t="s">
        <v>8749</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2" t="s">
        <v>8768</v>
      </c>
    </row>
    <row r="2168" spans="1:29" ht="16.2" hidden="1" customHeight="1" x14ac:dyDescent="0.35">
      <c r="A2168" s="66">
        <v>2167</v>
      </c>
      <c r="B2168" s="63">
        <v>20431827</v>
      </c>
      <c r="C2168" s="63" t="s">
        <v>462</v>
      </c>
      <c r="D2168" s="63" t="s">
        <v>8748</v>
      </c>
      <c r="E2168" s="63" t="s">
        <v>3715</v>
      </c>
      <c r="F2168" s="63" t="s">
        <v>38</v>
      </c>
      <c r="G2168" s="63" t="s">
        <v>7017</v>
      </c>
      <c r="H2168" s="63" t="s">
        <v>42</v>
      </c>
      <c r="I2168" s="64" t="s">
        <v>465</v>
      </c>
      <c r="J2168" s="65" t="s">
        <v>502</v>
      </c>
      <c r="K2168" s="63" t="s">
        <v>7018</v>
      </c>
      <c r="L2168" s="63" t="s">
        <v>33</v>
      </c>
      <c r="M2168" s="63" t="s">
        <v>34</v>
      </c>
      <c r="N2168" s="63" t="s">
        <v>48</v>
      </c>
      <c r="O2168" s="63" t="s">
        <v>43</v>
      </c>
      <c r="P2168" s="89" t="s">
        <v>8758</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2" t="s">
        <v>8768</v>
      </c>
    </row>
    <row r="2169" spans="1:29" ht="16.2" hidden="1" customHeight="1" x14ac:dyDescent="0.35">
      <c r="A2169" s="66">
        <v>2168</v>
      </c>
      <c r="B2169" s="63">
        <v>20431838</v>
      </c>
      <c r="C2169" s="63" t="s">
        <v>462</v>
      </c>
      <c r="D2169" s="63" t="s">
        <v>8748</v>
      </c>
      <c r="E2169" s="63" t="s">
        <v>7019</v>
      </c>
      <c r="F2169" s="63" t="s">
        <v>38</v>
      </c>
      <c r="G2169" s="63" t="s">
        <v>7020</v>
      </c>
      <c r="H2169" s="63" t="s">
        <v>31</v>
      </c>
      <c r="I2169" s="64" t="s">
        <v>7021</v>
      </c>
      <c r="J2169" s="65" t="s">
        <v>469</v>
      </c>
      <c r="K2169" s="63" t="s">
        <v>7022</v>
      </c>
      <c r="L2169" s="63" t="s">
        <v>33</v>
      </c>
      <c r="M2169" s="63" t="s">
        <v>40</v>
      </c>
      <c r="N2169" s="63" t="s">
        <v>41</v>
      </c>
      <c r="O2169" s="63" t="s">
        <v>30</v>
      </c>
      <c r="P2169" s="63" t="s">
        <v>41</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2" t="s">
        <v>8768</v>
      </c>
    </row>
    <row r="2170" spans="1:29" ht="16.2" hidden="1" customHeight="1" x14ac:dyDescent="0.35">
      <c r="A2170" s="66">
        <v>2169</v>
      </c>
      <c r="B2170" s="63">
        <v>20431853</v>
      </c>
      <c r="C2170" s="63" t="s">
        <v>462</v>
      </c>
      <c r="D2170" s="63" t="s">
        <v>8748</v>
      </c>
      <c r="E2170" s="63" t="s">
        <v>7023</v>
      </c>
      <c r="F2170" s="63" t="s">
        <v>32</v>
      </c>
      <c r="G2170" s="63" t="s">
        <v>7024</v>
      </c>
      <c r="H2170" s="63" t="s">
        <v>42</v>
      </c>
      <c r="I2170" s="64" t="s">
        <v>1110</v>
      </c>
      <c r="J2170" s="65" t="s">
        <v>526</v>
      </c>
      <c r="K2170" s="63" t="s">
        <v>7025</v>
      </c>
      <c r="L2170" s="63" t="s">
        <v>33</v>
      </c>
      <c r="M2170" s="63" t="s">
        <v>34</v>
      </c>
      <c r="N2170" s="63" t="s">
        <v>41</v>
      </c>
      <c r="O2170" s="63" t="s">
        <v>43</v>
      </c>
      <c r="P2170" s="63" t="s">
        <v>41</v>
      </c>
      <c r="Q2170" s="84">
        <f t="shared" ca="1" si="99"/>
        <v>46120</v>
      </c>
      <c r="R2170" s="68">
        <v>0</v>
      </c>
      <c r="S2170" s="85" t="s">
        <v>8754</v>
      </c>
      <c r="T2170" s="85">
        <v>0</v>
      </c>
      <c r="U2170" s="85">
        <v>0</v>
      </c>
      <c r="V2170" s="86">
        <f t="shared" si="100"/>
        <v>2</v>
      </c>
      <c r="W2170" s="85">
        <v>0</v>
      </c>
      <c r="X2170" s="85">
        <v>0</v>
      </c>
      <c r="Y2170" s="85">
        <v>0</v>
      </c>
      <c r="Z2170" s="85">
        <v>0</v>
      </c>
      <c r="AA2170" s="85">
        <v>0</v>
      </c>
      <c r="AB2170" s="87">
        <f t="shared" si="101"/>
        <v>0</v>
      </c>
      <c r="AC2170" s="92" t="s">
        <v>8768</v>
      </c>
    </row>
    <row r="2171" spans="1:29" ht="16.2" hidden="1" customHeight="1" x14ac:dyDescent="0.35">
      <c r="A2171" s="61">
        <v>2170</v>
      </c>
      <c r="B2171" s="63">
        <v>20431862</v>
      </c>
      <c r="C2171" s="63" t="s">
        <v>462</v>
      </c>
      <c r="D2171" s="63" t="s">
        <v>8748</v>
      </c>
      <c r="E2171" s="63" t="s">
        <v>7026</v>
      </c>
      <c r="F2171" s="63" t="s">
        <v>32</v>
      </c>
      <c r="G2171" s="63" t="s">
        <v>7027</v>
      </c>
      <c r="H2171" s="63" t="s">
        <v>31</v>
      </c>
      <c r="I2171" s="64" t="s">
        <v>465</v>
      </c>
      <c r="J2171" s="65" t="s">
        <v>502</v>
      </c>
      <c r="K2171" s="63" t="s">
        <v>7028</v>
      </c>
      <c r="L2171" s="63" t="s">
        <v>39</v>
      </c>
      <c r="M2171" s="63" t="s">
        <v>34</v>
      </c>
      <c r="N2171" s="63" t="s">
        <v>48</v>
      </c>
      <c r="O2171" s="63" t="s">
        <v>43</v>
      </c>
      <c r="P2171" s="89" t="s">
        <v>8758</v>
      </c>
      <c r="Q2171" s="84">
        <f t="shared" ca="1" si="99"/>
        <v>46120</v>
      </c>
      <c r="R2171" s="68">
        <v>0</v>
      </c>
      <c r="S2171" s="85" t="s">
        <v>8754</v>
      </c>
      <c r="T2171" s="85">
        <v>0</v>
      </c>
      <c r="U2171" s="85">
        <v>0</v>
      </c>
      <c r="V2171" s="86">
        <f t="shared" si="100"/>
        <v>2</v>
      </c>
      <c r="W2171" s="85">
        <v>0</v>
      </c>
      <c r="X2171" s="85">
        <v>0</v>
      </c>
      <c r="Y2171" s="85">
        <v>0</v>
      </c>
      <c r="Z2171" s="85">
        <v>0</v>
      </c>
      <c r="AA2171" s="85">
        <v>0</v>
      </c>
      <c r="AB2171" s="87">
        <f t="shared" si="101"/>
        <v>0</v>
      </c>
      <c r="AC2171" s="92" t="s">
        <v>8768</v>
      </c>
    </row>
    <row r="2172" spans="1:29" ht="16.2" hidden="1" customHeight="1" x14ac:dyDescent="0.35">
      <c r="A2172" s="66">
        <v>2171</v>
      </c>
      <c r="B2172" s="67">
        <v>20431875</v>
      </c>
      <c r="C2172" s="63" t="s">
        <v>462</v>
      </c>
      <c r="D2172" s="63" t="s">
        <v>8748</v>
      </c>
      <c r="E2172" s="63" t="s">
        <v>56</v>
      </c>
      <c r="F2172" s="63" t="s">
        <v>32</v>
      </c>
      <c r="G2172" s="63" t="s">
        <v>7029</v>
      </c>
      <c r="H2172" s="63" t="s">
        <v>31</v>
      </c>
      <c r="I2172" s="64" t="s">
        <v>7030</v>
      </c>
      <c r="J2172" s="65" t="s">
        <v>469</v>
      </c>
      <c r="K2172" s="63" t="s">
        <v>7031</v>
      </c>
      <c r="L2172" s="63" t="s">
        <v>33</v>
      </c>
      <c r="M2172" s="63" t="s">
        <v>40</v>
      </c>
      <c r="N2172" s="63" t="s">
        <v>35</v>
      </c>
      <c r="O2172" s="63" t="s">
        <v>30</v>
      </c>
      <c r="P2172" s="63" t="s">
        <v>8750</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2" t="s">
        <v>8768</v>
      </c>
    </row>
    <row r="2173" spans="1:29" ht="16.2" hidden="1" customHeight="1" x14ac:dyDescent="0.35">
      <c r="A2173" s="66">
        <v>2172</v>
      </c>
      <c r="B2173" s="67">
        <v>20431885</v>
      </c>
      <c r="C2173" s="63" t="s">
        <v>462</v>
      </c>
      <c r="D2173" s="63" t="s">
        <v>8748</v>
      </c>
      <c r="E2173" s="63" t="s">
        <v>7032</v>
      </c>
      <c r="F2173" s="63" t="s">
        <v>32</v>
      </c>
      <c r="G2173" s="63" t="s">
        <v>5464</v>
      </c>
      <c r="H2173" s="63" t="s">
        <v>31</v>
      </c>
      <c r="I2173" s="64" t="s">
        <v>2579</v>
      </c>
      <c r="J2173" s="65" t="s">
        <v>544</v>
      </c>
      <c r="K2173" s="63" t="s">
        <v>7033</v>
      </c>
      <c r="L2173" s="63" t="s">
        <v>33</v>
      </c>
      <c r="M2173" s="63" t="s">
        <v>34</v>
      </c>
      <c r="N2173" s="63" t="s">
        <v>35</v>
      </c>
      <c r="O2173" s="63" t="s">
        <v>43</v>
      </c>
      <c r="P2173" s="63" t="s">
        <v>8749</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2" t="s">
        <v>8768</v>
      </c>
    </row>
    <row r="2174" spans="1:29" ht="16.2" hidden="1" customHeight="1" x14ac:dyDescent="0.35">
      <c r="A2174" s="61">
        <v>2173</v>
      </c>
      <c r="B2174" s="67">
        <v>20431900</v>
      </c>
      <c r="C2174" s="63" t="s">
        <v>462</v>
      </c>
      <c r="D2174" s="63" t="s">
        <v>8748</v>
      </c>
      <c r="E2174" s="63" t="s">
        <v>7034</v>
      </c>
      <c r="F2174" s="63" t="s">
        <v>38</v>
      </c>
      <c r="G2174" s="63" t="s">
        <v>7035</v>
      </c>
      <c r="H2174" s="63" t="s">
        <v>42</v>
      </c>
      <c r="I2174" s="64" t="s">
        <v>879</v>
      </c>
      <c r="J2174" s="65" t="s">
        <v>526</v>
      </c>
      <c r="K2174" s="63" t="s">
        <v>7036</v>
      </c>
      <c r="L2174" s="63" t="s">
        <v>33</v>
      </c>
      <c r="M2174" s="63" t="s">
        <v>34</v>
      </c>
      <c r="N2174" s="63" t="s">
        <v>35</v>
      </c>
      <c r="O2174" s="63" t="s">
        <v>43</v>
      </c>
      <c r="P2174" s="63" t="s">
        <v>8753</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2" t="s">
        <v>8768</v>
      </c>
    </row>
    <row r="2175" spans="1:29" ht="16.2" hidden="1" customHeight="1" x14ac:dyDescent="0.35">
      <c r="A2175" s="61">
        <v>2174</v>
      </c>
      <c r="B2175" s="67">
        <v>20431918</v>
      </c>
      <c r="C2175" s="63" t="s">
        <v>462</v>
      </c>
      <c r="D2175" s="63" t="s">
        <v>8748</v>
      </c>
      <c r="E2175" s="63" t="s">
        <v>7037</v>
      </c>
      <c r="F2175" s="63" t="s">
        <v>38</v>
      </c>
      <c r="G2175" s="63" t="s">
        <v>7038</v>
      </c>
      <c r="H2175" s="63" t="s">
        <v>31</v>
      </c>
      <c r="I2175" s="64" t="s">
        <v>465</v>
      </c>
      <c r="J2175" s="65" t="s">
        <v>465</v>
      </c>
      <c r="K2175" s="63" t="s">
        <v>7039</v>
      </c>
      <c r="L2175" s="63" t="s">
        <v>39</v>
      </c>
      <c r="M2175" s="63" t="s">
        <v>34</v>
      </c>
      <c r="N2175" s="63" t="s">
        <v>35</v>
      </c>
      <c r="O2175" s="63" t="s">
        <v>36</v>
      </c>
      <c r="P2175" s="63" t="s">
        <v>8751</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2" t="s">
        <v>8768</v>
      </c>
    </row>
    <row r="2176" spans="1:29" ht="16.2" hidden="1" customHeight="1" x14ac:dyDescent="0.35">
      <c r="A2176" s="66">
        <v>2175</v>
      </c>
      <c r="B2176" s="67">
        <v>20431925</v>
      </c>
      <c r="C2176" s="63" t="s">
        <v>462</v>
      </c>
      <c r="D2176" s="63" t="s">
        <v>8748</v>
      </c>
      <c r="E2176" s="63" t="s">
        <v>7040</v>
      </c>
      <c r="F2176" s="63" t="s">
        <v>38</v>
      </c>
      <c r="G2176" s="63" t="s">
        <v>7041</v>
      </c>
      <c r="H2176" s="63" t="s">
        <v>31</v>
      </c>
      <c r="I2176" s="64" t="s">
        <v>465</v>
      </c>
      <c r="J2176" s="65" t="s">
        <v>465</v>
      </c>
      <c r="K2176" s="63" t="s">
        <v>7042</v>
      </c>
      <c r="L2176" s="63" t="s">
        <v>39</v>
      </c>
      <c r="M2176" s="63" t="s">
        <v>34</v>
      </c>
      <c r="N2176" s="63" t="s">
        <v>35</v>
      </c>
      <c r="O2176" s="63" t="s">
        <v>36</v>
      </c>
      <c r="P2176" s="63" t="s">
        <v>8751</v>
      </c>
      <c r="Q2176" s="84">
        <f t="shared" ca="1" si="99"/>
        <v>46120</v>
      </c>
      <c r="R2176" s="68">
        <v>0</v>
      </c>
      <c r="S2176" s="85" t="s">
        <v>8754</v>
      </c>
      <c r="T2176" s="85">
        <v>0</v>
      </c>
      <c r="U2176" s="85">
        <v>0</v>
      </c>
      <c r="V2176" s="86">
        <f t="shared" si="100"/>
        <v>2</v>
      </c>
      <c r="W2176" s="85">
        <v>0</v>
      </c>
      <c r="X2176" s="85">
        <v>0</v>
      </c>
      <c r="Y2176" s="85">
        <v>0</v>
      </c>
      <c r="Z2176" s="85">
        <v>0</v>
      </c>
      <c r="AA2176" s="85">
        <v>0</v>
      </c>
      <c r="AB2176" s="87">
        <f t="shared" si="101"/>
        <v>0</v>
      </c>
      <c r="AC2176" s="92" t="s">
        <v>8768</v>
      </c>
    </row>
    <row r="2177" spans="1:29" ht="16.2" hidden="1" customHeight="1" x14ac:dyDescent="0.35">
      <c r="A2177" s="66">
        <v>2176</v>
      </c>
      <c r="B2177" s="67">
        <v>20431926</v>
      </c>
      <c r="C2177" s="63" t="s">
        <v>462</v>
      </c>
      <c r="D2177" s="63" t="s">
        <v>8748</v>
      </c>
      <c r="E2177" s="63" t="s">
        <v>142</v>
      </c>
      <c r="F2177" s="63" t="s">
        <v>38</v>
      </c>
      <c r="G2177" s="63" t="s">
        <v>7043</v>
      </c>
      <c r="H2177" s="63" t="s">
        <v>31</v>
      </c>
      <c r="I2177" s="64" t="s">
        <v>465</v>
      </c>
      <c r="J2177" s="65" t="s">
        <v>469</v>
      </c>
      <c r="K2177" s="63" t="s">
        <v>7044</v>
      </c>
      <c r="L2177" s="63" t="s">
        <v>33</v>
      </c>
      <c r="M2177" s="63" t="s">
        <v>34</v>
      </c>
      <c r="N2177" s="63" t="s">
        <v>35</v>
      </c>
      <c r="O2177" s="63" t="s">
        <v>43</v>
      </c>
      <c r="P2177" s="63" t="s">
        <v>8749</v>
      </c>
      <c r="Q2177" s="84">
        <f t="shared" ca="1" si="99"/>
        <v>46120</v>
      </c>
      <c r="R2177" s="68" t="s">
        <v>8747</v>
      </c>
      <c r="S2177" s="85">
        <v>0</v>
      </c>
      <c r="T2177" s="85">
        <v>0</v>
      </c>
      <c r="U2177" s="85">
        <v>0</v>
      </c>
      <c r="V2177" s="86">
        <f t="shared" si="100"/>
        <v>0</v>
      </c>
      <c r="W2177" s="85">
        <v>0</v>
      </c>
      <c r="X2177" s="85">
        <v>0</v>
      </c>
      <c r="Y2177" s="85">
        <v>0</v>
      </c>
      <c r="Z2177" s="85">
        <v>0</v>
      </c>
      <c r="AA2177" s="85">
        <v>0</v>
      </c>
      <c r="AB2177" s="87" t="str">
        <f t="shared" si="101"/>
        <v>요건탈락</v>
      </c>
      <c r="AC2177" s="92" t="s">
        <v>8768</v>
      </c>
    </row>
    <row r="2178" spans="1:29" ht="16.2" hidden="1" customHeight="1" x14ac:dyDescent="0.35">
      <c r="A2178" s="61">
        <v>2177</v>
      </c>
      <c r="B2178" s="63">
        <v>20431932</v>
      </c>
      <c r="C2178" s="63" t="s">
        <v>462</v>
      </c>
      <c r="D2178" s="63" t="s">
        <v>8748</v>
      </c>
      <c r="E2178" s="63" t="s">
        <v>7045</v>
      </c>
      <c r="F2178" s="63" t="s">
        <v>32</v>
      </c>
      <c r="G2178" s="63" t="s">
        <v>1632</v>
      </c>
      <c r="H2178" s="63" t="s">
        <v>31</v>
      </c>
      <c r="I2178" s="64" t="s">
        <v>465</v>
      </c>
      <c r="J2178" s="65" t="s">
        <v>465</v>
      </c>
      <c r="K2178" s="63" t="s">
        <v>7046</v>
      </c>
      <c r="L2178" s="63" t="s">
        <v>33</v>
      </c>
      <c r="M2178" s="63" t="s">
        <v>40</v>
      </c>
      <c r="N2178" s="63" t="s">
        <v>48</v>
      </c>
      <c r="O2178" s="63" t="s">
        <v>36</v>
      </c>
      <c r="P2178" s="89" t="s">
        <v>8756</v>
      </c>
      <c r="Q2178" s="84">
        <f t="shared" ref="Q2178:Q2241" ca="1" si="102">TODAY()</f>
        <v>46120</v>
      </c>
      <c r="R2178" s="68">
        <v>0</v>
      </c>
      <c r="S2178" s="85" t="s">
        <v>8754</v>
      </c>
      <c r="T2178" s="85">
        <v>0</v>
      </c>
      <c r="U2178" s="85">
        <v>0</v>
      </c>
      <c r="V2178" s="86">
        <f t="shared" ref="V2178:V2241" si="103">IF(OR(S2178="○",T2178="○",U2178="○"),2,0)</f>
        <v>2</v>
      </c>
      <c r="W2178" s="85">
        <v>0</v>
      </c>
      <c r="X2178" s="85">
        <v>0</v>
      </c>
      <c r="Y2178" s="85">
        <v>0</v>
      </c>
      <c r="Z2178" s="85">
        <v>0</v>
      </c>
      <c r="AA2178" s="85">
        <v>0</v>
      </c>
      <c r="AB2178" s="87">
        <f t="shared" si="101"/>
        <v>0</v>
      </c>
      <c r="AC2178" s="92" t="s">
        <v>8768</v>
      </c>
    </row>
    <row r="2179" spans="1:29" ht="16.2" hidden="1" customHeight="1" x14ac:dyDescent="0.35">
      <c r="A2179" s="61">
        <v>2178</v>
      </c>
      <c r="B2179" s="63">
        <v>20431939</v>
      </c>
      <c r="C2179" s="63" t="s">
        <v>462</v>
      </c>
      <c r="D2179" s="63" t="s">
        <v>8748</v>
      </c>
      <c r="E2179" s="63" t="s">
        <v>7047</v>
      </c>
      <c r="F2179" s="63" t="s">
        <v>38</v>
      </c>
      <c r="G2179" s="63" t="s">
        <v>7048</v>
      </c>
      <c r="H2179" s="63" t="s">
        <v>31</v>
      </c>
      <c r="I2179" s="64" t="s">
        <v>465</v>
      </c>
      <c r="J2179" s="65" t="s">
        <v>465</v>
      </c>
      <c r="K2179" s="63" t="s">
        <v>7049</v>
      </c>
      <c r="L2179" s="63" t="s">
        <v>33</v>
      </c>
      <c r="M2179" s="63" t="s">
        <v>40</v>
      </c>
      <c r="N2179" s="63" t="s">
        <v>48</v>
      </c>
      <c r="O2179" s="63" t="s">
        <v>36</v>
      </c>
      <c r="P2179" s="89" t="s">
        <v>8756</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2" t="s">
        <v>8768</v>
      </c>
    </row>
    <row r="2180" spans="1:29" ht="16.2" hidden="1" customHeight="1" x14ac:dyDescent="0.35">
      <c r="A2180" s="66">
        <v>2179</v>
      </c>
      <c r="B2180" s="67">
        <v>20431945</v>
      </c>
      <c r="C2180" s="63" t="s">
        <v>462</v>
      </c>
      <c r="D2180" s="63" t="s">
        <v>8748</v>
      </c>
      <c r="E2180" s="63" t="s">
        <v>5900</v>
      </c>
      <c r="F2180" s="63" t="s">
        <v>38</v>
      </c>
      <c r="G2180" s="63" t="s">
        <v>7050</v>
      </c>
      <c r="H2180" s="63" t="s">
        <v>42</v>
      </c>
      <c r="I2180" s="64" t="s">
        <v>957</v>
      </c>
      <c r="J2180" s="65" t="s">
        <v>465</v>
      </c>
      <c r="K2180" s="63" t="s">
        <v>7051</v>
      </c>
      <c r="L2180" s="63" t="s">
        <v>33</v>
      </c>
      <c r="M2180" s="63" t="s">
        <v>34</v>
      </c>
      <c r="N2180" s="63" t="s">
        <v>35</v>
      </c>
      <c r="O2180" s="63" t="s">
        <v>43</v>
      </c>
      <c r="P2180" s="63" t="s">
        <v>8753</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2" t="s">
        <v>8768</v>
      </c>
    </row>
    <row r="2181" spans="1:29" ht="16.2" hidden="1" customHeight="1" x14ac:dyDescent="0.35">
      <c r="A2181" s="66">
        <v>2180</v>
      </c>
      <c r="B2181" s="67">
        <v>20431961</v>
      </c>
      <c r="C2181" s="63" t="s">
        <v>462</v>
      </c>
      <c r="D2181" s="63" t="s">
        <v>8748</v>
      </c>
      <c r="E2181" s="63" t="s">
        <v>410</v>
      </c>
      <c r="F2181" s="63" t="s">
        <v>32</v>
      </c>
      <c r="G2181" s="63" t="s">
        <v>3404</v>
      </c>
      <c r="H2181" s="63" t="s">
        <v>31</v>
      </c>
      <c r="I2181" s="64" t="s">
        <v>465</v>
      </c>
      <c r="J2181" s="65" t="s">
        <v>465</v>
      </c>
      <c r="K2181" s="63" t="s">
        <v>7052</v>
      </c>
      <c r="L2181" s="63" t="s">
        <v>33</v>
      </c>
      <c r="M2181" s="63" t="s">
        <v>34</v>
      </c>
      <c r="N2181" s="63" t="s">
        <v>35</v>
      </c>
      <c r="O2181" s="63" t="s">
        <v>36</v>
      </c>
      <c r="P2181" s="63" t="s">
        <v>8752</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2" t="s">
        <v>8768</v>
      </c>
    </row>
    <row r="2182" spans="1:29" ht="16.2" hidden="1" customHeight="1" x14ac:dyDescent="0.35">
      <c r="A2182" s="61">
        <v>2181</v>
      </c>
      <c r="B2182" s="67">
        <v>20431972</v>
      </c>
      <c r="C2182" s="63" t="s">
        <v>462</v>
      </c>
      <c r="D2182" s="63" t="s">
        <v>8748</v>
      </c>
      <c r="E2182" s="63" t="s">
        <v>179</v>
      </c>
      <c r="F2182" s="63" t="s">
        <v>32</v>
      </c>
      <c r="G2182" s="63" t="s">
        <v>7053</v>
      </c>
      <c r="H2182" s="63" t="s">
        <v>31</v>
      </c>
      <c r="I2182" s="64" t="s">
        <v>465</v>
      </c>
      <c r="J2182" s="65" t="s">
        <v>465</v>
      </c>
      <c r="K2182" s="63" t="s">
        <v>7054</v>
      </c>
      <c r="L2182" s="63" t="s">
        <v>39</v>
      </c>
      <c r="M2182" s="63" t="s">
        <v>34</v>
      </c>
      <c r="N2182" s="63" t="s">
        <v>35</v>
      </c>
      <c r="O2182" s="63" t="s">
        <v>36</v>
      </c>
      <c r="P2182" s="63" t="s">
        <v>8751</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2" t="s">
        <v>8768</v>
      </c>
    </row>
    <row r="2183" spans="1:29" ht="16.2" hidden="1" customHeight="1" x14ac:dyDescent="0.35">
      <c r="A2183" s="61">
        <v>2182</v>
      </c>
      <c r="B2183" s="67">
        <v>20431973</v>
      </c>
      <c r="C2183" s="63" t="s">
        <v>462</v>
      </c>
      <c r="D2183" s="63" t="s">
        <v>8748</v>
      </c>
      <c r="E2183" s="63" t="s">
        <v>7055</v>
      </c>
      <c r="F2183" s="63" t="s">
        <v>32</v>
      </c>
      <c r="G2183" s="63" t="s">
        <v>7056</v>
      </c>
      <c r="H2183" s="63" t="s">
        <v>31</v>
      </c>
      <c r="I2183" s="64" t="s">
        <v>465</v>
      </c>
      <c r="J2183" s="65" t="s">
        <v>465</v>
      </c>
      <c r="K2183" s="63" t="s">
        <v>7057</v>
      </c>
      <c r="L2183" s="63" t="s">
        <v>33</v>
      </c>
      <c r="M2183" s="63" t="s">
        <v>34</v>
      </c>
      <c r="N2183" s="63" t="s">
        <v>35</v>
      </c>
      <c r="O2183" s="63" t="s">
        <v>36</v>
      </c>
      <c r="P2183" s="63" t="s">
        <v>8753</v>
      </c>
      <c r="Q2183" s="84">
        <f t="shared" ca="1" si="102"/>
        <v>46120</v>
      </c>
      <c r="R2183" s="68">
        <v>0</v>
      </c>
      <c r="S2183" s="85">
        <v>0</v>
      </c>
      <c r="T2183" s="85">
        <v>0</v>
      </c>
      <c r="U2183" s="85">
        <v>0</v>
      </c>
      <c r="V2183" s="86">
        <f t="shared" si="103"/>
        <v>0</v>
      </c>
      <c r="W2183" s="85">
        <v>0</v>
      </c>
      <c r="X2183" s="85">
        <v>0</v>
      </c>
      <c r="Y2183" s="85">
        <v>0</v>
      </c>
      <c r="Z2183" s="85" t="s">
        <v>8754</v>
      </c>
      <c r="AA2183" s="85">
        <v>0</v>
      </c>
      <c r="AB2183" s="87" t="str">
        <f t="shared" si="104"/>
        <v>면제</v>
      </c>
      <c r="AC2183" s="92" t="s">
        <v>8768</v>
      </c>
    </row>
    <row r="2184" spans="1:29" ht="16.2" hidden="1" customHeight="1" x14ac:dyDescent="0.35">
      <c r="A2184" s="66">
        <v>2183</v>
      </c>
      <c r="B2184" s="67">
        <v>20431975</v>
      </c>
      <c r="C2184" s="63" t="s">
        <v>462</v>
      </c>
      <c r="D2184" s="63" t="s">
        <v>8748</v>
      </c>
      <c r="E2184" s="63" t="s">
        <v>7058</v>
      </c>
      <c r="F2184" s="63" t="s">
        <v>38</v>
      </c>
      <c r="G2184" s="63" t="s">
        <v>7059</v>
      </c>
      <c r="H2184" s="63" t="s">
        <v>31</v>
      </c>
      <c r="I2184" s="64" t="s">
        <v>607</v>
      </c>
      <c r="J2184" s="65" t="s">
        <v>502</v>
      </c>
      <c r="K2184" s="63" t="s">
        <v>7060</v>
      </c>
      <c r="L2184" s="63" t="s">
        <v>33</v>
      </c>
      <c r="M2184" s="63" t="s">
        <v>34</v>
      </c>
      <c r="N2184" s="63" t="s">
        <v>35</v>
      </c>
      <c r="O2184" s="63" t="s">
        <v>43</v>
      </c>
      <c r="P2184" s="63" t="s">
        <v>8749</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2" t="s">
        <v>8768</v>
      </c>
    </row>
    <row r="2185" spans="1:29" ht="16.2" hidden="1" customHeight="1" x14ac:dyDescent="0.35">
      <c r="A2185" s="66">
        <v>2184</v>
      </c>
      <c r="B2185" s="67">
        <v>20431986</v>
      </c>
      <c r="C2185" s="63" t="s">
        <v>462</v>
      </c>
      <c r="D2185" s="63" t="s">
        <v>8748</v>
      </c>
      <c r="E2185" s="63" t="s">
        <v>7061</v>
      </c>
      <c r="F2185" s="63" t="s">
        <v>38</v>
      </c>
      <c r="G2185" s="63" t="s">
        <v>7062</v>
      </c>
      <c r="H2185" s="63" t="s">
        <v>42</v>
      </c>
      <c r="I2185" s="64" t="s">
        <v>465</v>
      </c>
      <c r="J2185" s="65" t="s">
        <v>465</v>
      </c>
      <c r="K2185" s="63" t="s">
        <v>7063</v>
      </c>
      <c r="L2185" s="63" t="s">
        <v>39</v>
      </c>
      <c r="M2185" s="63" t="s">
        <v>34</v>
      </c>
      <c r="N2185" s="63" t="s">
        <v>35</v>
      </c>
      <c r="O2185" s="63" t="s">
        <v>36</v>
      </c>
      <c r="P2185" s="63" t="s">
        <v>8757</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2" t="s">
        <v>8768</v>
      </c>
    </row>
    <row r="2186" spans="1:29" ht="16.2" hidden="1" customHeight="1" x14ac:dyDescent="0.35">
      <c r="A2186" s="61">
        <v>2185</v>
      </c>
      <c r="B2186" s="67">
        <v>20432007</v>
      </c>
      <c r="C2186" s="63" t="s">
        <v>462</v>
      </c>
      <c r="D2186" s="63" t="s">
        <v>8748</v>
      </c>
      <c r="E2186" s="63" t="s">
        <v>7064</v>
      </c>
      <c r="F2186" s="63" t="s">
        <v>38</v>
      </c>
      <c r="G2186" s="63" t="s">
        <v>7065</v>
      </c>
      <c r="H2186" s="63" t="s">
        <v>42</v>
      </c>
      <c r="I2186" s="64" t="s">
        <v>465</v>
      </c>
      <c r="J2186" s="65" t="s">
        <v>526</v>
      </c>
      <c r="K2186" s="63" t="s">
        <v>7066</v>
      </c>
      <c r="L2186" s="63" t="s">
        <v>45</v>
      </c>
      <c r="M2186" s="63" t="s">
        <v>40</v>
      </c>
      <c r="N2186" s="63" t="s">
        <v>35</v>
      </c>
      <c r="O2186" s="63" t="s">
        <v>43</v>
      </c>
      <c r="P2186" s="63" t="s">
        <v>8749</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2" t="s">
        <v>8768</v>
      </c>
    </row>
    <row r="2187" spans="1:29" ht="16.2" hidden="1" customHeight="1" x14ac:dyDescent="0.35">
      <c r="A2187" s="61">
        <v>2186</v>
      </c>
      <c r="B2187" s="67">
        <v>20432021</v>
      </c>
      <c r="C2187" s="63" t="s">
        <v>462</v>
      </c>
      <c r="D2187" s="63" t="s">
        <v>8748</v>
      </c>
      <c r="E2187" s="63" t="s">
        <v>7067</v>
      </c>
      <c r="F2187" s="63" t="s">
        <v>38</v>
      </c>
      <c r="G2187" s="63" t="s">
        <v>7068</v>
      </c>
      <c r="H2187" s="63" t="s">
        <v>31</v>
      </c>
      <c r="I2187" s="64" t="s">
        <v>465</v>
      </c>
      <c r="J2187" s="65" t="s">
        <v>465</v>
      </c>
      <c r="K2187" s="63" t="s">
        <v>7069</v>
      </c>
      <c r="L2187" s="63" t="s">
        <v>39</v>
      </c>
      <c r="M2187" s="63" t="s">
        <v>34</v>
      </c>
      <c r="N2187" s="63" t="s">
        <v>35</v>
      </c>
      <c r="O2187" s="63" t="s">
        <v>36</v>
      </c>
      <c r="P2187" s="63" t="s">
        <v>8749</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2" t="s">
        <v>8768</v>
      </c>
    </row>
    <row r="2188" spans="1:29" ht="16.2" hidden="1" customHeight="1" x14ac:dyDescent="0.35">
      <c r="A2188" s="66">
        <v>2187</v>
      </c>
      <c r="B2188" s="67">
        <v>20432032</v>
      </c>
      <c r="C2188" s="63" t="s">
        <v>462</v>
      </c>
      <c r="D2188" s="63" t="s">
        <v>8748</v>
      </c>
      <c r="E2188" s="63" t="s">
        <v>116</v>
      </c>
      <c r="F2188" s="63" t="s">
        <v>38</v>
      </c>
      <c r="G2188" s="63" t="s">
        <v>7070</v>
      </c>
      <c r="H2188" s="63" t="s">
        <v>31</v>
      </c>
      <c r="I2188" s="64" t="s">
        <v>3674</v>
      </c>
      <c r="J2188" s="65" t="s">
        <v>502</v>
      </c>
      <c r="K2188" s="63" t="s">
        <v>7071</v>
      </c>
      <c r="L2188" s="63" t="s">
        <v>39</v>
      </c>
      <c r="M2188" s="63" t="s">
        <v>34</v>
      </c>
      <c r="N2188" s="63" t="s">
        <v>35</v>
      </c>
      <c r="O2188" s="63" t="s">
        <v>43</v>
      </c>
      <c r="P2188" s="63" t="s">
        <v>8752</v>
      </c>
      <c r="Q2188" s="84">
        <f t="shared" ca="1" si="102"/>
        <v>46120</v>
      </c>
      <c r="R2188" s="68">
        <v>0</v>
      </c>
      <c r="S2188" s="85" t="s">
        <v>8754</v>
      </c>
      <c r="T2188" s="85">
        <v>0</v>
      </c>
      <c r="U2188" s="85">
        <v>0</v>
      </c>
      <c r="V2188" s="86">
        <f t="shared" si="103"/>
        <v>2</v>
      </c>
      <c r="W2188" s="85">
        <v>0</v>
      </c>
      <c r="X2188" s="85">
        <v>0</v>
      </c>
      <c r="Y2188" s="85">
        <v>0</v>
      </c>
      <c r="Z2188" s="85">
        <v>0</v>
      </c>
      <c r="AA2188" s="85">
        <v>0</v>
      </c>
      <c r="AB2188" s="87">
        <f t="shared" si="104"/>
        <v>0</v>
      </c>
      <c r="AC2188" s="92" t="s">
        <v>8768</v>
      </c>
    </row>
    <row r="2189" spans="1:29" ht="16.2" hidden="1" customHeight="1" x14ac:dyDescent="0.35">
      <c r="A2189" s="66">
        <v>2188</v>
      </c>
      <c r="B2189" s="67">
        <v>20432033</v>
      </c>
      <c r="C2189" s="63" t="s">
        <v>462</v>
      </c>
      <c r="D2189" s="63" t="s">
        <v>8748</v>
      </c>
      <c r="E2189" s="63" t="s">
        <v>7072</v>
      </c>
      <c r="F2189" s="63" t="s">
        <v>38</v>
      </c>
      <c r="G2189" s="63" t="s">
        <v>7073</v>
      </c>
      <c r="H2189" s="63" t="s">
        <v>31</v>
      </c>
      <c r="I2189" s="64" t="s">
        <v>465</v>
      </c>
      <c r="J2189" s="65" t="s">
        <v>465</v>
      </c>
      <c r="K2189" s="63" t="s">
        <v>7074</v>
      </c>
      <c r="L2189" s="63" t="s">
        <v>39</v>
      </c>
      <c r="M2189" s="63" t="s">
        <v>34</v>
      </c>
      <c r="N2189" s="63" t="s">
        <v>35</v>
      </c>
      <c r="O2189" s="63" t="s">
        <v>36</v>
      </c>
      <c r="P2189" s="63" t="s">
        <v>8757</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2" t="s">
        <v>8768</v>
      </c>
    </row>
    <row r="2190" spans="1:29" ht="16.2" hidden="1" customHeight="1" x14ac:dyDescent="0.35">
      <c r="A2190" s="61">
        <v>2189</v>
      </c>
      <c r="B2190" s="67">
        <v>20432038</v>
      </c>
      <c r="C2190" s="63" t="s">
        <v>462</v>
      </c>
      <c r="D2190" s="63" t="s">
        <v>8748</v>
      </c>
      <c r="E2190" s="63" t="s">
        <v>7075</v>
      </c>
      <c r="F2190" s="63" t="s">
        <v>32</v>
      </c>
      <c r="G2190" s="63" t="s">
        <v>7076</v>
      </c>
      <c r="H2190" s="63" t="s">
        <v>42</v>
      </c>
      <c r="I2190" s="64" t="s">
        <v>465</v>
      </c>
      <c r="J2190" s="65" t="s">
        <v>465</v>
      </c>
      <c r="K2190" s="63" t="s">
        <v>7077</v>
      </c>
      <c r="L2190" s="63" t="s">
        <v>39</v>
      </c>
      <c r="M2190" s="63" t="s">
        <v>34</v>
      </c>
      <c r="N2190" s="63" t="s">
        <v>35</v>
      </c>
      <c r="O2190" s="63" t="s">
        <v>36</v>
      </c>
      <c r="P2190" s="63" t="s">
        <v>8755</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2" t="s">
        <v>8768</v>
      </c>
    </row>
    <row r="2191" spans="1:29" ht="16.2" hidden="1" customHeight="1" x14ac:dyDescent="0.35">
      <c r="A2191" s="61">
        <v>2190</v>
      </c>
      <c r="B2191" s="63">
        <v>20432044</v>
      </c>
      <c r="C2191" s="63" t="s">
        <v>462</v>
      </c>
      <c r="D2191" s="63" t="s">
        <v>8748</v>
      </c>
      <c r="E2191" s="63" t="s">
        <v>7078</v>
      </c>
      <c r="F2191" s="63" t="s">
        <v>32</v>
      </c>
      <c r="G2191" s="63" t="s">
        <v>7079</v>
      </c>
      <c r="H2191" s="63" t="s">
        <v>31</v>
      </c>
      <c r="I2191" s="64" t="s">
        <v>7080</v>
      </c>
      <c r="J2191" s="65" t="s">
        <v>465</v>
      </c>
      <c r="K2191" s="63" t="s">
        <v>7081</v>
      </c>
      <c r="L2191" s="63" t="s">
        <v>39</v>
      </c>
      <c r="M2191" s="63" t="s">
        <v>40</v>
      </c>
      <c r="N2191" s="63" t="s">
        <v>52</v>
      </c>
      <c r="O2191" s="63" t="s">
        <v>43</v>
      </c>
      <c r="P2191" s="63" t="s">
        <v>52</v>
      </c>
      <c r="Q2191" s="84">
        <f t="shared" ca="1" si="102"/>
        <v>46120</v>
      </c>
      <c r="R2191" s="68">
        <v>0</v>
      </c>
      <c r="S2191" s="85" t="s">
        <v>8754</v>
      </c>
      <c r="T2191" s="85">
        <v>0</v>
      </c>
      <c r="U2191" s="85">
        <v>0</v>
      </c>
      <c r="V2191" s="86">
        <f t="shared" si="103"/>
        <v>2</v>
      </c>
      <c r="W2191" s="85">
        <v>0</v>
      </c>
      <c r="X2191" s="85">
        <v>0</v>
      </c>
      <c r="Y2191" s="85">
        <v>0</v>
      </c>
      <c r="Z2191" s="85">
        <v>0</v>
      </c>
      <c r="AA2191" s="85">
        <v>0</v>
      </c>
      <c r="AB2191" s="87">
        <f t="shared" si="104"/>
        <v>0</v>
      </c>
      <c r="AC2191" s="92" t="s">
        <v>8768</v>
      </c>
    </row>
    <row r="2192" spans="1:29" ht="16.2" hidden="1" customHeight="1" x14ac:dyDescent="0.35">
      <c r="A2192" s="66">
        <v>2191</v>
      </c>
      <c r="B2192" s="63">
        <v>20432047</v>
      </c>
      <c r="C2192" s="63" t="s">
        <v>462</v>
      </c>
      <c r="D2192" s="63" t="s">
        <v>8748</v>
      </c>
      <c r="E2192" s="63" t="s">
        <v>7082</v>
      </c>
      <c r="F2192" s="63" t="s">
        <v>32</v>
      </c>
      <c r="G2192" s="63" t="s">
        <v>7083</v>
      </c>
      <c r="H2192" s="63" t="s">
        <v>31</v>
      </c>
      <c r="I2192" s="64" t="s">
        <v>7084</v>
      </c>
      <c r="J2192" s="65" t="s">
        <v>526</v>
      </c>
      <c r="K2192" s="63" t="s">
        <v>7085</v>
      </c>
      <c r="L2192" s="63" t="s">
        <v>39</v>
      </c>
      <c r="M2192" s="63" t="s">
        <v>40</v>
      </c>
      <c r="N2192" s="63" t="s">
        <v>48</v>
      </c>
      <c r="O2192" s="63" t="s">
        <v>43</v>
      </c>
      <c r="P2192" s="89" t="s">
        <v>8756</v>
      </c>
      <c r="Q2192" s="84">
        <f t="shared" ca="1" si="102"/>
        <v>46120</v>
      </c>
      <c r="R2192" s="68">
        <v>0</v>
      </c>
      <c r="S2192" s="85" t="s">
        <v>8754</v>
      </c>
      <c r="T2192" s="85">
        <v>0</v>
      </c>
      <c r="U2192" s="85">
        <v>0</v>
      </c>
      <c r="V2192" s="86">
        <f t="shared" si="103"/>
        <v>2</v>
      </c>
      <c r="W2192" s="85">
        <v>0</v>
      </c>
      <c r="X2192" s="85">
        <v>0</v>
      </c>
      <c r="Y2192" s="85">
        <v>0</v>
      </c>
      <c r="Z2192" s="85">
        <v>0</v>
      </c>
      <c r="AA2192" s="85">
        <v>0</v>
      </c>
      <c r="AB2192" s="87">
        <f t="shared" si="104"/>
        <v>0</v>
      </c>
      <c r="AC2192" s="92" t="s">
        <v>8768</v>
      </c>
    </row>
    <row r="2193" spans="1:29" ht="16.2" hidden="1" customHeight="1" x14ac:dyDescent="0.35">
      <c r="A2193" s="66">
        <v>2192</v>
      </c>
      <c r="B2193" s="67">
        <v>20432050</v>
      </c>
      <c r="C2193" s="63" t="s">
        <v>462</v>
      </c>
      <c r="D2193" s="63" t="s">
        <v>8748</v>
      </c>
      <c r="E2193" s="63" t="s">
        <v>7086</v>
      </c>
      <c r="F2193" s="63" t="s">
        <v>32</v>
      </c>
      <c r="G2193" s="63" t="s">
        <v>7087</v>
      </c>
      <c r="H2193" s="63" t="s">
        <v>31</v>
      </c>
      <c r="I2193" s="64" t="s">
        <v>465</v>
      </c>
      <c r="J2193" s="65" t="s">
        <v>465</v>
      </c>
      <c r="K2193" s="63" t="s">
        <v>7088</v>
      </c>
      <c r="L2193" s="63" t="s">
        <v>39</v>
      </c>
      <c r="M2193" s="63" t="s">
        <v>40</v>
      </c>
      <c r="N2193" s="63" t="s">
        <v>35</v>
      </c>
      <c r="O2193" s="63" t="s">
        <v>36</v>
      </c>
      <c r="P2193" s="63" t="s">
        <v>8751</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2" t="s">
        <v>8768</v>
      </c>
    </row>
    <row r="2194" spans="1:29" ht="16.2" hidden="1" customHeight="1" x14ac:dyDescent="0.35">
      <c r="A2194" s="61">
        <v>2193</v>
      </c>
      <c r="B2194" s="67">
        <v>20432070</v>
      </c>
      <c r="C2194" s="63" t="s">
        <v>462</v>
      </c>
      <c r="D2194" s="63" t="s">
        <v>8748</v>
      </c>
      <c r="E2194" s="63" t="s">
        <v>7089</v>
      </c>
      <c r="F2194" s="63" t="s">
        <v>32</v>
      </c>
      <c r="G2194" s="63" t="s">
        <v>7090</v>
      </c>
      <c r="H2194" s="63" t="s">
        <v>31</v>
      </c>
      <c r="I2194" s="64" t="s">
        <v>7091</v>
      </c>
      <c r="J2194" s="65" t="s">
        <v>502</v>
      </c>
      <c r="K2194" s="63" t="s">
        <v>7092</v>
      </c>
      <c r="L2194" s="63" t="s">
        <v>39</v>
      </c>
      <c r="M2194" s="63" t="s">
        <v>34</v>
      </c>
      <c r="N2194" s="63" t="s">
        <v>35</v>
      </c>
      <c r="O2194" s="63" t="s">
        <v>43</v>
      </c>
      <c r="P2194" s="63" t="s">
        <v>8755</v>
      </c>
      <c r="Q2194" s="84">
        <f t="shared" ca="1" si="102"/>
        <v>46120</v>
      </c>
      <c r="R2194" s="68">
        <v>0</v>
      </c>
      <c r="S2194" s="85" t="s">
        <v>8754</v>
      </c>
      <c r="T2194" s="85">
        <v>0</v>
      </c>
      <c r="U2194" s="85">
        <v>0</v>
      </c>
      <c r="V2194" s="86">
        <f t="shared" si="103"/>
        <v>2</v>
      </c>
      <c r="W2194" s="85">
        <v>0</v>
      </c>
      <c r="X2194" s="85">
        <v>0</v>
      </c>
      <c r="Y2194" s="85">
        <v>0</v>
      </c>
      <c r="Z2194" s="85">
        <v>0</v>
      </c>
      <c r="AA2194" s="85">
        <v>0</v>
      </c>
      <c r="AB2194" s="87">
        <f t="shared" si="104"/>
        <v>0</v>
      </c>
      <c r="AC2194" s="92" t="s">
        <v>8768</v>
      </c>
    </row>
    <row r="2195" spans="1:29" ht="16.2" hidden="1" customHeight="1" x14ac:dyDescent="0.35">
      <c r="A2195" s="61">
        <v>2194</v>
      </c>
      <c r="B2195" s="67">
        <v>20432084</v>
      </c>
      <c r="C2195" s="63" t="s">
        <v>462</v>
      </c>
      <c r="D2195" s="63" t="s">
        <v>8748</v>
      </c>
      <c r="E2195" s="63" t="s">
        <v>7093</v>
      </c>
      <c r="F2195" s="63" t="s">
        <v>38</v>
      </c>
      <c r="G2195" s="63" t="s">
        <v>7094</v>
      </c>
      <c r="H2195" s="63" t="s">
        <v>31</v>
      </c>
      <c r="I2195" s="64" t="s">
        <v>7095</v>
      </c>
      <c r="J2195" s="65" t="s">
        <v>526</v>
      </c>
      <c r="K2195" s="63" t="s">
        <v>7096</v>
      </c>
      <c r="L2195" s="63" t="s">
        <v>39</v>
      </c>
      <c r="M2195" s="63" t="s">
        <v>34</v>
      </c>
      <c r="N2195" s="63" t="s">
        <v>35</v>
      </c>
      <c r="O2195" s="63" t="s">
        <v>43</v>
      </c>
      <c r="P2195" s="63" t="s">
        <v>8749</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2" t="s">
        <v>8768</v>
      </c>
    </row>
    <row r="2196" spans="1:29" ht="16.2" hidden="1" customHeight="1" x14ac:dyDescent="0.35">
      <c r="A2196" s="66">
        <v>2195</v>
      </c>
      <c r="B2196" s="63">
        <v>20432088</v>
      </c>
      <c r="C2196" s="63" t="s">
        <v>462</v>
      </c>
      <c r="D2196" s="63" t="s">
        <v>8748</v>
      </c>
      <c r="E2196" s="63" t="s">
        <v>7097</v>
      </c>
      <c r="F2196" s="63" t="s">
        <v>38</v>
      </c>
      <c r="G2196" s="63" t="s">
        <v>7098</v>
      </c>
      <c r="H2196" s="63" t="s">
        <v>31</v>
      </c>
      <c r="I2196" s="64" t="s">
        <v>465</v>
      </c>
      <c r="J2196" s="65" t="s">
        <v>465</v>
      </c>
      <c r="K2196" s="63" t="s">
        <v>7099</v>
      </c>
      <c r="L2196" s="63" t="s">
        <v>39</v>
      </c>
      <c r="M2196" s="63" t="s">
        <v>40</v>
      </c>
      <c r="N2196" s="63" t="s">
        <v>48</v>
      </c>
      <c r="O2196" s="63" t="s">
        <v>36</v>
      </c>
      <c r="P2196" s="89" t="s">
        <v>8758</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2" t="s">
        <v>8768</v>
      </c>
    </row>
    <row r="2197" spans="1:29" ht="16.2" customHeight="1" x14ac:dyDescent="0.35">
      <c r="A2197" s="66">
        <v>2196</v>
      </c>
      <c r="B2197" s="63">
        <v>20432098</v>
      </c>
      <c r="C2197" s="63" t="s">
        <v>462</v>
      </c>
      <c r="D2197" s="63" t="s">
        <v>8748</v>
      </c>
      <c r="E2197" s="63" t="s">
        <v>7100</v>
      </c>
      <c r="F2197" s="63" t="s">
        <v>38</v>
      </c>
      <c r="G2197" s="63" t="s">
        <v>7101</v>
      </c>
      <c r="H2197" s="63" t="s">
        <v>31</v>
      </c>
      <c r="I2197" s="64" t="s">
        <v>465</v>
      </c>
      <c r="J2197" s="65" t="s">
        <v>465</v>
      </c>
      <c r="K2197" s="63" t="s">
        <v>7102</v>
      </c>
      <c r="L2197" s="63" t="s">
        <v>33</v>
      </c>
      <c r="M2197" s="63" t="s">
        <v>40</v>
      </c>
      <c r="N2197" s="63" t="s">
        <v>53</v>
      </c>
      <c r="O2197" s="63" t="s">
        <v>36</v>
      </c>
      <c r="P2197" s="63" t="s">
        <v>53</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2" t="s">
        <v>8768</v>
      </c>
    </row>
    <row r="2198" spans="1:29" ht="16.2" hidden="1" customHeight="1" x14ac:dyDescent="0.35">
      <c r="A2198" s="61">
        <v>2197</v>
      </c>
      <c r="B2198" s="67">
        <v>20432101</v>
      </c>
      <c r="C2198" s="63" t="s">
        <v>462</v>
      </c>
      <c r="D2198" s="63" t="s">
        <v>8748</v>
      </c>
      <c r="E2198" s="63" t="s">
        <v>101</v>
      </c>
      <c r="F2198" s="63" t="s">
        <v>38</v>
      </c>
      <c r="G2198" s="63" t="s">
        <v>7103</v>
      </c>
      <c r="H2198" s="63" t="s">
        <v>42</v>
      </c>
      <c r="I2198" s="64" t="s">
        <v>7104</v>
      </c>
      <c r="J2198" s="65" t="s">
        <v>980</v>
      </c>
      <c r="K2198" s="63" t="s">
        <v>7105</v>
      </c>
      <c r="L2198" s="63" t="s">
        <v>33</v>
      </c>
      <c r="M2198" s="63" t="s">
        <v>40</v>
      </c>
      <c r="N2198" s="63" t="s">
        <v>35</v>
      </c>
      <c r="O2198" s="63" t="s">
        <v>30</v>
      </c>
      <c r="P2198" s="63" t="s">
        <v>8751</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2" t="s">
        <v>8768</v>
      </c>
    </row>
    <row r="2199" spans="1:29" ht="16.2" hidden="1" customHeight="1" x14ac:dyDescent="0.35">
      <c r="A2199" s="61">
        <v>2198</v>
      </c>
      <c r="B2199" s="67">
        <v>20432120</v>
      </c>
      <c r="C2199" s="63" t="s">
        <v>462</v>
      </c>
      <c r="D2199" s="63" t="s">
        <v>8748</v>
      </c>
      <c r="E2199" s="63" t="s">
        <v>7106</v>
      </c>
      <c r="F2199" s="63" t="s">
        <v>32</v>
      </c>
      <c r="G2199" s="63" t="s">
        <v>7107</v>
      </c>
      <c r="H2199" s="63" t="s">
        <v>42</v>
      </c>
      <c r="I2199" s="64" t="s">
        <v>465</v>
      </c>
      <c r="J2199" s="65" t="s">
        <v>465</v>
      </c>
      <c r="K2199" s="63" t="s">
        <v>7108</v>
      </c>
      <c r="L2199" s="63" t="s">
        <v>39</v>
      </c>
      <c r="M2199" s="63" t="s">
        <v>34</v>
      </c>
      <c r="N2199" s="63" t="s">
        <v>35</v>
      </c>
      <c r="O2199" s="63" t="s">
        <v>36</v>
      </c>
      <c r="P2199" s="63" t="s">
        <v>8750</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2" t="s">
        <v>8768</v>
      </c>
    </row>
    <row r="2200" spans="1:29" ht="16.2" hidden="1" customHeight="1" x14ac:dyDescent="0.35">
      <c r="A2200" s="66">
        <v>2199</v>
      </c>
      <c r="B2200" s="63">
        <v>20432152</v>
      </c>
      <c r="C2200" s="63" t="s">
        <v>462</v>
      </c>
      <c r="D2200" s="63" t="s">
        <v>8748</v>
      </c>
      <c r="E2200" s="63" t="s">
        <v>120</v>
      </c>
      <c r="F2200" s="63" t="s">
        <v>32</v>
      </c>
      <c r="G2200" s="63" t="s">
        <v>7109</v>
      </c>
      <c r="H2200" s="63" t="s">
        <v>42</v>
      </c>
      <c r="I2200" s="64" t="s">
        <v>465</v>
      </c>
      <c r="J2200" s="65" t="s">
        <v>526</v>
      </c>
      <c r="K2200" s="63" t="s">
        <v>7110</v>
      </c>
      <c r="L2200" s="63" t="s">
        <v>39</v>
      </c>
      <c r="M2200" s="63" t="s">
        <v>34</v>
      </c>
      <c r="N2200" s="63" t="s">
        <v>48</v>
      </c>
      <c r="O2200" s="63" t="s">
        <v>43</v>
      </c>
      <c r="P2200" s="89" t="s">
        <v>8758</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2" t="s">
        <v>8768</v>
      </c>
    </row>
    <row r="2201" spans="1:29" ht="16.2" hidden="1" customHeight="1" x14ac:dyDescent="0.35">
      <c r="A2201" s="66">
        <v>2200</v>
      </c>
      <c r="B2201" s="67">
        <v>20432153</v>
      </c>
      <c r="C2201" s="63" t="s">
        <v>462</v>
      </c>
      <c r="D2201" s="63" t="s">
        <v>8748</v>
      </c>
      <c r="E2201" s="63" t="s">
        <v>7111</v>
      </c>
      <c r="F2201" s="63" t="s">
        <v>32</v>
      </c>
      <c r="G2201" s="63" t="s">
        <v>7112</v>
      </c>
      <c r="H2201" s="63" t="s">
        <v>31</v>
      </c>
      <c r="I2201" s="64" t="s">
        <v>465</v>
      </c>
      <c r="J2201" s="65" t="s">
        <v>465</v>
      </c>
      <c r="K2201" s="63" t="s">
        <v>7113</v>
      </c>
      <c r="L2201" s="63" t="s">
        <v>33</v>
      </c>
      <c r="M2201" s="63" t="s">
        <v>34</v>
      </c>
      <c r="N2201" s="63" t="s">
        <v>35</v>
      </c>
      <c r="O2201" s="63" t="s">
        <v>36</v>
      </c>
      <c r="P2201" s="63" t="s">
        <v>8750</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2" t="s">
        <v>8768</v>
      </c>
    </row>
    <row r="2202" spans="1:29" ht="16.2" hidden="1" customHeight="1" x14ac:dyDescent="0.35">
      <c r="A2202" s="61">
        <v>2201</v>
      </c>
      <c r="B2202" s="67">
        <v>20432156</v>
      </c>
      <c r="C2202" s="63" t="s">
        <v>462</v>
      </c>
      <c r="D2202" s="63" t="s">
        <v>8748</v>
      </c>
      <c r="E2202" s="63" t="s">
        <v>7114</v>
      </c>
      <c r="F2202" s="63" t="s">
        <v>32</v>
      </c>
      <c r="G2202" s="63" t="s">
        <v>7115</v>
      </c>
      <c r="H2202" s="63" t="s">
        <v>31</v>
      </c>
      <c r="I2202" s="64" t="s">
        <v>465</v>
      </c>
      <c r="J2202" s="65" t="s">
        <v>465</v>
      </c>
      <c r="K2202" s="63" t="s">
        <v>7116</v>
      </c>
      <c r="L2202" s="63" t="s">
        <v>39</v>
      </c>
      <c r="M2202" s="63" t="s">
        <v>34</v>
      </c>
      <c r="N2202" s="63" t="s">
        <v>35</v>
      </c>
      <c r="O2202" s="63" t="s">
        <v>36</v>
      </c>
      <c r="P2202" s="63" t="s">
        <v>8752</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2" t="s">
        <v>8768</v>
      </c>
    </row>
    <row r="2203" spans="1:29" ht="16.2" customHeight="1" x14ac:dyDescent="0.35">
      <c r="A2203" s="61">
        <v>2202</v>
      </c>
      <c r="B2203" s="63">
        <v>20432157</v>
      </c>
      <c r="C2203" s="63" t="s">
        <v>462</v>
      </c>
      <c r="D2203" s="63" t="s">
        <v>8748</v>
      </c>
      <c r="E2203" s="63" t="s">
        <v>7117</v>
      </c>
      <c r="F2203" s="63" t="s">
        <v>38</v>
      </c>
      <c r="G2203" s="63" t="s">
        <v>7118</v>
      </c>
      <c r="H2203" s="63" t="s">
        <v>31</v>
      </c>
      <c r="I2203" s="64" t="s">
        <v>465</v>
      </c>
      <c r="J2203" s="65" t="s">
        <v>465</v>
      </c>
      <c r="K2203" s="63" t="s">
        <v>7119</v>
      </c>
      <c r="L2203" s="63" t="s">
        <v>39</v>
      </c>
      <c r="M2203" s="63" t="s">
        <v>40</v>
      </c>
      <c r="N2203" s="63" t="s">
        <v>53</v>
      </c>
      <c r="O2203" s="63" t="s">
        <v>36</v>
      </c>
      <c r="P2203" s="63" t="s">
        <v>53</v>
      </c>
      <c r="Q2203" s="84">
        <f t="shared" ca="1" si="102"/>
        <v>46120</v>
      </c>
      <c r="R2203" s="68">
        <v>0</v>
      </c>
      <c r="S2203" s="85" t="s">
        <v>8754</v>
      </c>
      <c r="T2203" s="85">
        <v>0</v>
      </c>
      <c r="U2203" s="85">
        <v>0</v>
      </c>
      <c r="V2203" s="86">
        <f t="shared" si="103"/>
        <v>2</v>
      </c>
      <c r="W2203" s="85">
        <v>0</v>
      </c>
      <c r="X2203" s="85">
        <v>0</v>
      </c>
      <c r="Y2203" s="85">
        <v>0</v>
      </c>
      <c r="Z2203" s="85">
        <v>0</v>
      </c>
      <c r="AA2203" s="85">
        <v>0</v>
      </c>
      <c r="AB2203" s="87">
        <f t="shared" si="104"/>
        <v>0</v>
      </c>
      <c r="AC2203" s="92" t="s">
        <v>8768</v>
      </c>
    </row>
    <row r="2204" spans="1:29" ht="16.2" hidden="1" customHeight="1" x14ac:dyDescent="0.35">
      <c r="A2204" s="66">
        <v>2203</v>
      </c>
      <c r="B2204" s="67">
        <v>20432165</v>
      </c>
      <c r="C2204" s="63" t="s">
        <v>462</v>
      </c>
      <c r="D2204" s="63" t="s">
        <v>8748</v>
      </c>
      <c r="E2204" s="63" t="s">
        <v>7120</v>
      </c>
      <c r="F2204" s="63" t="s">
        <v>38</v>
      </c>
      <c r="G2204" s="63" t="s">
        <v>7121</v>
      </c>
      <c r="H2204" s="63" t="s">
        <v>31</v>
      </c>
      <c r="I2204" s="64" t="s">
        <v>465</v>
      </c>
      <c r="J2204" s="65" t="s">
        <v>502</v>
      </c>
      <c r="K2204" s="63" t="s">
        <v>7122</v>
      </c>
      <c r="L2204" s="63" t="s">
        <v>39</v>
      </c>
      <c r="M2204" s="63" t="s">
        <v>34</v>
      </c>
      <c r="N2204" s="63" t="s">
        <v>35</v>
      </c>
      <c r="O2204" s="63" t="s">
        <v>43</v>
      </c>
      <c r="P2204" s="63" t="s">
        <v>8749</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2" t="s">
        <v>8768</v>
      </c>
    </row>
    <row r="2205" spans="1:29" ht="16.2" hidden="1" customHeight="1" x14ac:dyDescent="0.35">
      <c r="A2205" s="66">
        <v>2204</v>
      </c>
      <c r="B2205" s="63">
        <v>20432191</v>
      </c>
      <c r="C2205" s="63" t="s">
        <v>462</v>
      </c>
      <c r="D2205" s="63" t="s">
        <v>8748</v>
      </c>
      <c r="E2205" s="63" t="s">
        <v>7123</v>
      </c>
      <c r="F2205" s="63" t="s">
        <v>32</v>
      </c>
      <c r="G2205" s="63" t="s">
        <v>6815</v>
      </c>
      <c r="H2205" s="63" t="s">
        <v>31</v>
      </c>
      <c r="I2205" s="64" t="s">
        <v>465</v>
      </c>
      <c r="J2205" s="65" t="s">
        <v>465</v>
      </c>
      <c r="K2205" s="63" t="s">
        <v>7124</v>
      </c>
      <c r="L2205" s="63" t="s">
        <v>39</v>
      </c>
      <c r="M2205" s="63" t="s">
        <v>40</v>
      </c>
      <c r="N2205" s="63" t="s">
        <v>57</v>
      </c>
      <c r="O2205" s="63" t="s">
        <v>36</v>
      </c>
      <c r="P2205" s="63" t="s">
        <v>57</v>
      </c>
      <c r="Q2205" s="84">
        <f t="shared" ca="1" si="102"/>
        <v>46120</v>
      </c>
      <c r="R2205" s="68">
        <v>0</v>
      </c>
      <c r="S2205" s="85" t="s">
        <v>8754</v>
      </c>
      <c r="T2205" s="85">
        <v>0</v>
      </c>
      <c r="U2205" s="85">
        <v>0</v>
      </c>
      <c r="V2205" s="86">
        <f t="shared" si="103"/>
        <v>2</v>
      </c>
      <c r="W2205" s="85">
        <v>0</v>
      </c>
      <c r="X2205" s="85">
        <v>0</v>
      </c>
      <c r="Y2205" s="85">
        <v>0</v>
      </c>
      <c r="Z2205" s="85">
        <v>0</v>
      </c>
      <c r="AA2205" s="85">
        <v>0</v>
      </c>
      <c r="AB2205" s="87">
        <f t="shared" si="104"/>
        <v>0</v>
      </c>
      <c r="AC2205" s="92" t="s">
        <v>8768</v>
      </c>
    </row>
    <row r="2206" spans="1:29" ht="16.2" hidden="1" customHeight="1" x14ac:dyDescent="0.35">
      <c r="A2206" s="61">
        <v>2205</v>
      </c>
      <c r="B2206" s="63">
        <v>20432197</v>
      </c>
      <c r="C2206" s="63" t="s">
        <v>462</v>
      </c>
      <c r="D2206" s="63" t="s">
        <v>8748</v>
      </c>
      <c r="E2206" s="63" t="s">
        <v>7125</v>
      </c>
      <c r="F2206" s="63" t="s">
        <v>38</v>
      </c>
      <c r="G2206" s="63" t="s">
        <v>5195</v>
      </c>
      <c r="H2206" s="63" t="s">
        <v>42</v>
      </c>
      <c r="I2206" s="64" t="s">
        <v>4020</v>
      </c>
      <c r="J2206" s="65" t="s">
        <v>544</v>
      </c>
      <c r="K2206" s="63" t="s">
        <v>7126</v>
      </c>
      <c r="L2206" s="63" t="s">
        <v>45</v>
      </c>
      <c r="M2206" s="63" t="s">
        <v>40</v>
      </c>
      <c r="N2206" s="63" t="s">
        <v>48</v>
      </c>
      <c r="O2206" s="63" t="s">
        <v>43</v>
      </c>
      <c r="P2206" s="89" t="s">
        <v>8758</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2" t="s">
        <v>8768</v>
      </c>
    </row>
    <row r="2207" spans="1:29" ht="16.2" customHeight="1" x14ac:dyDescent="0.35">
      <c r="A2207" s="61">
        <v>2206</v>
      </c>
      <c r="B2207" s="63">
        <v>20432207</v>
      </c>
      <c r="C2207" s="63" t="s">
        <v>462</v>
      </c>
      <c r="D2207" s="63" t="s">
        <v>8748</v>
      </c>
      <c r="E2207" s="63" t="s">
        <v>371</v>
      </c>
      <c r="F2207" s="63" t="s">
        <v>38</v>
      </c>
      <c r="G2207" s="63" t="s">
        <v>7127</v>
      </c>
      <c r="H2207" s="63" t="s">
        <v>31</v>
      </c>
      <c r="I2207" s="64" t="s">
        <v>1010</v>
      </c>
      <c r="J2207" s="65" t="s">
        <v>526</v>
      </c>
      <c r="K2207" s="63" t="s">
        <v>7128</v>
      </c>
      <c r="L2207" s="63" t="s">
        <v>39</v>
      </c>
      <c r="M2207" s="63" t="s">
        <v>40</v>
      </c>
      <c r="N2207" s="63" t="s">
        <v>53</v>
      </c>
      <c r="O2207" s="63" t="s">
        <v>30</v>
      </c>
      <c r="P2207" s="63" t="s">
        <v>53</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2" t="s">
        <v>8768</v>
      </c>
    </row>
    <row r="2208" spans="1:29" ht="16.2" hidden="1" customHeight="1" x14ac:dyDescent="0.35">
      <c r="A2208" s="66">
        <v>2207</v>
      </c>
      <c r="B2208" s="63">
        <v>20432210</v>
      </c>
      <c r="C2208" s="63" t="s">
        <v>462</v>
      </c>
      <c r="D2208" s="63" t="s">
        <v>8748</v>
      </c>
      <c r="E2208" s="63" t="s">
        <v>7129</v>
      </c>
      <c r="F2208" s="63" t="s">
        <v>32</v>
      </c>
      <c r="G2208" s="63" t="s">
        <v>7130</v>
      </c>
      <c r="H2208" s="63" t="s">
        <v>31</v>
      </c>
      <c r="I2208" s="64" t="s">
        <v>465</v>
      </c>
      <c r="J2208" s="65" t="s">
        <v>465</v>
      </c>
      <c r="K2208" s="63" t="s">
        <v>7131</v>
      </c>
      <c r="L2208" s="63" t="s">
        <v>33</v>
      </c>
      <c r="M2208" s="63" t="s">
        <v>40</v>
      </c>
      <c r="N2208" s="63" t="s">
        <v>41</v>
      </c>
      <c r="O2208" s="63" t="s">
        <v>43</v>
      </c>
      <c r="P2208" s="63" t="s">
        <v>41</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2" t="s">
        <v>8768</v>
      </c>
    </row>
    <row r="2209" spans="1:29" ht="16.2" hidden="1" customHeight="1" x14ac:dyDescent="0.35">
      <c r="A2209" s="66">
        <v>2208</v>
      </c>
      <c r="B2209" s="67">
        <v>20432225</v>
      </c>
      <c r="C2209" s="63" t="s">
        <v>462</v>
      </c>
      <c r="D2209" s="63" t="s">
        <v>8748</v>
      </c>
      <c r="E2209" s="63" t="s">
        <v>450</v>
      </c>
      <c r="F2209" s="63" t="s">
        <v>38</v>
      </c>
      <c r="G2209" s="63" t="s">
        <v>7132</v>
      </c>
      <c r="H2209" s="63" t="s">
        <v>31</v>
      </c>
      <c r="I2209" s="64" t="s">
        <v>2325</v>
      </c>
      <c r="J2209" s="65" t="s">
        <v>526</v>
      </c>
      <c r="K2209" s="63" t="s">
        <v>7133</v>
      </c>
      <c r="L2209" s="63" t="s">
        <v>39</v>
      </c>
      <c r="M2209" s="63" t="s">
        <v>34</v>
      </c>
      <c r="N2209" s="63" t="s">
        <v>35</v>
      </c>
      <c r="O2209" s="63" t="s">
        <v>30</v>
      </c>
      <c r="P2209" s="63" t="s">
        <v>8753</v>
      </c>
      <c r="Q2209" s="84">
        <f t="shared" ca="1" si="102"/>
        <v>46120</v>
      </c>
      <c r="R2209" s="68">
        <v>0</v>
      </c>
      <c r="S2209" s="85" t="s">
        <v>8754</v>
      </c>
      <c r="T2209" s="85">
        <v>0</v>
      </c>
      <c r="U2209" s="85">
        <v>0</v>
      </c>
      <c r="V2209" s="86">
        <f t="shared" si="103"/>
        <v>2</v>
      </c>
      <c r="W2209" s="85">
        <v>0</v>
      </c>
      <c r="X2209" s="85">
        <v>0</v>
      </c>
      <c r="Y2209" s="85">
        <v>0</v>
      </c>
      <c r="Z2209" s="85">
        <v>0</v>
      </c>
      <c r="AA2209" s="85">
        <v>0</v>
      </c>
      <c r="AB2209" s="87">
        <f t="shared" si="104"/>
        <v>0</v>
      </c>
      <c r="AC2209" s="92" t="s">
        <v>8768</v>
      </c>
    </row>
    <row r="2210" spans="1:29" ht="16.2" hidden="1" customHeight="1" x14ac:dyDescent="0.35">
      <c r="A2210" s="61">
        <v>2209</v>
      </c>
      <c r="B2210" s="67">
        <v>20432229</v>
      </c>
      <c r="C2210" s="63" t="s">
        <v>462</v>
      </c>
      <c r="D2210" s="63" t="s">
        <v>8748</v>
      </c>
      <c r="E2210" s="63" t="s">
        <v>7134</v>
      </c>
      <c r="F2210" s="63" t="s">
        <v>38</v>
      </c>
      <c r="G2210" s="63" t="s">
        <v>2814</v>
      </c>
      <c r="H2210" s="63" t="s">
        <v>31</v>
      </c>
      <c r="I2210" s="64" t="s">
        <v>7135</v>
      </c>
      <c r="J2210" s="65" t="s">
        <v>526</v>
      </c>
      <c r="K2210" s="63" t="s">
        <v>7136</v>
      </c>
      <c r="L2210" s="63" t="s">
        <v>39</v>
      </c>
      <c r="M2210" s="63" t="s">
        <v>34</v>
      </c>
      <c r="N2210" s="63" t="s">
        <v>35</v>
      </c>
      <c r="O2210" s="63" t="s">
        <v>43</v>
      </c>
      <c r="P2210" s="63" t="s">
        <v>8753</v>
      </c>
      <c r="Q2210" s="84">
        <f t="shared" ca="1" si="102"/>
        <v>46120</v>
      </c>
      <c r="R2210" s="68">
        <v>0</v>
      </c>
      <c r="S2210" s="85" t="s">
        <v>8754</v>
      </c>
      <c r="T2210" s="85">
        <v>0</v>
      </c>
      <c r="U2210" s="85">
        <v>0</v>
      </c>
      <c r="V2210" s="86">
        <f t="shared" si="103"/>
        <v>2</v>
      </c>
      <c r="W2210" s="85">
        <v>0</v>
      </c>
      <c r="X2210" s="85">
        <v>0</v>
      </c>
      <c r="Y2210" s="85">
        <v>0</v>
      </c>
      <c r="Z2210" s="85">
        <v>0</v>
      </c>
      <c r="AA2210" s="85">
        <v>0</v>
      </c>
      <c r="AB2210" s="87">
        <f t="shared" si="104"/>
        <v>0</v>
      </c>
      <c r="AC2210" s="92" t="s">
        <v>8768</v>
      </c>
    </row>
    <row r="2211" spans="1:29" ht="16.2" hidden="1" customHeight="1" x14ac:dyDescent="0.35">
      <c r="A2211" s="61">
        <v>2210</v>
      </c>
      <c r="B2211" s="67">
        <v>20432236</v>
      </c>
      <c r="C2211" s="63" t="s">
        <v>462</v>
      </c>
      <c r="D2211" s="63" t="s">
        <v>8748</v>
      </c>
      <c r="E2211" s="63" t="s">
        <v>7137</v>
      </c>
      <c r="F2211" s="63" t="s">
        <v>32</v>
      </c>
      <c r="G2211" s="63" t="s">
        <v>7138</v>
      </c>
      <c r="H2211" s="63" t="s">
        <v>31</v>
      </c>
      <c r="I2211" s="64" t="s">
        <v>465</v>
      </c>
      <c r="J2211" s="65" t="s">
        <v>465</v>
      </c>
      <c r="K2211" s="63" t="s">
        <v>7139</v>
      </c>
      <c r="L2211" s="63" t="s">
        <v>45</v>
      </c>
      <c r="M2211" s="63" t="s">
        <v>34</v>
      </c>
      <c r="N2211" s="63" t="s">
        <v>35</v>
      </c>
      <c r="O2211" s="63" t="s">
        <v>43</v>
      </c>
      <c r="P2211" s="63" t="s">
        <v>8749</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2" t="s">
        <v>8768</v>
      </c>
    </row>
    <row r="2212" spans="1:29" ht="16.2" hidden="1" customHeight="1" x14ac:dyDescent="0.35">
      <c r="A2212" s="66">
        <v>2211</v>
      </c>
      <c r="B2212" s="67">
        <v>20432239</v>
      </c>
      <c r="C2212" s="63" t="s">
        <v>462</v>
      </c>
      <c r="D2212" s="63" t="s">
        <v>8748</v>
      </c>
      <c r="E2212" s="63" t="s">
        <v>7140</v>
      </c>
      <c r="F2212" s="63" t="s">
        <v>32</v>
      </c>
      <c r="G2212" s="63" t="s">
        <v>7141</v>
      </c>
      <c r="H2212" s="63" t="s">
        <v>31</v>
      </c>
      <c r="I2212" s="64" t="s">
        <v>465</v>
      </c>
      <c r="J2212" s="65" t="s">
        <v>465</v>
      </c>
      <c r="K2212" s="63" t="s">
        <v>7142</v>
      </c>
      <c r="L2212" s="63" t="s">
        <v>39</v>
      </c>
      <c r="M2212" s="63" t="s">
        <v>40</v>
      </c>
      <c r="N2212" s="63" t="s">
        <v>46</v>
      </c>
      <c r="O2212" s="63" t="s">
        <v>36</v>
      </c>
      <c r="P2212" s="63" t="s">
        <v>46</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2" t="s">
        <v>8768</v>
      </c>
    </row>
    <row r="2213" spans="1:29" ht="16.2" hidden="1" customHeight="1" x14ac:dyDescent="0.35">
      <c r="A2213" s="66">
        <v>2212</v>
      </c>
      <c r="B2213" s="63">
        <v>20432253</v>
      </c>
      <c r="C2213" s="63" t="s">
        <v>462</v>
      </c>
      <c r="D2213" s="63" t="s">
        <v>8748</v>
      </c>
      <c r="E2213" s="63" t="s">
        <v>7143</v>
      </c>
      <c r="F2213" s="63" t="s">
        <v>32</v>
      </c>
      <c r="G2213" s="63" t="s">
        <v>7144</v>
      </c>
      <c r="H2213" s="63" t="s">
        <v>42</v>
      </c>
      <c r="I2213" s="64" t="s">
        <v>706</v>
      </c>
      <c r="J2213" s="65" t="s">
        <v>526</v>
      </c>
      <c r="K2213" s="63" t="s">
        <v>7145</v>
      </c>
      <c r="L2213" s="63" t="s">
        <v>39</v>
      </c>
      <c r="M2213" s="63" t="s">
        <v>40</v>
      </c>
      <c r="N2213" s="63" t="s">
        <v>41</v>
      </c>
      <c r="O2213" s="63" t="s">
        <v>43</v>
      </c>
      <c r="P2213" s="63" t="s">
        <v>41</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2" t="s">
        <v>8768</v>
      </c>
    </row>
    <row r="2214" spans="1:29" ht="16.2" hidden="1" customHeight="1" x14ac:dyDescent="0.35">
      <c r="A2214" s="61">
        <v>2213</v>
      </c>
      <c r="B2214" s="63">
        <v>20432254</v>
      </c>
      <c r="C2214" s="63" t="s">
        <v>462</v>
      </c>
      <c r="D2214" s="63" t="s">
        <v>8748</v>
      </c>
      <c r="E2214" s="63" t="s">
        <v>7146</v>
      </c>
      <c r="F2214" s="63" t="s">
        <v>38</v>
      </c>
      <c r="G2214" s="63" t="s">
        <v>7147</v>
      </c>
      <c r="H2214" s="63" t="s">
        <v>42</v>
      </c>
      <c r="I2214" s="64" t="s">
        <v>2295</v>
      </c>
      <c r="J2214" s="65" t="s">
        <v>655</v>
      </c>
      <c r="K2214" s="63" t="s">
        <v>7148</v>
      </c>
      <c r="L2214" s="63" t="s">
        <v>39</v>
      </c>
      <c r="M2214" s="63" t="s">
        <v>40</v>
      </c>
      <c r="N2214" s="63" t="s">
        <v>48</v>
      </c>
      <c r="O2214" s="63" t="s">
        <v>30</v>
      </c>
      <c r="P2214" s="89" t="s">
        <v>8758</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2" t="s">
        <v>8768</v>
      </c>
    </row>
    <row r="2215" spans="1:29" ht="16.2" hidden="1" customHeight="1" x14ac:dyDescent="0.35">
      <c r="A2215" s="61">
        <v>2214</v>
      </c>
      <c r="B2215" s="63">
        <v>20432266</v>
      </c>
      <c r="C2215" s="63" t="s">
        <v>462</v>
      </c>
      <c r="D2215" s="63" t="s">
        <v>8748</v>
      </c>
      <c r="E2215" s="63" t="s">
        <v>7149</v>
      </c>
      <c r="F2215" s="63" t="s">
        <v>38</v>
      </c>
      <c r="G2215" s="63" t="s">
        <v>7150</v>
      </c>
      <c r="H2215" s="63" t="s">
        <v>42</v>
      </c>
      <c r="I2215" s="64" t="s">
        <v>465</v>
      </c>
      <c r="J2215" s="65" t="s">
        <v>465</v>
      </c>
      <c r="K2215" s="63" t="s">
        <v>7151</v>
      </c>
      <c r="L2215" s="63" t="s">
        <v>33</v>
      </c>
      <c r="M2215" s="63" t="s">
        <v>34</v>
      </c>
      <c r="N2215" s="63" t="s">
        <v>57</v>
      </c>
      <c r="O2215" s="63" t="s">
        <v>36</v>
      </c>
      <c r="P2215" s="63" t="s">
        <v>57</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2" t="s">
        <v>8768</v>
      </c>
    </row>
    <row r="2216" spans="1:29" ht="16.2" hidden="1" customHeight="1" x14ac:dyDescent="0.35">
      <c r="A2216" s="66">
        <v>2215</v>
      </c>
      <c r="B2216" s="63">
        <v>20432268</v>
      </c>
      <c r="C2216" s="63" t="s">
        <v>462</v>
      </c>
      <c r="D2216" s="63" t="s">
        <v>8748</v>
      </c>
      <c r="E2216" s="63" t="s">
        <v>7152</v>
      </c>
      <c r="F2216" s="63" t="s">
        <v>38</v>
      </c>
      <c r="G2216" s="63" t="s">
        <v>7153</v>
      </c>
      <c r="H2216" s="63" t="s">
        <v>31</v>
      </c>
      <c r="I2216" s="64" t="s">
        <v>465</v>
      </c>
      <c r="J2216" s="65" t="s">
        <v>465</v>
      </c>
      <c r="K2216" s="63" t="s">
        <v>7154</v>
      </c>
      <c r="L2216" s="63" t="s">
        <v>33</v>
      </c>
      <c r="M2216" s="63" t="s">
        <v>34</v>
      </c>
      <c r="N2216" s="63" t="s">
        <v>52</v>
      </c>
      <c r="O2216" s="63" t="s">
        <v>43</v>
      </c>
      <c r="P2216" s="63" t="s">
        <v>52</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2" t="s">
        <v>8768</v>
      </c>
    </row>
    <row r="2217" spans="1:29" ht="16.2" hidden="1" customHeight="1" x14ac:dyDescent="0.35">
      <c r="A2217" s="66">
        <v>2216</v>
      </c>
      <c r="B2217" s="67">
        <v>20432269</v>
      </c>
      <c r="C2217" s="63" t="s">
        <v>462</v>
      </c>
      <c r="D2217" s="63" t="s">
        <v>8748</v>
      </c>
      <c r="E2217" s="63" t="s">
        <v>7155</v>
      </c>
      <c r="F2217" s="63" t="s">
        <v>32</v>
      </c>
      <c r="G2217" s="63" t="s">
        <v>7156</v>
      </c>
      <c r="H2217" s="63" t="s">
        <v>31</v>
      </c>
      <c r="I2217" s="64" t="s">
        <v>1886</v>
      </c>
      <c r="J2217" s="65" t="s">
        <v>469</v>
      </c>
      <c r="K2217" s="63" t="s">
        <v>7157</v>
      </c>
      <c r="L2217" s="63" t="s">
        <v>39</v>
      </c>
      <c r="M2217" s="63" t="s">
        <v>40</v>
      </c>
      <c r="N2217" s="63" t="s">
        <v>46</v>
      </c>
      <c r="O2217" s="63" t="s">
        <v>43</v>
      </c>
      <c r="P2217" s="63" t="s">
        <v>46</v>
      </c>
      <c r="Q2217" s="84">
        <f t="shared" ca="1" si="102"/>
        <v>46120</v>
      </c>
      <c r="R2217" s="68">
        <v>0</v>
      </c>
      <c r="S2217" s="85" t="s">
        <v>8754</v>
      </c>
      <c r="T2217" s="85">
        <v>0</v>
      </c>
      <c r="U2217" s="85">
        <v>0</v>
      </c>
      <c r="V2217" s="86">
        <f t="shared" si="103"/>
        <v>2</v>
      </c>
      <c r="W2217" s="85">
        <v>0</v>
      </c>
      <c r="X2217" s="85">
        <v>0</v>
      </c>
      <c r="Y2217" s="85">
        <v>0</v>
      </c>
      <c r="Z2217" s="85">
        <v>0</v>
      </c>
      <c r="AA2217" s="85">
        <v>0</v>
      </c>
      <c r="AB2217" s="87">
        <f t="shared" si="104"/>
        <v>0</v>
      </c>
      <c r="AC2217" s="92" t="s">
        <v>8768</v>
      </c>
    </row>
    <row r="2218" spans="1:29" ht="16.2" hidden="1" customHeight="1" x14ac:dyDescent="0.35">
      <c r="A2218" s="61">
        <v>2217</v>
      </c>
      <c r="B2218" s="67">
        <v>20432272</v>
      </c>
      <c r="C2218" s="63" t="s">
        <v>462</v>
      </c>
      <c r="D2218" s="63" t="s">
        <v>8748</v>
      </c>
      <c r="E2218" s="63" t="s">
        <v>4028</v>
      </c>
      <c r="F2218" s="63" t="s">
        <v>38</v>
      </c>
      <c r="G2218" s="63" t="s">
        <v>6612</v>
      </c>
      <c r="H2218" s="63" t="s">
        <v>31</v>
      </c>
      <c r="I2218" s="64" t="s">
        <v>7158</v>
      </c>
      <c r="J2218" s="65" t="s">
        <v>502</v>
      </c>
      <c r="K2218" s="63" t="s">
        <v>7159</v>
      </c>
      <c r="L2218" s="63" t="s">
        <v>33</v>
      </c>
      <c r="M2218" s="63" t="s">
        <v>34</v>
      </c>
      <c r="N2218" s="63" t="s">
        <v>35</v>
      </c>
      <c r="O2218" s="63" t="s">
        <v>43</v>
      </c>
      <c r="P2218" s="63" t="s">
        <v>8757</v>
      </c>
      <c r="Q2218" s="84">
        <f t="shared" ca="1" si="102"/>
        <v>46120</v>
      </c>
      <c r="R2218" s="68">
        <v>0</v>
      </c>
      <c r="S2218" s="85" t="s">
        <v>8754</v>
      </c>
      <c r="T2218" s="85">
        <v>0</v>
      </c>
      <c r="U2218" s="85">
        <v>0</v>
      </c>
      <c r="V2218" s="86">
        <f t="shared" si="103"/>
        <v>2</v>
      </c>
      <c r="W2218" s="85">
        <v>0</v>
      </c>
      <c r="X2218" s="85">
        <v>0</v>
      </c>
      <c r="Y2218" s="85">
        <v>0</v>
      </c>
      <c r="Z2218" s="85">
        <v>0</v>
      </c>
      <c r="AA2218" s="85">
        <v>0</v>
      </c>
      <c r="AB2218" s="87">
        <f t="shared" si="104"/>
        <v>0</v>
      </c>
      <c r="AC2218" s="92" t="s">
        <v>8768</v>
      </c>
    </row>
    <row r="2219" spans="1:29" ht="16.2" hidden="1" customHeight="1" x14ac:dyDescent="0.35">
      <c r="A2219" s="61">
        <v>2218</v>
      </c>
      <c r="B2219" s="63">
        <v>20432278</v>
      </c>
      <c r="C2219" s="63" t="s">
        <v>462</v>
      </c>
      <c r="D2219" s="63" t="s">
        <v>8748</v>
      </c>
      <c r="E2219" s="63" t="s">
        <v>7160</v>
      </c>
      <c r="F2219" s="63" t="s">
        <v>38</v>
      </c>
      <c r="G2219" s="63" t="s">
        <v>7161</v>
      </c>
      <c r="H2219" s="63" t="s">
        <v>31</v>
      </c>
      <c r="I2219" s="64" t="s">
        <v>465</v>
      </c>
      <c r="J2219" s="65" t="s">
        <v>526</v>
      </c>
      <c r="K2219" s="63" t="s">
        <v>7162</v>
      </c>
      <c r="L2219" s="63" t="s">
        <v>39</v>
      </c>
      <c r="M2219" s="63" t="s">
        <v>40</v>
      </c>
      <c r="N2219" s="63" t="s">
        <v>48</v>
      </c>
      <c r="O2219" s="63" t="s">
        <v>43</v>
      </c>
      <c r="P2219" s="89" t="s">
        <v>8756</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2" t="s">
        <v>8768</v>
      </c>
    </row>
    <row r="2220" spans="1:29" ht="16.2" hidden="1" customHeight="1" x14ac:dyDescent="0.35">
      <c r="A2220" s="66">
        <v>2219</v>
      </c>
      <c r="B2220" s="63">
        <v>20432284</v>
      </c>
      <c r="C2220" s="63" t="s">
        <v>462</v>
      </c>
      <c r="D2220" s="63" t="s">
        <v>8748</v>
      </c>
      <c r="E2220" s="63" t="s">
        <v>1461</v>
      </c>
      <c r="F2220" s="63" t="s">
        <v>32</v>
      </c>
      <c r="G2220" s="63" t="s">
        <v>7163</v>
      </c>
      <c r="H2220" s="63" t="s">
        <v>31</v>
      </c>
      <c r="I2220" s="64" t="s">
        <v>465</v>
      </c>
      <c r="J2220" s="65" t="s">
        <v>465</v>
      </c>
      <c r="K2220" s="63" t="s">
        <v>7164</v>
      </c>
      <c r="L2220" s="63" t="s">
        <v>148</v>
      </c>
      <c r="M2220" s="63" t="s">
        <v>40</v>
      </c>
      <c r="N2220" s="63" t="s">
        <v>41</v>
      </c>
      <c r="O2220" s="63" t="s">
        <v>36</v>
      </c>
      <c r="P2220" s="63" t="s">
        <v>41</v>
      </c>
      <c r="Q2220" s="84">
        <f t="shared" ca="1" si="102"/>
        <v>46120</v>
      </c>
      <c r="R2220" s="68">
        <v>0</v>
      </c>
      <c r="S2220" s="85" t="s">
        <v>8754</v>
      </c>
      <c r="T2220" s="85">
        <v>0</v>
      </c>
      <c r="U2220" s="85">
        <v>0</v>
      </c>
      <c r="V2220" s="86">
        <f t="shared" si="103"/>
        <v>2</v>
      </c>
      <c r="W2220" s="85">
        <v>0</v>
      </c>
      <c r="X2220" s="85">
        <v>0</v>
      </c>
      <c r="Y2220" s="85">
        <v>0</v>
      </c>
      <c r="Z2220" s="85">
        <v>0</v>
      </c>
      <c r="AA2220" s="85">
        <v>0</v>
      </c>
      <c r="AB2220" s="87">
        <f t="shared" si="104"/>
        <v>0</v>
      </c>
      <c r="AC2220" s="92" t="s">
        <v>8768</v>
      </c>
    </row>
    <row r="2221" spans="1:29" ht="16.2" hidden="1" customHeight="1" x14ac:dyDescent="0.35">
      <c r="A2221" s="66">
        <v>2220</v>
      </c>
      <c r="B2221" s="67">
        <v>20432287</v>
      </c>
      <c r="C2221" s="63" t="s">
        <v>462</v>
      </c>
      <c r="D2221" s="63" t="s">
        <v>8748</v>
      </c>
      <c r="E2221" s="63" t="s">
        <v>368</v>
      </c>
      <c r="F2221" s="63" t="s">
        <v>38</v>
      </c>
      <c r="G2221" s="63" t="s">
        <v>7062</v>
      </c>
      <c r="H2221" s="63" t="s">
        <v>42</v>
      </c>
      <c r="I2221" s="64" t="s">
        <v>465</v>
      </c>
      <c r="J2221" s="65" t="s">
        <v>465</v>
      </c>
      <c r="K2221" s="63" t="s">
        <v>7165</v>
      </c>
      <c r="L2221" s="63" t="s">
        <v>33</v>
      </c>
      <c r="M2221" s="63" t="s">
        <v>34</v>
      </c>
      <c r="N2221" s="63" t="s">
        <v>35</v>
      </c>
      <c r="O2221" s="63" t="s">
        <v>36</v>
      </c>
      <c r="P2221" s="63" t="s">
        <v>8757</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2" t="s">
        <v>8768</v>
      </c>
    </row>
    <row r="2222" spans="1:29" ht="16.2" hidden="1" customHeight="1" x14ac:dyDescent="0.35">
      <c r="A2222" s="61">
        <v>2221</v>
      </c>
      <c r="B2222" s="63">
        <v>20432300</v>
      </c>
      <c r="C2222" s="63" t="s">
        <v>462</v>
      </c>
      <c r="D2222" s="63" t="s">
        <v>8748</v>
      </c>
      <c r="E2222" s="63" t="s">
        <v>207</v>
      </c>
      <c r="F2222" s="63" t="s">
        <v>38</v>
      </c>
      <c r="G2222" s="63" t="s">
        <v>7166</v>
      </c>
      <c r="H2222" s="63" t="s">
        <v>42</v>
      </c>
      <c r="I2222" s="64" t="s">
        <v>465</v>
      </c>
      <c r="J2222" s="65" t="s">
        <v>465</v>
      </c>
      <c r="K2222" s="63" t="s">
        <v>7167</v>
      </c>
      <c r="L2222" s="63" t="s">
        <v>39</v>
      </c>
      <c r="M2222" s="63" t="s">
        <v>40</v>
      </c>
      <c r="N2222" s="63" t="s">
        <v>52</v>
      </c>
      <c r="O2222" s="63" t="s">
        <v>36</v>
      </c>
      <c r="P2222" s="63" t="s">
        <v>52</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2" t="s">
        <v>8768</v>
      </c>
    </row>
    <row r="2223" spans="1:29" ht="16.2" hidden="1" customHeight="1" x14ac:dyDescent="0.35">
      <c r="A2223" s="61">
        <v>2222</v>
      </c>
      <c r="B2223" s="63">
        <v>20432302</v>
      </c>
      <c r="C2223" s="63" t="s">
        <v>462</v>
      </c>
      <c r="D2223" s="63" t="s">
        <v>8748</v>
      </c>
      <c r="E2223" s="63" t="s">
        <v>7168</v>
      </c>
      <c r="F2223" s="63" t="s">
        <v>38</v>
      </c>
      <c r="G2223" s="63" t="s">
        <v>581</v>
      </c>
      <c r="H2223" s="63" t="s">
        <v>31</v>
      </c>
      <c r="I2223" s="64" t="s">
        <v>465</v>
      </c>
      <c r="J2223" s="65" t="s">
        <v>465</v>
      </c>
      <c r="K2223" s="63" t="s">
        <v>7169</v>
      </c>
      <c r="L2223" s="63" t="s">
        <v>39</v>
      </c>
      <c r="M2223" s="63" t="s">
        <v>34</v>
      </c>
      <c r="N2223" s="63" t="s">
        <v>48</v>
      </c>
      <c r="O2223" s="63" t="s">
        <v>36</v>
      </c>
      <c r="P2223" s="89" t="s">
        <v>8758</v>
      </c>
      <c r="Q2223" s="84">
        <f t="shared" ca="1" si="102"/>
        <v>46120</v>
      </c>
      <c r="R2223" s="68">
        <v>0</v>
      </c>
      <c r="S2223" s="85" t="s">
        <v>8754</v>
      </c>
      <c r="T2223" s="85">
        <v>0</v>
      </c>
      <c r="U2223" s="85">
        <v>0</v>
      </c>
      <c r="V2223" s="86">
        <f t="shared" si="103"/>
        <v>2</v>
      </c>
      <c r="W2223" s="85">
        <v>0</v>
      </c>
      <c r="X2223" s="85">
        <v>0</v>
      </c>
      <c r="Y2223" s="85">
        <v>0</v>
      </c>
      <c r="Z2223" s="85">
        <v>0</v>
      </c>
      <c r="AA2223" s="85">
        <v>0</v>
      </c>
      <c r="AB2223" s="87">
        <f t="shared" si="104"/>
        <v>0</v>
      </c>
      <c r="AC2223" s="92" t="s">
        <v>8768</v>
      </c>
    </row>
    <row r="2224" spans="1:29" ht="16.2" hidden="1" customHeight="1" x14ac:dyDescent="0.35">
      <c r="A2224" s="66">
        <v>2223</v>
      </c>
      <c r="B2224" s="63">
        <v>20432308</v>
      </c>
      <c r="C2224" s="63" t="s">
        <v>462</v>
      </c>
      <c r="D2224" s="63" t="s">
        <v>8748</v>
      </c>
      <c r="E2224" s="63" t="s">
        <v>386</v>
      </c>
      <c r="F2224" s="63" t="s">
        <v>38</v>
      </c>
      <c r="G2224" s="63" t="s">
        <v>7170</v>
      </c>
      <c r="H2224" s="63" t="s">
        <v>31</v>
      </c>
      <c r="I2224" s="64" t="s">
        <v>7171</v>
      </c>
      <c r="J2224" s="65" t="s">
        <v>544</v>
      </c>
      <c r="K2224" s="63" t="s">
        <v>7172</v>
      </c>
      <c r="L2224" s="63" t="s">
        <v>39</v>
      </c>
      <c r="M2224" s="63" t="s">
        <v>40</v>
      </c>
      <c r="N2224" s="63" t="s">
        <v>52</v>
      </c>
      <c r="O2224" s="63" t="s">
        <v>43</v>
      </c>
      <c r="P2224" s="63" t="s">
        <v>52</v>
      </c>
      <c r="Q2224" s="84">
        <f t="shared" ca="1" si="102"/>
        <v>46120</v>
      </c>
      <c r="R2224" s="68">
        <v>0</v>
      </c>
      <c r="S2224" s="85" t="s">
        <v>8754</v>
      </c>
      <c r="T2224" s="85">
        <v>0</v>
      </c>
      <c r="U2224" s="85">
        <v>0</v>
      </c>
      <c r="V2224" s="86">
        <f t="shared" si="103"/>
        <v>2</v>
      </c>
      <c r="W2224" s="85">
        <v>0</v>
      </c>
      <c r="X2224" s="85">
        <v>0</v>
      </c>
      <c r="Y2224" s="85">
        <v>0</v>
      </c>
      <c r="Z2224" s="85">
        <v>0</v>
      </c>
      <c r="AA2224" s="85">
        <v>0</v>
      </c>
      <c r="AB2224" s="87">
        <f t="shared" si="104"/>
        <v>0</v>
      </c>
      <c r="AC2224" s="92" t="s">
        <v>8768</v>
      </c>
    </row>
    <row r="2225" spans="1:29" ht="16.2" hidden="1" customHeight="1" x14ac:dyDescent="0.35">
      <c r="A2225" s="66">
        <v>2224</v>
      </c>
      <c r="B2225" s="67">
        <v>20432328</v>
      </c>
      <c r="C2225" s="63" t="s">
        <v>462</v>
      </c>
      <c r="D2225" s="63" t="s">
        <v>8748</v>
      </c>
      <c r="E2225" s="63" t="s">
        <v>7173</v>
      </c>
      <c r="F2225" s="63" t="s">
        <v>32</v>
      </c>
      <c r="G2225" s="63" t="s">
        <v>7174</v>
      </c>
      <c r="H2225" s="63" t="s">
        <v>31</v>
      </c>
      <c r="I2225" s="64" t="s">
        <v>465</v>
      </c>
      <c r="J2225" s="65" t="s">
        <v>465</v>
      </c>
      <c r="K2225" s="63" t="s">
        <v>7175</v>
      </c>
      <c r="L2225" s="63" t="s">
        <v>33</v>
      </c>
      <c r="M2225" s="63" t="s">
        <v>34</v>
      </c>
      <c r="N2225" s="63" t="s">
        <v>35</v>
      </c>
      <c r="O2225" s="63" t="s">
        <v>36</v>
      </c>
      <c r="P2225" s="63" t="s">
        <v>8755</v>
      </c>
      <c r="Q2225" s="84">
        <f t="shared" ca="1" si="102"/>
        <v>46120</v>
      </c>
      <c r="R2225" s="68">
        <v>0</v>
      </c>
      <c r="S2225" s="85" t="s">
        <v>8754</v>
      </c>
      <c r="T2225" s="85">
        <v>0</v>
      </c>
      <c r="U2225" s="85">
        <v>0</v>
      </c>
      <c r="V2225" s="86">
        <f t="shared" si="103"/>
        <v>2</v>
      </c>
      <c r="W2225" s="85">
        <v>0</v>
      </c>
      <c r="X2225" s="85">
        <v>0</v>
      </c>
      <c r="Y2225" s="85">
        <v>0</v>
      </c>
      <c r="Z2225" s="85">
        <v>0</v>
      </c>
      <c r="AA2225" s="85">
        <v>0</v>
      </c>
      <c r="AB2225" s="87">
        <f t="shared" si="104"/>
        <v>0</v>
      </c>
      <c r="AC2225" s="92" t="s">
        <v>8768</v>
      </c>
    </row>
    <row r="2226" spans="1:29" ht="16.2" hidden="1" customHeight="1" x14ac:dyDescent="0.35">
      <c r="A2226" s="61">
        <v>2225</v>
      </c>
      <c r="B2226" s="63">
        <v>20432333</v>
      </c>
      <c r="C2226" s="63" t="s">
        <v>462</v>
      </c>
      <c r="D2226" s="63" t="s">
        <v>8748</v>
      </c>
      <c r="E2226" s="63" t="s">
        <v>275</v>
      </c>
      <c r="F2226" s="63" t="s">
        <v>32</v>
      </c>
      <c r="G2226" s="63" t="s">
        <v>7176</v>
      </c>
      <c r="H2226" s="63" t="s">
        <v>42</v>
      </c>
      <c r="I2226" s="64" t="s">
        <v>879</v>
      </c>
      <c r="J2226" s="65" t="s">
        <v>502</v>
      </c>
      <c r="K2226" s="63" t="s">
        <v>7177</v>
      </c>
      <c r="L2226" s="63" t="s">
        <v>39</v>
      </c>
      <c r="M2226" s="63" t="s">
        <v>40</v>
      </c>
      <c r="N2226" s="63" t="s">
        <v>48</v>
      </c>
      <c r="O2226" s="63" t="s">
        <v>30</v>
      </c>
      <c r="P2226" s="89" t="s">
        <v>8756</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2" t="s">
        <v>8768</v>
      </c>
    </row>
    <row r="2227" spans="1:29" ht="16.2" hidden="1" customHeight="1" x14ac:dyDescent="0.35">
      <c r="A2227" s="61">
        <v>2226</v>
      </c>
      <c r="B2227" s="67">
        <v>20432351</v>
      </c>
      <c r="C2227" s="63" t="s">
        <v>462</v>
      </c>
      <c r="D2227" s="63" t="s">
        <v>8748</v>
      </c>
      <c r="E2227" s="63" t="s">
        <v>7178</v>
      </c>
      <c r="F2227" s="63" t="s">
        <v>38</v>
      </c>
      <c r="G2227" s="63" t="s">
        <v>7179</v>
      </c>
      <c r="H2227" s="63" t="s">
        <v>31</v>
      </c>
      <c r="I2227" s="64" t="s">
        <v>465</v>
      </c>
      <c r="J2227" s="65" t="s">
        <v>465</v>
      </c>
      <c r="K2227" s="63" t="s">
        <v>7180</v>
      </c>
      <c r="L2227" s="63" t="s">
        <v>45</v>
      </c>
      <c r="M2227" s="63" t="s">
        <v>34</v>
      </c>
      <c r="N2227" s="63" t="s">
        <v>35</v>
      </c>
      <c r="O2227" s="63" t="s">
        <v>43</v>
      </c>
      <c r="P2227" s="63" t="s">
        <v>8751</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2" t="s">
        <v>8768</v>
      </c>
    </row>
    <row r="2228" spans="1:29" ht="16.2" customHeight="1" x14ac:dyDescent="0.35">
      <c r="A2228" s="66">
        <v>2227</v>
      </c>
      <c r="B2228" s="63">
        <v>20432357</v>
      </c>
      <c r="C2228" s="63" t="s">
        <v>462</v>
      </c>
      <c r="D2228" s="63" t="s">
        <v>8748</v>
      </c>
      <c r="E2228" s="63" t="s">
        <v>7181</v>
      </c>
      <c r="F2228" s="63" t="s">
        <v>38</v>
      </c>
      <c r="G2228" s="63" t="s">
        <v>7182</v>
      </c>
      <c r="H2228" s="63" t="s">
        <v>31</v>
      </c>
      <c r="I2228" s="64" t="s">
        <v>465</v>
      </c>
      <c r="J2228" s="65" t="s">
        <v>465</v>
      </c>
      <c r="K2228" s="63" t="s">
        <v>7183</v>
      </c>
      <c r="L2228" s="63" t="s">
        <v>39</v>
      </c>
      <c r="M2228" s="63" t="s">
        <v>40</v>
      </c>
      <c r="N2228" s="63" t="s">
        <v>53</v>
      </c>
      <c r="O2228" s="63" t="s">
        <v>36</v>
      </c>
      <c r="P2228" s="63" t="s">
        <v>53</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2" t="s">
        <v>8768</v>
      </c>
    </row>
    <row r="2229" spans="1:29" ht="16.2" hidden="1" customHeight="1" x14ac:dyDescent="0.35">
      <c r="A2229" s="66">
        <v>2228</v>
      </c>
      <c r="B2229" s="63">
        <v>20432370</v>
      </c>
      <c r="C2229" s="63" t="s">
        <v>462</v>
      </c>
      <c r="D2229" s="63" t="s">
        <v>8748</v>
      </c>
      <c r="E2229" s="63" t="s">
        <v>7184</v>
      </c>
      <c r="F2229" s="63" t="s">
        <v>38</v>
      </c>
      <c r="G2229" s="63" t="s">
        <v>7185</v>
      </c>
      <c r="H2229" s="63" t="s">
        <v>31</v>
      </c>
      <c r="I2229" s="64" t="s">
        <v>465</v>
      </c>
      <c r="J2229" s="65" t="s">
        <v>465</v>
      </c>
      <c r="K2229" s="63" t="s">
        <v>7186</v>
      </c>
      <c r="L2229" s="63" t="s">
        <v>39</v>
      </c>
      <c r="M2229" s="63" t="s">
        <v>34</v>
      </c>
      <c r="N2229" s="63" t="s">
        <v>48</v>
      </c>
      <c r="O2229" s="63" t="s">
        <v>36</v>
      </c>
      <c r="P2229" s="89" t="s">
        <v>8756</v>
      </c>
      <c r="Q2229" s="84">
        <f t="shared" ca="1" si="102"/>
        <v>46120</v>
      </c>
      <c r="R2229" s="68">
        <v>0</v>
      </c>
      <c r="S2229" s="85" t="s">
        <v>8754</v>
      </c>
      <c r="T2229" s="85">
        <v>0</v>
      </c>
      <c r="U2229" s="85">
        <v>0</v>
      </c>
      <c r="V2229" s="86">
        <f t="shared" si="103"/>
        <v>2</v>
      </c>
      <c r="W2229" s="85">
        <v>0</v>
      </c>
      <c r="X2229" s="85">
        <v>0</v>
      </c>
      <c r="Y2229" s="85">
        <v>0</v>
      </c>
      <c r="Z2229" s="85">
        <v>0</v>
      </c>
      <c r="AA2229" s="85">
        <v>0</v>
      </c>
      <c r="AB2229" s="87">
        <f t="shared" si="104"/>
        <v>0</v>
      </c>
      <c r="AC2229" s="92" t="s">
        <v>8768</v>
      </c>
    </row>
    <row r="2230" spans="1:29" ht="16.2" hidden="1" customHeight="1" x14ac:dyDescent="0.35">
      <c r="A2230" s="61">
        <v>2229</v>
      </c>
      <c r="B2230" s="67">
        <v>20432388</v>
      </c>
      <c r="C2230" s="63" t="s">
        <v>462</v>
      </c>
      <c r="D2230" s="63" t="s">
        <v>8748</v>
      </c>
      <c r="E2230" s="63" t="s">
        <v>7187</v>
      </c>
      <c r="F2230" s="63" t="s">
        <v>38</v>
      </c>
      <c r="G2230" s="63" t="s">
        <v>7188</v>
      </c>
      <c r="H2230" s="63" t="s">
        <v>31</v>
      </c>
      <c r="I2230" s="64" t="s">
        <v>465</v>
      </c>
      <c r="J2230" s="65" t="s">
        <v>465</v>
      </c>
      <c r="K2230" s="63" t="s">
        <v>7189</v>
      </c>
      <c r="L2230" s="63" t="s">
        <v>33</v>
      </c>
      <c r="M2230" s="63" t="s">
        <v>34</v>
      </c>
      <c r="N2230" s="63" t="s">
        <v>35</v>
      </c>
      <c r="O2230" s="63" t="s">
        <v>36</v>
      </c>
      <c r="P2230" s="63" t="s">
        <v>8755</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2" t="s">
        <v>8768</v>
      </c>
    </row>
    <row r="2231" spans="1:29" ht="16.2" hidden="1" customHeight="1" x14ac:dyDescent="0.35">
      <c r="A2231" s="61">
        <v>2230</v>
      </c>
      <c r="B2231" s="67">
        <v>20432399</v>
      </c>
      <c r="C2231" s="63" t="s">
        <v>462</v>
      </c>
      <c r="D2231" s="63" t="s">
        <v>8748</v>
      </c>
      <c r="E2231" s="63" t="s">
        <v>360</v>
      </c>
      <c r="F2231" s="63" t="s">
        <v>38</v>
      </c>
      <c r="G2231" s="63" t="s">
        <v>7190</v>
      </c>
      <c r="H2231" s="63" t="s">
        <v>42</v>
      </c>
      <c r="I2231" s="64" t="s">
        <v>1400</v>
      </c>
      <c r="J2231" s="65" t="s">
        <v>526</v>
      </c>
      <c r="K2231" s="63" t="s">
        <v>7191</v>
      </c>
      <c r="L2231" s="63" t="s">
        <v>33</v>
      </c>
      <c r="M2231" s="63" t="s">
        <v>34</v>
      </c>
      <c r="N2231" s="63" t="s">
        <v>35</v>
      </c>
      <c r="O2231" s="63" t="s">
        <v>43</v>
      </c>
      <c r="P2231" s="63" t="s">
        <v>8755</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2" t="s">
        <v>8768</v>
      </c>
    </row>
    <row r="2232" spans="1:29" ht="16.2" hidden="1" customHeight="1" x14ac:dyDescent="0.35">
      <c r="A2232" s="66">
        <v>2231</v>
      </c>
      <c r="B2232" s="67">
        <v>20432401</v>
      </c>
      <c r="C2232" s="63" t="s">
        <v>462</v>
      </c>
      <c r="D2232" s="63" t="s">
        <v>8748</v>
      </c>
      <c r="E2232" s="63" t="s">
        <v>7192</v>
      </c>
      <c r="F2232" s="63" t="s">
        <v>38</v>
      </c>
      <c r="G2232" s="63" t="s">
        <v>7193</v>
      </c>
      <c r="H2232" s="63" t="s">
        <v>31</v>
      </c>
      <c r="I2232" s="64" t="s">
        <v>465</v>
      </c>
      <c r="J2232" s="65" t="s">
        <v>465</v>
      </c>
      <c r="K2232" s="63" t="s">
        <v>7194</v>
      </c>
      <c r="L2232" s="63" t="s">
        <v>39</v>
      </c>
      <c r="M2232" s="63" t="s">
        <v>34</v>
      </c>
      <c r="N2232" s="63" t="s">
        <v>35</v>
      </c>
      <c r="O2232" s="63" t="s">
        <v>36</v>
      </c>
      <c r="P2232" s="63" t="s">
        <v>8749</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2" t="s">
        <v>8768</v>
      </c>
    </row>
    <row r="2233" spans="1:29" ht="16.2" hidden="1" customHeight="1" x14ac:dyDescent="0.35">
      <c r="A2233" s="66">
        <v>2232</v>
      </c>
      <c r="B2233" s="62">
        <v>20432402</v>
      </c>
      <c r="C2233" s="63" t="s">
        <v>462</v>
      </c>
      <c r="D2233" s="63" t="s">
        <v>8748</v>
      </c>
      <c r="E2233" s="63" t="s">
        <v>193</v>
      </c>
      <c r="F2233" s="63" t="s">
        <v>38</v>
      </c>
      <c r="G2233" s="63" t="s">
        <v>7195</v>
      </c>
      <c r="H2233" s="63" t="s">
        <v>31</v>
      </c>
      <c r="I2233" s="64" t="s">
        <v>1063</v>
      </c>
      <c r="J2233" s="65" t="s">
        <v>502</v>
      </c>
      <c r="K2233" s="63" t="s">
        <v>7196</v>
      </c>
      <c r="L2233" s="63" t="s">
        <v>39</v>
      </c>
      <c r="M2233" s="63" t="s">
        <v>34</v>
      </c>
      <c r="N2233" s="63" t="s">
        <v>57</v>
      </c>
      <c r="O2233" s="63" t="s">
        <v>30</v>
      </c>
      <c r="P2233" s="63" t="s">
        <v>57</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2" t="s">
        <v>8768</v>
      </c>
    </row>
    <row r="2234" spans="1:29" ht="16.2" hidden="1" customHeight="1" x14ac:dyDescent="0.35">
      <c r="A2234" s="61">
        <v>2233</v>
      </c>
      <c r="B2234" s="67">
        <v>20432405</v>
      </c>
      <c r="C2234" s="63" t="s">
        <v>462</v>
      </c>
      <c r="D2234" s="63" t="s">
        <v>8748</v>
      </c>
      <c r="E2234" s="63" t="s">
        <v>7197</v>
      </c>
      <c r="F2234" s="63" t="s">
        <v>38</v>
      </c>
      <c r="G2234" s="63" t="s">
        <v>7198</v>
      </c>
      <c r="H2234" s="63" t="s">
        <v>42</v>
      </c>
      <c r="I2234" s="64" t="s">
        <v>7199</v>
      </c>
      <c r="J2234" s="65" t="s">
        <v>1463</v>
      </c>
      <c r="K2234" s="63" t="s">
        <v>7200</v>
      </c>
      <c r="L2234" s="63" t="s">
        <v>39</v>
      </c>
      <c r="M2234" s="63" t="s">
        <v>34</v>
      </c>
      <c r="N2234" s="63" t="s">
        <v>35</v>
      </c>
      <c r="O2234" s="63" t="s">
        <v>43</v>
      </c>
      <c r="P2234" s="63" t="s">
        <v>8750</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2" t="s">
        <v>8768</v>
      </c>
    </row>
    <row r="2235" spans="1:29" ht="16.2" hidden="1" customHeight="1" x14ac:dyDescent="0.35">
      <c r="A2235" s="61">
        <v>2234</v>
      </c>
      <c r="B2235" s="63">
        <v>20432413</v>
      </c>
      <c r="C2235" s="63" t="s">
        <v>462</v>
      </c>
      <c r="D2235" s="63" t="s">
        <v>8748</v>
      </c>
      <c r="E2235" s="63" t="s">
        <v>7201</v>
      </c>
      <c r="F2235" s="63" t="s">
        <v>38</v>
      </c>
      <c r="G2235" s="63" t="s">
        <v>7202</v>
      </c>
      <c r="H2235" s="63" t="s">
        <v>31</v>
      </c>
      <c r="I2235" s="64" t="s">
        <v>465</v>
      </c>
      <c r="J2235" s="65" t="s">
        <v>465</v>
      </c>
      <c r="K2235" s="63" t="s">
        <v>7203</v>
      </c>
      <c r="L2235" s="63" t="s">
        <v>33</v>
      </c>
      <c r="M2235" s="63" t="s">
        <v>40</v>
      </c>
      <c r="N2235" s="63" t="s">
        <v>48</v>
      </c>
      <c r="O2235" s="63" t="s">
        <v>36</v>
      </c>
      <c r="P2235" s="89" t="s">
        <v>8756</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2" t="s">
        <v>8768</v>
      </c>
    </row>
    <row r="2236" spans="1:29" ht="16.2" hidden="1" customHeight="1" x14ac:dyDescent="0.35">
      <c r="A2236" s="66">
        <v>2235</v>
      </c>
      <c r="B2236" s="67">
        <v>20432419</v>
      </c>
      <c r="C2236" s="63" t="s">
        <v>462</v>
      </c>
      <c r="D2236" s="63" t="s">
        <v>8748</v>
      </c>
      <c r="E2236" s="63" t="s">
        <v>7204</v>
      </c>
      <c r="F2236" s="63" t="s">
        <v>38</v>
      </c>
      <c r="G2236" s="63" t="s">
        <v>2636</v>
      </c>
      <c r="H2236" s="63" t="s">
        <v>42</v>
      </c>
      <c r="I2236" s="64" t="s">
        <v>3674</v>
      </c>
      <c r="J2236" s="65" t="s">
        <v>469</v>
      </c>
      <c r="K2236" s="63" t="s">
        <v>7205</v>
      </c>
      <c r="L2236" s="63" t="s">
        <v>33</v>
      </c>
      <c r="M2236" s="63" t="s">
        <v>34</v>
      </c>
      <c r="N2236" s="63" t="s">
        <v>35</v>
      </c>
      <c r="O2236" s="63" t="s">
        <v>43</v>
      </c>
      <c r="P2236" s="63" t="s">
        <v>8749</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2" t="s">
        <v>8768</v>
      </c>
    </row>
    <row r="2237" spans="1:29" ht="16.2" hidden="1" customHeight="1" x14ac:dyDescent="0.35">
      <c r="A2237" s="66">
        <v>2236</v>
      </c>
      <c r="B2237" s="63">
        <v>20432426</v>
      </c>
      <c r="C2237" s="63" t="s">
        <v>462</v>
      </c>
      <c r="D2237" s="63" t="s">
        <v>8748</v>
      </c>
      <c r="E2237" s="63" t="s">
        <v>7206</v>
      </c>
      <c r="F2237" s="63" t="s">
        <v>38</v>
      </c>
      <c r="G2237" s="63" t="s">
        <v>7207</v>
      </c>
      <c r="H2237" s="63" t="s">
        <v>31</v>
      </c>
      <c r="I2237" s="64" t="s">
        <v>465</v>
      </c>
      <c r="J2237" s="65" t="s">
        <v>465</v>
      </c>
      <c r="K2237" s="63" t="s">
        <v>7208</v>
      </c>
      <c r="L2237" s="63" t="s">
        <v>33</v>
      </c>
      <c r="M2237" s="63" t="s">
        <v>34</v>
      </c>
      <c r="N2237" s="63" t="s">
        <v>57</v>
      </c>
      <c r="O2237" s="63" t="s">
        <v>36</v>
      </c>
      <c r="P2237" s="63" t="s">
        <v>57</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2" t="s">
        <v>8768</v>
      </c>
    </row>
    <row r="2238" spans="1:29" ht="16.2" hidden="1" customHeight="1" x14ac:dyDescent="0.35">
      <c r="A2238" s="61">
        <v>2237</v>
      </c>
      <c r="B2238" s="63">
        <v>20432430</v>
      </c>
      <c r="C2238" s="63" t="s">
        <v>462</v>
      </c>
      <c r="D2238" s="63" t="s">
        <v>8748</v>
      </c>
      <c r="E2238" s="63" t="s">
        <v>7209</v>
      </c>
      <c r="F2238" s="63" t="s">
        <v>38</v>
      </c>
      <c r="G2238" s="63" t="s">
        <v>7210</v>
      </c>
      <c r="H2238" s="63" t="s">
        <v>31</v>
      </c>
      <c r="I2238" s="64" t="s">
        <v>465</v>
      </c>
      <c r="J2238" s="65" t="s">
        <v>465</v>
      </c>
      <c r="K2238" s="63" t="s">
        <v>7211</v>
      </c>
      <c r="L2238" s="63" t="s">
        <v>39</v>
      </c>
      <c r="M2238" s="63" t="s">
        <v>40</v>
      </c>
      <c r="N2238" s="63" t="s">
        <v>52</v>
      </c>
      <c r="O2238" s="63" t="s">
        <v>36</v>
      </c>
      <c r="P2238" s="63" t="s">
        <v>52</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2" t="s">
        <v>8768</v>
      </c>
    </row>
    <row r="2239" spans="1:29" ht="16.2" hidden="1" customHeight="1" x14ac:dyDescent="0.35">
      <c r="A2239" s="61">
        <v>2238</v>
      </c>
      <c r="B2239" s="67">
        <v>20432435</v>
      </c>
      <c r="C2239" s="63" t="s">
        <v>462</v>
      </c>
      <c r="D2239" s="63" t="s">
        <v>8748</v>
      </c>
      <c r="E2239" s="63" t="s">
        <v>7212</v>
      </c>
      <c r="F2239" s="63" t="s">
        <v>32</v>
      </c>
      <c r="G2239" s="63" t="s">
        <v>7213</v>
      </c>
      <c r="H2239" s="63" t="s">
        <v>31</v>
      </c>
      <c r="I2239" s="64" t="s">
        <v>465</v>
      </c>
      <c r="J2239" s="65" t="s">
        <v>465</v>
      </c>
      <c r="K2239" s="63" t="s">
        <v>7214</v>
      </c>
      <c r="L2239" s="63" t="s">
        <v>33</v>
      </c>
      <c r="M2239" s="63" t="s">
        <v>34</v>
      </c>
      <c r="N2239" s="63" t="s">
        <v>35</v>
      </c>
      <c r="O2239" s="63" t="s">
        <v>36</v>
      </c>
      <c r="P2239" s="63" t="s">
        <v>8757</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2" t="s">
        <v>8768</v>
      </c>
    </row>
    <row r="2240" spans="1:29" ht="16.2" customHeight="1" x14ac:dyDescent="0.35">
      <c r="A2240" s="66">
        <v>2239</v>
      </c>
      <c r="B2240" s="63">
        <v>20432449</v>
      </c>
      <c r="C2240" s="63" t="s">
        <v>462</v>
      </c>
      <c r="D2240" s="63" t="s">
        <v>8748</v>
      </c>
      <c r="E2240" s="63" t="s">
        <v>7215</v>
      </c>
      <c r="F2240" s="63" t="s">
        <v>32</v>
      </c>
      <c r="G2240" s="63" t="s">
        <v>5082</v>
      </c>
      <c r="H2240" s="63" t="s">
        <v>31</v>
      </c>
      <c r="I2240" s="64" t="s">
        <v>465</v>
      </c>
      <c r="J2240" s="65" t="s">
        <v>465</v>
      </c>
      <c r="K2240" s="63" t="s">
        <v>7216</v>
      </c>
      <c r="L2240" s="63" t="s">
        <v>39</v>
      </c>
      <c r="M2240" s="63" t="s">
        <v>40</v>
      </c>
      <c r="N2240" s="63" t="s">
        <v>53</v>
      </c>
      <c r="O2240" s="63" t="s">
        <v>36</v>
      </c>
      <c r="P2240" s="63" t="s">
        <v>53</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2" t="s">
        <v>8768</v>
      </c>
    </row>
    <row r="2241" spans="1:29" ht="16.2" hidden="1" customHeight="1" x14ac:dyDescent="0.35">
      <c r="A2241" s="66">
        <v>2240</v>
      </c>
      <c r="B2241" s="63">
        <v>20432455</v>
      </c>
      <c r="C2241" s="63" t="s">
        <v>462</v>
      </c>
      <c r="D2241" s="63" t="s">
        <v>8748</v>
      </c>
      <c r="E2241" s="63" t="s">
        <v>7217</v>
      </c>
      <c r="F2241" s="63" t="s">
        <v>38</v>
      </c>
      <c r="G2241" s="63" t="s">
        <v>7218</v>
      </c>
      <c r="H2241" s="63" t="s">
        <v>31</v>
      </c>
      <c r="I2241" s="64" t="s">
        <v>465</v>
      </c>
      <c r="J2241" s="65" t="s">
        <v>526</v>
      </c>
      <c r="K2241" s="63" t="s">
        <v>7219</v>
      </c>
      <c r="L2241" s="63" t="s">
        <v>33</v>
      </c>
      <c r="M2241" s="63" t="s">
        <v>34</v>
      </c>
      <c r="N2241" s="63" t="s">
        <v>48</v>
      </c>
      <c r="O2241" s="63" t="s">
        <v>43</v>
      </c>
      <c r="P2241" s="89" t="s">
        <v>8756</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2" t="s">
        <v>8768</v>
      </c>
    </row>
    <row r="2242" spans="1:29" ht="16.2" hidden="1" customHeight="1" x14ac:dyDescent="0.35">
      <c r="A2242" s="61">
        <v>2241</v>
      </c>
      <c r="B2242" s="67">
        <v>20432460</v>
      </c>
      <c r="C2242" s="63" t="s">
        <v>462</v>
      </c>
      <c r="D2242" s="63" t="s">
        <v>8748</v>
      </c>
      <c r="E2242" s="63" t="s">
        <v>162</v>
      </c>
      <c r="F2242" s="63" t="s">
        <v>32</v>
      </c>
      <c r="G2242" s="63" t="s">
        <v>7220</v>
      </c>
      <c r="H2242" s="63" t="s">
        <v>31</v>
      </c>
      <c r="I2242" s="64" t="s">
        <v>5187</v>
      </c>
      <c r="J2242" s="65" t="s">
        <v>502</v>
      </c>
      <c r="K2242" s="63" t="s">
        <v>7221</v>
      </c>
      <c r="L2242" s="63" t="s">
        <v>33</v>
      </c>
      <c r="M2242" s="63" t="s">
        <v>40</v>
      </c>
      <c r="N2242" s="63" t="s">
        <v>46</v>
      </c>
      <c r="O2242" s="63" t="s">
        <v>43</v>
      </c>
      <c r="P2242" s="63" t="s">
        <v>46</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2" t="s">
        <v>8768</v>
      </c>
    </row>
    <row r="2243" spans="1:29" ht="16.2" hidden="1" customHeight="1" x14ac:dyDescent="0.35">
      <c r="A2243" s="66">
        <v>2242</v>
      </c>
      <c r="B2243" s="63">
        <v>20432465</v>
      </c>
      <c r="C2243" s="63" t="s">
        <v>462</v>
      </c>
      <c r="D2243" s="63" t="s">
        <v>8748</v>
      </c>
      <c r="E2243" s="63" t="s">
        <v>7222</v>
      </c>
      <c r="F2243" s="63" t="s">
        <v>32</v>
      </c>
      <c r="G2243" s="63" t="s">
        <v>7223</v>
      </c>
      <c r="H2243" s="63" t="s">
        <v>31</v>
      </c>
      <c r="I2243" s="64" t="s">
        <v>465</v>
      </c>
      <c r="J2243" s="65" t="s">
        <v>465</v>
      </c>
      <c r="K2243" s="63" t="s">
        <v>7224</v>
      </c>
      <c r="L2243" s="63" t="s">
        <v>33</v>
      </c>
      <c r="M2243" s="63" t="s">
        <v>40</v>
      </c>
      <c r="N2243" s="63" t="s">
        <v>41</v>
      </c>
      <c r="O2243" s="63" t="s">
        <v>36</v>
      </c>
      <c r="P2243" s="63" t="s">
        <v>41</v>
      </c>
      <c r="Q2243" s="84">
        <f t="shared" ca="1" si="105"/>
        <v>46120</v>
      </c>
      <c r="R2243" s="68">
        <v>0</v>
      </c>
      <c r="S2243" s="85" t="s">
        <v>8754</v>
      </c>
      <c r="T2243" s="85">
        <v>0</v>
      </c>
      <c r="U2243" s="85">
        <v>0</v>
      </c>
      <c r="V2243" s="86">
        <f t="shared" si="106"/>
        <v>2</v>
      </c>
      <c r="W2243" s="85">
        <v>0</v>
      </c>
      <c r="X2243" s="85">
        <v>0</v>
      </c>
      <c r="Y2243" s="85">
        <v>0</v>
      </c>
      <c r="Z2243" s="85">
        <v>0</v>
      </c>
      <c r="AA2243" s="85">
        <v>0</v>
      </c>
      <c r="AB2243" s="87">
        <f t="shared" ref="AB2243:AB2306" si="107">IF(OR(W2243="○",X2243="○",Y2243="○",Z2243="○",AA2243="○"),"면제",$R2243)</f>
        <v>0</v>
      </c>
      <c r="AC2243" s="92" t="s">
        <v>8768</v>
      </c>
    </row>
    <row r="2244" spans="1:29" ht="16.2" hidden="1" customHeight="1" x14ac:dyDescent="0.35">
      <c r="A2244" s="66">
        <v>2243</v>
      </c>
      <c r="B2244" s="63">
        <v>20432478</v>
      </c>
      <c r="C2244" s="63" t="s">
        <v>462</v>
      </c>
      <c r="D2244" s="63" t="s">
        <v>8748</v>
      </c>
      <c r="E2244" s="63" t="s">
        <v>7225</v>
      </c>
      <c r="F2244" s="63" t="s">
        <v>38</v>
      </c>
      <c r="G2244" s="63" t="s">
        <v>7226</v>
      </c>
      <c r="H2244" s="63" t="s">
        <v>42</v>
      </c>
      <c r="I2244" s="64" t="s">
        <v>465</v>
      </c>
      <c r="J2244" s="65" t="s">
        <v>465</v>
      </c>
      <c r="K2244" s="63" t="s">
        <v>7227</v>
      </c>
      <c r="L2244" s="63" t="s">
        <v>39</v>
      </c>
      <c r="M2244" s="63" t="s">
        <v>40</v>
      </c>
      <c r="N2244" s="63" t="s">
        <v>52</v>
      </c>
      <c r="O2244" s="63" t="s">
        <v>43</v>
      </c>
      <c r="P2244" s="63" t="s">
        <v>52</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2" t="s">
        <v>8768</v>
      </c>
    </row>
    <row r="2245" spans="1:29" ht="16.2" hidden="1" customHeight="1" x14ac:dyDescent="0.35">
      <c r="A2245" s="66">
        <v>2244</v>
      </c>
      <c r="B2245" s="67">
        <v>20432550</v>
      </c>
      <c r="C2245" s="63" t="s">
        <v>462</v>
      </c>
      <c r="D2245" s="63" t="s">
        <v>8748</v>
      </c>
      <c r="E2245" s="63" t="s">
        <v>256</v>
      </c>
      <c r="F2245" s="63" t="s">
        <v>38</v>
      </c>
      <c r="G2245" s="63" t="s">
        <v>7228</v>
      </c>
      <c r="H2245" s="63" t="s">
        <v>31</v>
      </c>
      <c r="I2245" s="64" t="s">
        <v>465</v>
      </c>
      <c r="J2245" s="65" t="s">
        <v>465</v>
      </c>
      <c r="K2245" s="63" t="s">
        <v>7229</v>
      </c>
      <c r="L2245" s="63" t="s">
        <v>33</v>
      </c>
      <c r="M2245" s="63" t="s">
        <v>34</v>
      </c>
      <c r="N2245" s="63" t="s">
        <v>35</v>
      </c>
      <c r="O2245" s="63" t="s">
        <v>36</v>
      </c>
      <c r="P2245" s="63" t="s">
        <v>8753</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2" t="s">
        <v>8768</v>
      </c>
    </row>
    <row r="2246" spans="1:29" ht="16.2" hidden="1" customHeight="1" x14ac:dyDescent="0.35">
      <c r="A2246" s="61">
        <v>2245</v>
      </c>
      <c r="B2246" s="67">
        <v>20432553</v>
      </c>
      <c r="C2246" s="63" t="s">
        <v>462</v>
      </c>
      <c r="D2246" s="63" t="s">
        <v>8748</v>
      </c>
      <c r="E2246" s="63" t="s">
        <v>1658</v>
      </c>
      <c r="F2246" s="63" t="s">
        <v>38</v>
      </c>
      <c r="G2246" s="63" t="s">
        <v>7230</v>
      </c>
      <c r="H2246" s="63" t="s">
        <v>31</v>
      </c>
      <c r="I2246" s="64" t="s">
        <v>6259</v>
      </c>
      <c r="J2246" s="65" t="s">
        <v>1463</v>
      </c>
      <c r="K2246" s="63" t="s">
        <v>7231</v>
      </c>
      <c r="L2246" s="63" t="s">
        <v>33</v>
      </c>
      <c r="M2246" s="63" t="s">
        <v>34</v>
      </c>
      <c r="N2246" s="63" t="s">
        <v>35</v>
      </c>
      <c r="O2246" s="63" t="s">
        <v>43</v>
      </c>
      <c r="P2246" s="63" t="s">
        <v>8752</v>
      </c>
      <c r="Q2246" s="84">
        <f t="shared" ca="1" si="105"/>
        <v>46120</v>
      </c>
      <c r="R2246" s="68">
        <v>0</v>
      </c>
      <c r="S2246" s="85" t="s">
        <v>8754</v>
      </c>
      <c r="T2246" s="85">
        <v>0</v>
      </c>
      <c r="U2246" s="85" t="s">
        <v>8754</v>
      </c>
      <c r="V2246" s="86">
        <f t="shared" si="106"/>
        <v>2</v>
      </c>
      <c r="W2246" s="85">
        <v>0</v>
      </c>
      <c r="X2246" s="85">
        <v>0</v>
      </c>
      <c r="Y2246" s="85">
        <v>0</v>
      </c>
      <c r="Z2246" s="85">
        <v>0</v>
      </c>
      <c r="AA2246" s="85">
        <v>0</v>
      </c>
      <c r="AB2246" s="87">
        <f t="shared" si="107"/>
        <v>0</v>
      </c>
      <c r="AC2246" s="92" t="s">
        <v>8768</v>
      </c>
    </row>
    <row r="2247" spans="1:29" ht="16.2" hidden="1" customHeight="1" x14ac:dyDescent="0.35">
      <c r="A2247" s="61">
        <v>2246</v>
      </c>
      <c r="B2247" s="67">
        <v>20432573</v>
      </c>
      <c r="C2247" s="63" t="s">
        <v>462</v>
      </c>
      <c r="D2247" s="63" t="s">
        <v>8748</v>
      </c>
      <c r="E2247" s="63" t="s">
        <v>7232</v>
      </c>
      <c r="F2247" s="63" t="s">
        <v>38</v>
      </c>
      <c r="G2247" s="63" t="s">
        <v>7233</v>
      </c>
      <c r="H2247" s="63" t="s">
        <v>31</v>
      </c>
      <c r="I2247" s="64" t="s">
        <v>7234</v>
      </c>
      <c r="J2247" s="65" t="s">
        <v>502</v>
      </c>
      <c r="K2247" s="63" t="s">
        <v>7235</v>
      </c>
      <c r="L2247" s="63" t="s">
        <v>39</v>
      </c>
      <c r="M2247" s="63" t="s">
        <v>34</v>
      </c>
      <c r="N2247" s="63" t="s">
        <v>35</v>
      </c>
      <c r="O2247" s="63" t="s">
        <v>43</v>
      </c>
      <c r="P2247" s="63" t="s">
        <v>8751</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2" t="s">
        <v>8768</v>
      </c>
    </row>
    <row r="2248" spans="1:29" ht="16.2" hidden="1" customHeight="1" x14ac:dyDescent="0.35">
      <c r="A2248" s="66">
        <v>2247</v>
      </c>
      <c r="B2248" s="67">
        <v>20432575</v>
      </c>
      <c r="C2248" s="63" t="s">
        <v>462</v>
      </c>
      <c r="D2248" s="63" t="s">
        <v>8748</v>
      </c>
      <c r="E2248" s="63" t="s">
        <v>414</v>
      </c>
      <c r="F2248" s="63" t="s">
        <v>38</v>
      </c>
      <c r="G2248" s="63" t="s">
        <v>7236</v>
      </c>
      <c r="H2248" s="63" t="s">
        <v>31</v>
      </c>
      <c r="I2248" s="64" t="s">
        <v>3674</v>
      </c>
      <c r="J2248" s="65" t="s">
        <v>544</v>
      </c>
      <c r="K2248" s="63" t="s">
        <v>7237</v>
      </c>
      <c r="L2248" s="63" t="s">
        <v>33</v>
      </c>
      <c r="M2248" s="63" t="s">
        <v>40</v>
      </c>
      <c r="N2248" s="63" t="s">
        <v>46</v>
      </c>
      <c r="O2248" s="63" t="s">
        <v>43</v>
      </c>
      <c r="P2248" s="63" t="s">
        <v>46</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2" t="s">
        <v>8768</v>
      </c>
    </row>
    <row r="2249" spans="1:29" ht="16.2" hidden="1" customHeight="1" x14ac:dyDescent="0.35">
      <c r="A2249" s="66">
        <v>2248</v>
      </c>
      <c r="B2249" s="67">
        <v>20432586</v>
      </c>
      <c r="C2249" s="63" t="s">
        <v>462</v>
      </c>
      <c r="D2249" s="63" t="s">
        <v>8748</v>
      </c>
      <c r="E2249" s="63" t="s">
        <v>55</v>
      </c>
      <c r="F2249" s="63" t="s">
        <v>32</v>
      </c>
      <c r="G2249" s="63" t="s">
        <v>7238</v>
      </c>
      <c r="H2249" s="63" t="s">
        <v>42</v>
      </c>
      <c r="I2249" s="64" t="s">
        <v>7239</v>
      </c>
      <c r="J2249" s="65" t="s">
        <v>469</v>
      </c>
      <c r="K2249" s="63" t="s">
        <v>7240</v>
      </c>
      <c r="L2249" s="63" t="s">
        <v>33</v>
      </c>
      <c r="M2249" s="63" t="s">
        <v>34</v>
      </c>
      <c r="N2249" s="63" t="s">
        <v>35</v>
      </c>
      <c r="O2249" s="63" t="s">
        <v>30</v>
      </c>
      <c r="P2249" s="63" t="s">
        <v>8753</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2" t="s">
        <v>8768</v>
      </c>
    </row>
    <row r="2250" spans="1:29" ht="16.2" hidden="1" customHeight="1" x14ac:dyDescent="0.35">
      <c r="A2250" s="61">
        <v>2249</v>
      </c>
      <c r="B2250" s="63">
        <v>20432593</v>
      </c>
      <c r="C2250" s="63" t="s">
        <v>462</v>
      </c>
      <c r="D2250" s="63" t="s">
        <v>8748</v>
      </c>
      <c r="E2250" s="63" t="s">
        <v>78</v>
      </c>
      <c r="F2250" s="63" t="s">
        <v>38</v>
      </c>
      <c r="G2250" s="63" t="s">
        <v>6398</v>
      </c>
      <c r="H2250" s="63" t="s">
        <v>31</v>
      </c>
      <c r="I2250" s="64" t="s">
        <v>808</v>
      </c>
      <c r="J2250" s="65" t="s">
        <v>502</v>
      </c>
      <c r="K2250" s="63" t="s">
        <v>7241</v>
      </c>
      <c r="L2250" s="63" t="s">
        <v>39</v>
      </c>
      <c r="M2250" s="63" t="s">
        <v>40</v>
      </c>
      <c r="N2250" s="63" t="s">
        <v>48</v>
      </c>
      <c r="O2250" s="63" t="s">
        <v>43</v>
      </c>
      <c r="P2250" s="89" t="s">
        <v>8758</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2" t="s">
        <v>8768</v>
      </c>
    </row>
    <row r="2251" spans="1:29" ht="16.2" hidden="1" customHeight="1" x14ac:dyDescent="0.35">
      <c r="A2251" s="61">
        <v>2250</v>
      </c>
      <c r="B2251" s="67">
        <v>20432600</v>
      </c>
      <c r="C2251" s="63" t="s">
        <v>462</v>
      </c>
      <c r="D2251" s="63" t="s">
        <v>8748</v>
      </c>
      <c r="E2251" s="63" t="s">
        <v>7242</v>
      </c>
      <c r="F2251" s="63" t="s">
        <v>38</v>
      </c>
      <c r="G2251" s="63" t="s">
        <v>7243</v>
      </c>
      <c r="H2251" s="63" t="s">
        <v>31</v>
      </c>
      <c r="I2251" s="64" t="s">
        <v>465</v>
      </c>
      <c r="J2251" s="65" t="s">
        <v>465</v>
      </c>
      <c r="K2251" s="63" t="s">
        <v>7244</v>
      </c>
      <c r="L2251" s="63" t="s">
        <v>33</v>
      </c>
      <c r="M2251" s="63" t="s">
        <v>34</v>
      </c>
      <c r="N2251" s="63" t="s">
        <v>35</v>
      </c>
      <c r="O2251" s="63" t="s">
        <v>36</v>
      </c>
      <c r="P2251" s="63" t="s">
        <v>8752</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2" t="s">
        <v>8768</v>
      </c>
    </row>
    <row r="2252" spans="1:29" ht="16.2" hidden="1" customHeight="1" x14ac:dyDescent="0.35">
      <c r="A2252" s="66">
        <v>2251</v>
      </c>
      <c r="B2252" s="67">
        <v>20432657</v>
      </c>
      <c r="C2252" s="63" t="s">
        <v>462</v>
      </c>
      <c r="D2252" s="63" t="s">
        <v>8748</v>
      </c>
      <c r="E2252" s="63" t="s">
        <v>7245</v>
      </c>
      <c r="F2252" s="63" t="s">
        <v>38</v>
      </c>
      <c r="G2252" s="63" t="s">
        <v>7246</v>
      </c>
      <c r="H2252" s="63" t="s">
        <v>31</v>
      </c>
      <c r="I2252" s="64" t="s">
        <v>465</v>
      </c>
      <c r="J2252" s="65" t="s">
        <v>465</v>
      </c>
      <c r="K2252" s="63" t="s">
        <v>7247</v>
      </c>
      <c r="L2252" s="63" t="s">
        <v>39</v>
      </c>
      <c r="M2252" s="63" t="s">
        <v>34</v>
      </c>
      <c r="N2252" s="63" t="s">
        <v>35</v>
      </c>
      <c r="O2252" s="63" t="s">
        <v>43</v>
      </c>
      <c r="P2252" s="63" t="s">
        <v>8752</v>
      </c>
      <c r="Q2252" s="84">
        <f t="shared" ca="1" si="105"/>
        <v>46120</v>
      </c>
      <c r="R2252" s="68">
        <v>0</v>
      </c>
      <c r="S2252" s="85" t="s">
        <v>8754</v>
      </c>
      <c r="T2252" s="85">
        <v>0</v>
      </c>
      <c r="U2252" s="85">
        <v>0</v>
      </c>
      <c r="V2252" s="86">
        <f t="shared" si="106"/>
        <v>2</v>
      </c>
      <c r="W2252" s="85">
        <v>0</v>
      </c>
      <c r="X2252" s="85">
        <v>0</v>
      </c>
      <c r="Y2252" s="85">
        <v>0</v>
      </c>
      <c r="Z2252" s="85">
        <v>0</v>
      </c>
      <c r="AA2252" s="85">
        <v>0</v>
      </c>
      <c r="AB2252" s="87">
        <f t="shared" si="107"/>
        <v>0</v>
      </c>
      <c r="AC2252" s="92" t="s">
        <v>8768</v>
      </c>
    </row>
    <row r="2253" spans="1:29" ht="16.2" hidden="1" customHeight="1" x14ac:dyDescent="0.35">
      <c r="A2253" s="66">
        <v>2252</v>
      </c>
      <c r="B2253" s="67">
        <v>20432658</v>
      </c>
      <c r="C2253" s="63" t="s">
        <v>462</v>
      </c>
      <c r="D2253" s="63" t="s">
        <v>8748</v>
      </c>
      <c r="E2253" s="63" t="s">
        <v>7248</v>
      </c>
      <c r="F2253" s="63" t="s">
        <v>38</v>
      </c>
      <c r="G2253" s="63" t="s">
        <v>7249</v>
      </c>
      <c r="H2253" s="63" t="s">
        <v>31</v>
      </c>
      <c r="I2253" s="64" t="s">
        <v>7250</v>
      </c>
      <c r="J2253" s="65" t="s">
        <v>526</v>
      </c>
      <c r="K2253" s="63" t="s">
        <v>7251</v>
      </c>
      <c r="L2253" s="63" t="s">
        <v>39</v>
      </c>
      <c r="M2253" s="63" t="s">
        <v>34</v>
      </c>
      <c r="N2253" s="63" t="s">
        <v>35</v>
      </c>
      <c r="O2253" s="63" t="s">
        <v>43</v>
      </c>
      <c r="P2253" s="63" t="s">
        <v>8752</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2" t="s">
        <v>8768</v>
      </c>
    </row>
    <row r="2254" spans="1:29" ht="16.2" hidden="1" customHeight="1" x14ac:dyDescent="0.35">
      <c r="A2254" s="61">
        <v>2253</v>
      </c>
      <c r="B2254" s="67">
        <v>20432659</v>
      </c>
      <c r="C2254" s="63" t="s">
        <v>462</v>
      </c>
      <c r="D2254" s="63" t="s">
        <v>8748</v>
      </c>
      <c r="E2254" s="63" t="s">
        <v>7252</v>
      </c>
      <c r="F2254" s="63" t="s">
        <v>38</v>
      </c>
      <c r="G2254" s="63" t="s">
        <v>7253</v>
      </c>
      <c r="H2254" s="63" t="s">
        <v>31</v>
      </c>
      <c r="I2254" s="64" t="s">
        <v>465</v>
      </c>
      <c r="J2254" s="65" t="s">
        <v>544</v>
      </c>
      <c r="K2254" s="63" t="s">
        <v>7254</v>
      </c>
      <c r="L2254" s="63" t="s">
        <v>33</v>
      </c>
      <c r="M2254" s="63" t="s">
        <v>40</v>
      </c>
      <c r="N2254" s="63" t="s">
        <v>35</v>
      </c>
      <c r="O2254" s="63" t="s">
        <v>43</v>
      </c>
      <c r="P2254" s="63" t="s">
        <v>8757</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2" t="s">
        <v>8768</v>
      </c>
    </row>
    <row r="2255" spans="1:29" ht="16.2" hidden="1" customHeight="1" x14ac:dyDescent="0.35">
      <c r="A2255" s="61">
        <v>2254</v>
      </c>
      <c r="B2255" s="67">
        <v>20432665</v>
      </c>
      <c r="C2255" s="63" t="s">
        <v>462</v>
      </c>
      <c r="D2255" s="63" t="s">
        <v>8748</v>
      </c>
      <c r="E2255" s="63" t="s">
        <v>7255</v>
      </c>
      <c r="F2255" s="63" t="s">
        <v>38</v>
      </c>
      <c r="G2255" s="63" t="s">
        <v>7256</v>
      </c>
      <c r="H2255" s="63" t="s">
        <v>31</v>
      </c>
      <c r="I2255" s="64" t="s">
        <v>465</v>
      </c>
      <c r="J2255" s="65" t="s">
        <v>465</v>
      </c>
      <c r="K2255" s="63" t="s">
        <v>7257</v>
      </c>
      <c r="L2255" s="63" t="s">
        <v>39</v>
      </c>
      <c r="M2255" s="63" t="s">
        <v>40</v>
      </c>
      <c r="N2255" s="63" t="s">
        <v>46</v>
      </c>
      <c r="O2255" s="63" t="s">
        <v>36</v>
      </c>
      <c r="P2255" s="63" t="s">
        <v>46</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2" t="s">
        <v>8768</v>
      </c>
    </row>
    <row r="2256" spans="1:29" ht="16.2" hidden="1" customHeight="1" x14ac:dyDescent="0.35">
      <c r="A2256" s="66">
        <v>2255</v>
      </c>
      <c r="B2256" s="67">
        <v>20432701</v>
      </c>
      <c r="C2256" s="63" t="s">
        <v>462</v>
      </c>
      <c r="D2256" s="63" t="s">
        <v>8748</v>
      </c>
      <c r="E2256" s="63" t="s">
        <v>7258</v>
      </c>
      <c r="F2256" s="63" t="s">
        <v>32</v>
      </c>
      <c r="G2256" s="63" t="s">
        <v>7259</v>
      </c>
      <c r="H2256" s="63" t="s">
        <v>31</v>
      </c>
      <c r="I2256" s="64" t="s">
        <v>465</v>
      </c>
      <c r="J2256" s="65" t="s">
        <v>526</v>
      </c>
      <c r="K2256" s="63" t="s">
        <v>7260</v>
      </c>
      <c r="L2256" s="63" t="s">
        <v>33</v>
      </c>
      <c r="M2256" s="63" t="s">
        <v>34</v>
      </c>
      <c r="N2256" s="63" t="s">
        <v>35</v>
      </c>
      <c r="O2256" s="63" t="s">
        <v>43</v>
      </c>
      <c r="P2256" s="63" t="s">
        <v>8750</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2" t="s">
        <v>8768</v>
      </c>
    </row>
    <row r="2257" spans="1:29" ht="16.2" hidden="1" customHeight="1" x14ac:dyDescent="0.35">
      <c r="A2257" s="66">
        <v>2256</v>
      </c>
      <c r="B2257" s="67">
        <v>20432706</v>
      </c>
      <c r="C2257" s="63" t="s">
        <v>462</v>
      </c>
      <c r="D2257" s="63" t="s">
        <v>8748</v>
      </c>
      <c r="E2257" s="63" t="s">
        <v>7261</v>
      </c>
      <c r="F2257" s="63" t="s">
        <v>32</v>
      </c>
      <c r="G2257" s="63" t="s">
        <v>7262</v>
      </c>
      <c r="H2257" s="63" t="s">
        <v>31</v>
      </c>
      <c r="I2257" s="64" t="s">
        <v>465</v>
      </c>
      <c r="J2257" s="65" t="s">
        <v>465</v>
      </c>
      <c r="K2257" s="63" t="s">
        <v>7263</v>
      </c>
      <c r="L2257" s="63" t="s">
        <v>33</v>
      </c>
      <c r="M2257" s="63" t="s">
        <v>34</v>
      </c>
      <c r="N2257" s="63" t="s">
        <v>35</v>
      </c>
      <c r="O2257" s="63" t="s">
        <v>36</v>
      </c>
      <c r="P2257" s="63" t="s">
        <v>8750</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2" t="s">
        <v>8768</v>
      </c>
    </row>
    <row r="2258" spans="1:29" ht="16.2" hidden="1" customHeight="1" x14ac:dyDescent="0.35">
      <c r="A2258" s="61">
        <v>2257</v>
      </c>
      <c r="B2258" s="62">
        <v>20432718</v>
      </c>
      <c r="C2258" s="63" t="s">
        <v>462</v>
      </c>
      <c r="D2258" s="63" t="s">
        <v>8748</v>
      </c>
      <c r="E2258" s="63" t="s">
        <v>7264</v>
      </c>
      <c r="F2258" s="63" t="s">
        <v>38</v>
      </c>
      <c r="G2258" s="63" t="s">
        <v>7265</v>
      </c>
      <c r="H2258" s="63" t="s">
        <v>31</v>
      </c>
      <c r="I2258" s="64" t="s">
        <v>465</v>
      </c>
      <c r="J2258" s="65" t="s">
        <v>544</v>
      </c>
      <c r="K2258" s="63" t="s">
        <v>7266</v>
      </c>
      <c r="L2258" s="63" t="s">
        <v>33</v>
      </c>
      <c r="M2258" s="63" t="s">
        <v>40</v>
      </c>
      <c r="N2258" s="63" t="s">
        <v>48</v>
      </c>
      <c r="O2258" s="63" t="s">
        <v>43</v>
      </c>
      <c r="P2258" s="89" t="s">
        <v>8756</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2" t="s">
        <v>8768</v>
      </c>
    </row>
    <row r="2259" spans="1:29" ht="16.2" hidden="1" customHeight="1" x14ac:dyDescent="0.35">
      <c r="A2259" s="61">
        <v>2258</v>
      </c>
      <c r="B2259" s="67">
        <v>20432767</v>
      </c>
      <c r="C2259" s="63" t="s">
        <v>462</v>
      </c>
      <c r="D2259" s="63" t="s">
        <v>8748</v>
      </c>
      <c r="E2259" s="63" t="s">
        <v>7267</v>
      </c>
      <c r="F2259" s="63" t="s">
        <v>32</v>
      </c>
      <c r="G2259" s="63" t="s">
        <v>5808</v>
      </c>
      <c r="H2259" s="63" t="s">
        <v>31</v>
      </c>
      <c r="I2259" s="64" t="s">
        <v>7268</v>
      </c>
      <c r="J2259" s="65" t="s">
        <v>469</v>
      </c>
      <c r="K2259" s="63" t="s">
        <v>7269</v>
      </c>
      <c r="L2259" s="63" t="s">
        <v>39</v>
      </c>
      <c r="M2259" s="63" t="s">
        <v>34</v>
      </c>
      <c r="N2259" s="63" t="s">
        <v>35</v>
      </c>
      <c r="O2259" s="63" t="s">
        <v>30</v>
      </c>
      <c r="P2259" s="63" t="s">
        <v>8750</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2" t="s">
        <v>8768</v>
      </c>
    </row>
    <row r="2260" spans="1:29" ht="16.2" hidden="1" customHeight="1" x14ac:dyDescent="0.35">
      <c r="A2260" s="66">
        <v>2259</v>
      </c>
      <c r="B2260" s="63">
        <v>20432782</v>
      </c>
      <c r="C2260" s="63" t="s">
        <v>462</v>
      </c>
      <c r="D2260" s="63" t="s">
        <v>8748</v>
      </c>
      <c r="E2260" s="63" t="s">
        <v>7270</v>
      </c>
      <c r="F2260" s="63" t="s">
        <v>32</v>
      </c>
      <c r="G2260" s="63" t="s">
        <v>7271</v>
      </c>
      <c r="H2260" s="63" t="s">
        <v>31</v>
      </c>
      <c r="I2260" s="64" t="s">
        <v>465</v>
      </c>
      <c r="J2260" s="65" t="s">
        <v>465</v>
      </c>
      <c r="K2260" s="63" t="s">
        <v>7272</v>
      </c>
      <c r="L2260" s="63" t="s">
        <v>39</v>
      </c>
      <c r="M2260" s="63" t="s">
        <v>40</v>
      </c>
      <c r="N2260" s="63" t="s">
        <v>48</v>
      </c>
      <c r="O2260" s="63" t="s">
        <v>36</v>
      </c>
      <c r="P2260" s="89" t="s">
        <v>8758</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2" t="s">
        <v>8768</v>
      </c>
    </row>
    <row r="2261" spans="1:29" ht="16.2" hidden="1" customHeight="1" x14ac:dyDescent="0.35">
      <c r="A2261" s="66">
        <v>2260</v>
      </c>
      <c r="B2261" s="67">
        <v>20432804</v>
      </c>
      <c r="C2261" s="63" t="s">
        <v>462</v>
      </c>
      <c r="D2261" s="63" t="s">
        <v>8748</v>
      </c>
      <c r="E2261" s="63" t="s">
        <v>168</v>
      </c>
      <c r="F2261" s="63" t="s">
        <v>32</v>
      </c>
      <c r="G2261" s="63" t="s">
        <v>7273</v>
      </c>
      <c r="H2261" s="63" t="s">
        <v>31</v>
      </c>
      <c r="I2261" s="64" t="s">
        <v>465</v>
      </c>
      <c r="J2261" s="65" t="s">
        <v>465</v>
      </c>
      <c r="K2261" s="63" t="s">
        <v>7274</v>
      </c>
      <c r="L2261" s="63" t="s">
        <v>39</v>
      </c>
      <c r="M2261" s="63" t="s">
        <v>34</v>
      </c>
      <c r="N2261" s="63" t="s">
        <v>35</v>
      </c>
      <c r="O2261" s="63" t="s">
        <v>36</v>
      </c>
      <c r="P2261" s="63" t="s">
        <v>8755</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2" t="s">
        <v>8768</v>
      </c>
    </row>
    <row r="2262" spans="1:29" ht="16.2" hidden="1" customHeight="1" x14ac:dyDescent="0.35">
      <c r="A2262" s="61">
        <v>2261</v>
      </c>
      <c r="B2262" s="63">
        <v>20432808</v>
      </c>
      <c r="C2262" s="63" t="s">
        <v>462</v>
      </c>
      <c r="D2262" s="63" t="s">
        <v>8748</v>
      </c>
      <c r="E2262" s="63" t="s">
        <v>7275</v>
      </c>
      <c r="F2262" s="63" t="s">
        <v>38</v>
      </c>
      <c r="G2262" s="63" t="s">
        <v>7276</v>
      </c>
      <c r="H2262" s="63" t="s">
        <v>31</v>
      </c>
      <c r="I2262" s="64" t="s">
        <v>465</v>
      </c>
      <c r="J2262" s="65" t="s">
        <v>465</v>
      </c>
      <c r="K2262" s="63" t="s">
        <v>7277</v>
      </c>
      <c r="L2262" s="63" t="s">
        <v>39</v>
      </c>
      <c r="M2262" s="63" t="s">
        <v>40</v>
      </c>
      <c r="N2262" s="63" t="s">
        <v>48</v>
      </c>
      <c r="O2262" s="63" t="s">
        <v>36</v>
      </c>
      <c r="P2262" s="89" t="s">
        <v>8758</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2" t="s">
        <v>8768</v>
      </c>
    </row>
    <row r="2263" spans="1:29" ht="16.2" hidden="1" customHeight="1" x14ac:dyDescent="0.35">
      <c r="A2263" s="61">
        <v>2262</v>
      </c>
      <c r="B2263" s="67">
        <v>20432820</v>
      </c>
      <c r="C2263" s="63" t="s">
        <v>462</v>
      </c>
      <c r="D2263" s="63" t="s">
        <v>8748</v>
      </c>
      <c r="E2263" s="63" t="s">
        <v>7278</v>
      </c>
      <c r="F2263" s="63" t="s">
        <v>38</v>
      </c>
      <c r="G2263" s="63" t="s">
        <v>7279</v>
      </c>
      <c r="H2263" s="63" t="s">
        <v>42</v>
      </c>
      <c r="I2263" s="64" t="s">
        <v>465</v>
      </c>
      <c r="J2263" s="65" t="s">
        <v>465</v>
      </c>
      <c r="K2263" s="63" t="s">
        <v>7280</v>
      </c>
      <c r="L2263" s="63" t="s">
        <v>33</v>
      </c>
      <c r="M2263" s="63" t="s">
        <v>34</v>
      </c>
      <c r="N2263" s="63" t="s">
        <v>35</v>
      </c>
      <c r="O2263" s="63" t="s">
        <v>43</v>
      </c>
      <c r="P2263" s="63" t="s">
        <v>8750</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2" t="s">
        <v>8768</v>
      </c>
    </row>
    <row r="2264" spans="1:29" ht="16.2" hidden="1" customHeight="1" x14ac:dyDescent="0.35">
      <c r="A2264" s="66">
        <v>2263</v>
      </c>
      <c r="B2264" s="63">
        <v>20432840</v>
      </c>
      <c r="C2264" s="63" t="s">
        <v>462</v>
      </c>
      <c r="D2264" s="63" t="s">
        <v>8748</v>
      </c>
      <c r="E2264" s="63" t="s">
        <v>7281</v>
      </c>
      <c r="F2264" s="63" t="s">
        <v>32</v>
      </c>
      <c r="G2264" s="63" t="s">
        <v>7282</v>
      </c>
      <c r="H2264" s="63" t="s">
        <v>31</v>
      </c>
      <c r="I2264" s="64" t="s">
        <v>465</v>
      </c>
      <c r="J2264" s="65" t="s">
        <v>465</v>
      </c>
      <c r="K2264" s="63" t="s">
        <v>7283</v>
      </c>
      <c r="L2264" s="63" t="s">
        <v>33</v>
      </c>
      <c r="M2264" s="63" t="s">
        <v>40</v>
      </c>
      <c r="N2264" s="63" t="s">
        <v>41</v>
      </c>
      <c r="O2264" s="63" t="s">
        <v>36</v>
      </c>
      <c r="P2264" s="63" t="s">
        <v>41</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2" t="s">
        <v>8768</v>
      </c>
    </row>
    <row r="2265" spans="1:29" ht="16.2" hidden="1" customHeight="1" x14ac:dyDescent="0.35">
      <c r="A2265" s="66">
        <v>2264</v>
      </c>
      <c r="B2265" s="67">
        <v>20432859</v>
      </c>
      <c r="C2265" s="63" t="s">
        <v>462</v>
      </c>
      <c r="D2265" s="63" t="s">
        <v>8748</v>
      </c>
      <c r="E2265" s="63" t="s">
        <v>183</v>
      </c>
      <c r="F2265" s="63" t="s">
        <v>38</v>
      </c>
      <c r="G2265" s="63" t="s">
        <v>7284</v>
      </c>
      <c r="H2265" s="63" t="s">
        <v>42</v>
      </c>
      <c r="I2265" s="64" t="s">
        <v>465</v>
      </c>
      <c r="J2265" s="65" t="s">
        <v>465</v>
      </c>
      <c r="K2265" s="63" t="s">
        <v>7285</v>
      </c>
      <c r="L2265" s="63" t="s">
        <v>45</v>
      </c>
      <c r="M2265" s="63" t="s">
        <v>34</v>
      </c>
      <c r="N2265" s="63" t="s">
        <v>35</v>
      </c>
      <c r="O2265" s="63" t="s">
        <v>36</v>
      </c>
      <c r="P2265" s="63" t="s">
        <v>8755</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2" t="s">
        <v>8768</v>
      </c>
    </row>
    <row r="2266" spans="1:29" ht="16.2" hidden="1" customHeight="1" x14ac:dyDescent="0.35">
      <c r="A2266" s="61">
        <v>2265</v>
      </c>
      <c r="B2266" s="63">
        <v>20432872</v>
      </c>
      <c r="C2266" s="63" t="s">
        <v>462</v>
      </c>
      <c r="D2266" s="63" t="s">
        <v>8748</v>
      </c>
      <c r="E2266" s="63" t="s">
        <v>328</v>
      </c>
      <c r="F2266" s="63" t="s">
        <v>38</v>
      </c>
      <c r="G2266" s="63" t="s">
        <v>7286</v>
      </c>
      <c r="H2266" s="63" t="s">
        <v>31</v>
      </c>
      <c r="I2266" s="64" t="s">
        <v>465</v>
      </c>
      <c r="J2266" s="65" t="s">
        <v>465</v>
      </c>
      <c r="K2266" s="63" t="s">
        <v>7287</v>
      </c>
      <c r="L2266" s="63" t="s">
        <v>39</v>
      </c>
      <c r="M2266" s="63" t="s">
        <v>40</v>
      </c>
      <c r="N2266" s="63" t="s">
        <v>48</v>
      </c>
      <c r="O2266" s="63" t="s">
        <v>36</v>
      </c>
      <c r="P2266" s="89" t="s">
        <v>8756</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2" t="s">
        <v>8768</v>
      </c>
    </row>
    <row r="2267" spans="1:29" ht="16.2" hidden="1" customHeight="1" x14ac:dyDescent="0.35">
      <c r="A2267" s="61">
        <v>2266</v>
      </c>
      <c r="B2267" s="63">
        <v>20432894</v>
      </c>
      <c r="C2267" s="63" t="s">
        <v>462</v>
      </c>
      <c r="D2267" s="63" t="s">
        <v>8748</v>
      </c>
      <c r="E2267" s="63" t="s">
        <v>7288</v>
      </c>
      <c r="F2267" s="63" t="s">
        <v>32</v>
      </c>
      <c r="G2267" s="63" t="s">
        <v>7289</v>
      </c>
      <c r="H2267" s="63" t="s">
        <v>42</v>
      </c>
      <c r="I2267" s="64" t="s">
        <v>465</v>
      </c>
      <c r="J2267" s="65" t="s">
        <v>465</v>
      </c>
      <c r="K2267" s="63" t="s">
        <v>7290</v>
      </c>
      <c r="L2267" s="63" t="s">
        <v>33</v>
      </c>
      <c r="M2267" s="63" t="s">
        <v>40</v>
      </c>
      <c r="N2267" s="63" t="s">
        <v>57</v>
      </c>
      <c r="O2267" s="63" t="s">
        <v>36</v>
      </c>
      <c r="P2267" s="63" t="s">
        <v>57</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2" t="s">
        <v>8768</v>
      </c>
    </row>
    <row r="2268" spans="1:29" ht="16.2" hidden="1" customHeight="1" x14ac:dyDescent="0.35">
      <c r="A2268" s="66">
        <v>2267</v>
      </c>
      <c r="B2268" s="63">
        <v>20432923</v>
      </c>
      <c r="C2268" s="63" t="s">
        <v>462</v>
      </c>
      <c r="D2268" s="63" t="s">
        <v>8748</v>
      </c>
      <c r="E2268" s="63" t="s">
        <v>7291</v>
      </c>
      <c r="F2268" s="63" t="s">
        <v>32</v>
      </c>
      <c r="G2268" s="63" t="s">
        <v>7292</v>
      </c>
      <c r="H2268" s="63" t="s">
        <v>42</v>
      </c>
      <c r="I2268" s="64" t="s">
        <v>465</v>
      </c>
      <c r="J2268" s="65" t="s">
        <v>465</v>
      </c>
      <c r="K2268" s="63" t="s">
        <v>7293</v>
      </c>
      <c r="L2268" s="63" t="s">
        <v>45</v>
      </c>
      <c r="M2268" s="63" t="s">
        <v>40</v>
      </c>
      <c r="N2268" s="63" t="s">
        <v>41</v>
      </c>
      <c r="O2268" s="63" t="s">
        <v>43</v>
      </c>
      <c r="P2268" s="63" t="s">
        <v>41</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2" t="s">
        <v>8768</v>
      </c>
    </row>
    <row r="2269" spans="1:29" ht="16.2" hidden="1" customHeight="1" x14ac:dyDescent="0.35">
      <c r="A2269" s="66">
        <v>2268</v>
      </c>
      <c r="B2269" s="67">
        <v>20432924</v>
      </c>
      <c r="C2269" s="63" t="s">
        <v>462</v>
      </c>
      <c r="D2269" s="63" t="s">
        <v>8748</v>
      </c>
      <c r="E2269" s="63" t="s">
        <v>7294</v>
      </c>
      <c r="F2269" s="63" t="s">
        <v>38</v>
      </c>
      <c r="G2269" s="63" t="s">
        <v>7295</v>
      </c>
      <c r="H2269" s="63" t="s">
        <v>31</v>
      </c>
      <c r="I2269" s="64" t="s">
        <v>465</v>
      </c>
      <c r="J2269" s="65" t="s">
        <v>465</v>
      </c>
      <c r="K2269" s="63" t="s">
        <v>7296</v>
      </c>
      <c r="L2269" s="63" t="s">
        <v>33</v>
      </c>
      <c r="M2269" s="63" t="s">
        <v>34</v>
      </c>
      <c r="N2269" s="63" t="s">
        <v>35</v>
      </c>
      <c r="O2269" s="63" t="s">
        <v>36</v>
      </c>
      <c r="P2269" s="63" t="s">
        <v>8752</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2" t="s">
        <v>8768</v>
      </c>
    </row>
    <row r="2270" spans="1:29" ht="16.2" hidden="1" customHeight="1" x14ac:dyDescent="0.35">
      <c r="A2270" s="61">
        <v>2269</v>
      </c>
      <c r="B2270" s="67">
        <v>20432951</v>
      </c>
      <c r="C2270" s="63" t="s">
        <v>462</v>
      </c>
      <c r="D2270" s="63" t="s">
        <v>8748</v>
      </c>
      <c r="E2270" s="63" t="s">
        <v>7297</v>
      </c>
      <c r="F2270" s="63" t="s">
        <v>32</v>
      </c>
      <c r="G2270" s="63" t="s">
        <v>7298</v>
      </c>
      <c r="H2270" s="63" t="s">
        <v>31</v>
      </c>
      <c r="I2270" s="64" t="s">
        <v>7299</v>
      </c>
      <c r="J2270" s="65" t="s">
        <v>544</v>
      </c>
      <c r="K2270" s="63" t="s">
        <v>7300</v>
      </c>
      <c r="L2270" s="63" t="s">
        <v>33</v>
      </c>
      <c r="M2270" s="63" t="s">
        <v>34</v>
      </c>
      <c r="N2270" s="63" t="s">
        <v>35</v>
      </c>
      <c r="O2270" s="63" t="s">
        <v>43</v>
      </c>
      <c r="P2270" s="63" t="s">
        <v>8749</v>
      </c>
      <c r="Q2270" s="84">
        <f t="shared" ca="1" si="105"/>
        <v>46120</v>
      </c>
      <c r="R2270" s="68">
        <v>0</v>
      </c>
      <c r="S2270" s="85" t="s">
        <v>8754</v>
      </c>
      <c r="T2270" s="85">
        <v>0</v>
      </c>
      <c r="U2270" s="85">
        <v>0</v>
      </c>
      <c r="V2270" s="86">
        <f t="shared" si="106"/>
        <v>2</v>
      </c>
      <c r="W2270" s="85">
        <v>0</v>
      </c>
      <c r="X2270" s="85">
        <v>0</v>
      </c>
      <c r="Y2270" s="85">
        <v>0</v>
      </c>
      <c r="Z2270" s="85">
        <v>0</v>
      </c>
      <c r="AA2270" s="85">
        <v>0</v>
      </c>
      <c r="AB2270" s="87">
        <f t="shared" si="107"/>
        <v>0</v>
      </c>
      <c r="AC2270" s="92" t="s">
        <v>8768</v>
      </c>
    </row>
    <row r="2271" spans="1:29" ht="16.2" hidden="1" customHeight="1" x14ac:dyDescent="0.35">
      <c r="A2271" s="61">
        <v>2270</v>
      </c>
      <c r="B2271" s="67">
        <v>20432968</v>
      </c>
      <c r="C2271" s="63" t="s">
        <v>462</v>
      </c>
      <c r="D2271" s="63" t="s">
        <v>8748</v>
      </c>
      <c r="E2271" s="63" t="s">
        <v>7301</v>
      </c>
      <c r="F2271" s="63" t="s">
        <v>38</v>
      </c>
      <c r="G2271" s="63" t="s">
        <v>7302</v>
      </c>
      <c r="H2271" s="63" t="s">
        <v>31</v>
      </c>
      <c r="I2271" s="64" t="s">
        <v>465</v>
      </c>
      <c r="J2271" s="65" t="s">
        <v>465</v>
      </c>
      <c r="K2271" s="63" t="s">
        <v>7303</v>
      </c>
      <c r="L2271" s="63" t="s">
        <v>33</v>
      </c>
      <c r="M2271" s="63" t="s">
        <v>34</v>
      </c>
      <c r="N2271" s="63" t="s">
        <v>35</v>
      </c>
      <c r="O2271" s="63" t="s">
        <v>36</v>
      </c>
      <c r="P2271" s="63" t="s">
        <v>8752</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2" t="s">
        <v>8768</v>
      </c>
    </row>
    <row r="2272" spans="1:29" ht="16.2" hidden="1" customHeight="1" x14ac:dyDescent="0.35">
      <c r="A2272" s="66">
        <v>2271</v>
      </c>
      <c r="B2272" s="67">
        <v>20432984</v>
      </c>
      <c r="C2272" s="63" t="s">
        <v>462</v>
      </c>
      <c r="D2272" s="63" t="s">
        <v>8748</v>
      </c>
      <c r="E2272" s="63" t="s">
        <v>7304</v>
      </c>
      <c r="F2272" s="63" t="s">
        <v>38</v>
      </c>
      <c r="G2272" s="63" t="s">
        <v>7305</v>
      </c>
      <c r="H2272" s="63" t="s">
        <v>31</v>
      </c>
      <c r="I2272" s="64" t="s">
        <v>6371</v>
      </c>
      <c r="J2272" s="65" t="s">
        <v>544</v>
      </c>
      <c r="K2272" s="63" t="s">
        <v>7306</v>
      </c>
      <c r="L2272" s="63" t="s">
        <v>33</v>
      </c>
      <c r="M2272" s="63" t="s">
        <v>34</v>
      </c>
      <c r="N2272" s="63" t="s">
        <v>35</v>
      </c>
      <c r="O2272" s="63" t="s">
        <v>43</v>
      </c>
      <c r="P2272" s="63" t="s">
        <v>8757</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2" t="s">
        <v>8768</v>
      </c>
    </row>
    <row r="2273" spans="1:29" ht="16.2" hidden="1" customHeight="1" x14ac:dyDescent="0.35">
      <c r="A2273" s="66">
        <v>2272</v>
      </c>
      <c r="B2273" s="67">
        <v>20432998</v>
      </c>
      <c r="C2273" s="63" t="s">
        <v>462</v>
      </c>
      <c r="D2273" s="63" t="s">
        <v>8748</v>
      </c>
      <c r="E2273" s="63" t="s">
        <v>7307</v>
      </c>
      <c r="F2273" s="63" t="s">
        <v>38</v>
      </c>
      <c r="G2273" s="63" t="s">
        <v>7308</v>
      </c>
      <c r="H2273" s="63" t="s">
        <v>42</v>
      </c>
      <c r="I2273" s="64" t="s">
        <v>465</v>
      </c>
      <c r="J2273" s="65" t="s">
        <v>526</v>
      </c>
      <c r="K2273" s="63" t="s">
        <v>7309</v>
      </c>
      <c r="L2273" s="63" t="s">
        <v>39</v>
      </c>
      <c r="M2273" s="63" t="s">
        <v>40</v>
      </c>
      <c r="N2273" s="63" t="s">
        <v>35</v>
      </c>
      <c r="O2273" s="63" t="s">
        <v>30</v>
      </c>
      <c r="P2273" s="63" t="s">
        <v>8755</v>
      </c>
      <c r="Q2273" s="84">
        <f t="shared" ca="1" si="105"/>
        <v>46120</v>
      </c>
      <c r="R2273" s="68">
        <v>0</v>
      </c>
      <c r="S2273" s="85" t="s">
        <v>8754</v>
      </c>
      <c r="T2273" s="85">
        <v>0</v>
      </c>
      <c r="U2273" s="85">
        <v>0</v>
      </c>
      <c r="V2273" s="86">
        <f t="shared" si="106"/>
        <v>2</v>
      </c>
      <c r="W2273" s="85">
        <v>0</v>
      </c>
      <c r="X2273" s="85">
        <v>0</v>
      </c>
      <c r="Y2273" s="85">
        <v>0</v>
      </c>
      <c r="Z2273" s="85">
        <v>0</v>
      </c>
      <c r="AA2273" s="85">
        <v>0</v>
      </c>
      <c r="AB2273" s="87">
        <f t="shared" si="107"/>
        <v>0</v>
      </c>
      <c r="AC2273" s="92" t="s">
        <v>8768</v>
      </c>
    </row>
    <row r="2274" spans="1:29" ht="16.2" hidden="1" customHeight="1" x14ac:dyDescent="0.35">
      <c r="A2274" s="61">
        <v>2273</v>
      </c>
      <c r="B2274" s="67">
        <v>20433017</v>
      </c>
      <c r="C2274" s="63" t="s">
        <v>462</v>
      </c>
      <c r="D2274" s="63" t="s">
        <v>8748</v>
      </c>
      <c r="E2274" s="63" t="s">
        <v>7310</v>
      </c>
      <c r="F2274" s="63" t="s">
        <v>32</v>
      </c>
      <c r="G2274" s="63" t="s">
        <v>7311</v>
      </c>
      <c r="H2274" s="63" t="s">
        <v>31</v>
      </c>
      <c r="I2274" s="64" t="s">
        <v>7312</v>
      </c>
      <c r="J2274" s="65" t="s">
        <v>526</v>
      </c>
      <c r="K2274" s="63" t="s">
        <v>7313</v>
      </c>
      <c r="L2274" s="63" t="s">
        <v>33</v>
      </c>
      <c r="M2274" s="63" t="s">
        <v>34</v>
      </c>
      <c r="N2274" s="63" t="s">
        <v>35</v>
      </c>
      <c r="O2274" s="63" t="s">
        <v>43</v>
      </c>
      <c r="P2274" s="63" t="s">
        <v>8751</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2" t="s">
        <v>8768</v>
      </c>
    </row>
    <row r="2275" spans="1:29" ht="16.2" hidden="1" customHeight="1" x14ac:dyDescent="0.35">
      <c r="A2275" s="61">
        <v>2274</v>
      </c>
      <c r="B2275" s="67">
        <v>20433048</v>
      </c>
      <c r="C2275" s="63" t="s">
        <v>462</v>
      </c>
      <c r="D2275" s="63" t="s">
        <v>8748</v>
      </c>
      <c r="E2275" s="63" t="s">
        <v>7314</v>
      </c>
      <c r="F2275" s="63" t="s">
        <v>32</v>
      </c>
      <c r="G2275" s="63" t="s">
        <v>7315</v>
      </c>
      <c r="H2275" s="63" t="s">
        <v>31</v>
      </c>
      <c r="I2275" s="64" t="s">
        <v>465</v>
      </c>
      <c r="J2275" s="65" t="s">
        <v>465</v>
      </c>
      <c r="K2275" s="63" t="s">
        <v>7316</v>
      </c>
      <c r="L2275" s="63" t="s">
        <v>39</v>
      </c>
      <c r="M2275" s="63" t="s">
        <v>34</v>
      </c>
      <c r="N2275" s="63" t="s">
        <v>35</v>
      </c>
      <c r="O2275" s="63" t="s">
        <v>43</v>
      </c>
      <c r="P2275" s="63" t="s">
        <v>8749</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2" t="s">
        <v>8768</v>
      </c>
    </row>
    <row r="2276" spans="1:29" ht="16.2" hidden="1" customHeight="1" x14ac:dyDescent="0.35">
      <c r="A2276" s="66">
        <v>2275</v>
      </c>
      <c r="B2276" s="67">
        <v>20433054</v>
      </c>
      <c r="C2276" s="63" t="s">
        <v>462</v>
      </c>
      <c r="D2276" s="63" t="s">
        <v>8748</v>
      </c>
      <c r="E2276" s="63" t="s">
        <v>7317</v>
      </c>
      <c r="F2276" s="63" t="s">
        <v>38</v>
      </c>
      <c r="G2276" s="63" t="s">
        <v>7318</v>
      </c>
      <c r="H2276" s="63" t="s">
        <v>31</v>
      </c>
      <c r="I2276" s="64" t="s">
        <v>465</v>
      </c>
      <c r="J2276" s="65" t="s">
        <v>465</v>
      </c>
      <c r="K2276" s="63" t="s">
        <v>7319</v>
      </c>
      <c r="L2276" s="63" t="s">
        <v>39</v>
      </c>
      <c r="M2276" s="63" t="s">
        <v>34</v>
      </c>
      <c r="N2276" s="63" t="s">
        <v>35</v>
      </c>
      <c r="O2276" s="63" t="s">
        <v>36</v>
      </c>
      <c r="P2276" s="63" t="s">
        <v>8753</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2" t="s">
        <v>8768</v>
      </c>
    </row>
    <row r="2277" spans="1:29" ht="16.2" hidden="1" customHeight="1" x14ac:dyDescent="0.35">
      <c r="A2277" s="66">
        <v>2276</v>
      </c>
      <c r="B2277" s="67">
        <v>20433065</v>
      </c>
      <c r="C2277" s="63" t="s">
        <v>462</v>
      </c>
      <c r="D2277" s="63" t="s">
        <v>8748</v>
      </c>
      <c r="E2277" s="63" t="s">
        <v>7320</v>
      </c>
      <c r="F2277" s="63" t="s">
        <v>32</v>
      </c>
      <c r="G2277" s="63" t="s">
        <v>7321</v>
      </c>
      <c r="H2277" s="63" t="s">
        <v>31</v>
      </c>
      <c r="I2277" s="64" t="s">
        <v>465</v>
      </c>
      <c r="J2277" s="65" t="s">
        <v>465</v>
      </c>
      <c r="K2277" s="63" t="s">
        <v>7322</v>
      </c>
      <c r="L2277" s="63" t="s">
        <v>39</v>
      </c>
      <c r="M2277" s="63" t="s">
        <v>40</v>
      </c>
      <c r="N2277" s="63" t="s">
        <v>35</v>
      </c>
      <c r="O2277" s="63" t="s">
        <v>36</v>
      </c>
      <c r="P2277" s="63" t="s">
        <v>8751</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2" t="s">
        <v>8768</v>
      </c>
    </row>
    <row r="2278" spans="1:29" ht="16.2" hidden="1" customHeight="1" x14ac:dyDescent="0.35">
      <c r="A2278" s="61">
        <v>2277</v>
      </c>
      <c r="B2278" s="67">
        <v>20433088</v>
      </c>
      <c r="C2278" s="63" t="s">
        <v>462</v>
      </c>
      <c r="D2278" s="63" t="s">
        <v>8748</v>
      </c>
      <c r="E2278" s="63" t="s">
        <v>7323</v>
      </c>
      <c r="F2278" s="63" t="s">
        <v>32</v>
      </c>
      <c r="G2278" s="63" t="s">
        <v>7324</v>
      </c>
      <c r="H2278" s="63" t="s">
        <v>31</v>
      </c>
      <c r="I2278" s="64" t="s">
        <v>465</v>
      </c>
      <c r="J2278" s="65" t="s">
        <v>465</v>
      </c>
      <c r="K2278" s="63" t="s">
        <v>7325</v>
      </c>
      <c r="L2278" s="63" t="s">
        <v>39</v>
      </c>
      <c r="M2278" s="63" t="s">
        <v>34</v>
      </c>
      <c r="N2278" s="63" t="s">
        <v>35</v>
      </c>
      <c r="O2278" s="63" t="s">
        <v>36</v>
      </c>
      <c r="P2278" s="63" t="s">
        <v>8755</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2" t="s">
        <v>8768</v>
      </c>
    </row>
    <row r="2279" spans="1:29" ht="16.2" hidden="1" customHeight="1" x14ac:dyDescent="0.35">
      <c r="A2279" s="61">
        <v>2278</v>
      </c>
      <c r="B2279" s="67">
        <v>20433129</v>
      </c>
      <c r="C2279" s="63" t="s">
        <v>462</v>
      </c>
      <c r="D2279" s="63" t="s">
        <v>8748</v>
      </c>
      <c r="E2279" s="63" t="s">
        <v>7326</v>
      </c>
      <c r="F2279" s="63" t="s">
        <v>38</v>
      </c>
      <c r="G2279" s="63" t="s">
        <v>7327</v>
      </c>
      <c r="H2279" s="63" t="s">
        <v>31</v>
      </c>
      <c r="I2279" s="64" t="s">
        <v>465</v>
      </c>
      <c r="J2279" s="65" t="s">
        <v>465</v>
      </c>
      <c r="K2279" s="63" t="s">
        <v>7328</v>
      </c>
      <c r="L2279" s="63" t="s">
        <v>33</v>
      </c>
      <c r="M2279" s="63" t="s">
        <v>40</v>
      </c>
      <c r="N2279" s="63" t="s">
        <v>35</v>
      </c>
      <c r="O2279" s="63" t="s">
        <v>36</v>
      </c>
      <c r="P2279" s="63" t="s">
        <v>8752</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2" t="s">
        <v>8768</v>
      </c>
    </row>
    <row r="2280" spans="1:29" ht="16.2" hidden="1" customHeight="1" x14ac:dyDescent="0.35">
      <c r="A2280" s="66">
        <v>2279</v>
      </c>
      <c r="B2280" s="67">
        <v>20433153</v>
      </c>
      <c r="C2280" s="63" t="s">
        <v>462</v>
      </c>
      <c r="D2280" s="63" t="s">
        <v>8748</v>
      </c>
      <c r="E2280" s="63" t="s">
        <v>7329</v>
      </c>
      <c r="F2280" s="63" t="s">
        <v>38</v>
      </c>
      <c r="G2280" s="63" t="s">
        <v>4604</v>
      </c>
      <c r="H2280" s="63" t="s">
        <v>31</v>
      </c>
      <c r="I2280" s="64" t="s">
        <v>5670</v>
      </c>
      <c r="J2280" s="65" t="s">
        <v>526</v>
      </c>
      <c r="K2280" s="63" t="s">
        <v>7330</v>
      </c>
      <c r="L2280" s="63" t="s">
        <v>33</v>
      </c>
      <c r="M2280" s="63" t="s">
        <v>34</v>
      </c>
      <c r="N2280" s="63" t="s">
        <v>35</v>
      </c>
      <c r="O2280" s="63" t="s">
        <v>43</v>
      </c>
      <c r="P2280" s="63" t="s">
        <v>8752</v>
      </c>
      <c r="Q2280" s="84">
        <f t="shared" ca="1" si="105"/>
        <v>46120</v>
      </c>
      <c r="R2280" s="68">
        <v>0</v>
      </c>
      <c r="S2280" s="85" t="s">
        <v>8754</v>
      </c>
      <c r="T2280" s="85">
        <v>0</v>
      </c>
      <c r="U2280" s="85">
        <v>0</v>
      </c>
      <c r="V2280" s="86">
        <f t="shared" si="106"/>
        <v>2</v>
      </c>
      <c r="W2280" s="85">
        <v>0</v>
      </c>
      <c r="X2280" s="85">
        <v>0</v>
      </c>
      <c r="Y2280" s="85">
        <v>0</v>
      </c>
      <c r="Z2280" s="85">
        <v>0</v>
      </c>
      <c r="AA2280" s="85">
        <v>0</v>
      </c>
      <c r="AB2280" s="87">
        <f t="shared" si="107"/>
        <v>0</v>
      </c>
      <c r="AC2280" s="92" t="s">
        <v>8768</v>
      </c>
    </row>
    <row r="2281" spans="1:29" ht="16.2" hidden="1" customHeight="1" x14ac:dyDescent="0.35">
      <c r="A2281" s="66">
        <v>2280</v>
      </c>
      <c r="B2281" s="63">
        <v>20433170</v>
      </c>
      <c r="C2281" s="63" t="s">
        <v>462</v>
      </c>
      <c r="D2281" s="63" t="s">
        <v>8748</v>
      </c>
      <c r="E2281" s="63" t="s">
        <v>7331</v>
      </c>
      <c r="F2281" s="63" t="s">
        <v>38</v>
      </c>
      <c r="G2281" s="63" t="s">
        <v>7332</v>
      </c>
      <c r="H2281" s="63" t="s">
        <v>42</v>
      </c>
      <c r="I2281" s="64" t="s">
        <v>3579</v>
      </c>
      <c r="J2281" s="65" t="s">
        <v>469</v>
      </c>
      <c r="K2281" s="63" t="s">
        <v>7333</v>
      </c>
      <c r="L2281" s="63" t="s">
        <v>45</v>
      </c>
      <c r="M2281" s="63" t="s">
        <v>40</v>
      </c>
      <c r="N2281" s="63" t="s">
        <v>48</v>
      </c>
      <c r="O2281" s="63" t="s">
        <v>30</v>
      </c>
      <c r="P2281" s="89" t="s">
        <v>8758</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2" t="s">
        <v>8768</v>
      </c>
    </row>
    <row r="2282" spans="1:29" ht="16.2" hidden="1" customHeight="1" x14ac:dyDescent="0.35">
      <c r="A2282" s="61">
        <v>2281</v>
      </c>
      <c r="B2282" s="63">
        <v>20433181</v>
      </c>
      <c r="C2282" s="63" t="s">
        <v>462</v>
      </c>
      <c r="D2282" s="63" t="s">
        <v>8748</v>
      </c>
      <c r="E2282" s="63" t="s">
        <v>7334</v>
      </c>
      <c r="F2282" s="63" t="s">
        <v>32</v>
      </c>
      <c r="G2282" s="63" t="s">
        <v>7335</v>
      </c>
      <c r="H2282" s="63" t="s">
        <v>42</v>
      </c>
      <c r="I2282" s="64" t="s">
        <v>7336</v>
      </c>
      <c r="J2282" s="65" t="s">
        <v>1463</v>
      </c>
      <c r="K2282" s="63" t="s">
        <v>7337</v>
      </c>
      <c r="L2282" s="63" t="s">
        <v>39</v>
      </c>
      <c r="M2282" s="63" t="s">
        <v>34</v>
      </c>
      <c r="N2282" s="63" t="s">
        <v>48</v>
      </c>
      <c r="O2282" s="63" t="s">
        <v>30</v>
      </c>
      <c r="P2282" s="89" t="s">
        <v>8758</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2" t="s">
        <v>8768</v>
      </c>
    </row>
    <row r="2283" spans="1:29" ht="16.2" hidden="1" customHeight="1" x14ac:dyDescent="0.35">
      <c r="A2283" s="61">
        <v>2282</v>
      </c>
      <c r="B2283" s="67">
        <v>20433189</v>
      </c>
      <c r="C2283" s="63" t="s">
        <v>462</v>
      </c>
      <c r="D2283" s="63" t="s">
        <v>8748</v>
      </c>
      <c r="E2283" s="63" t="s">
        <v>114</v>
      </c>
      <c r="F2283" s="63" t="s">
        <v>38</v>
      </c>
      <c r="G2283" s="63" t="s">
        <v>7338</v>
      </c>
      <c r="H2283" s="63" t="s">
        <v>31</v>
      </c>
      <c r="I2283" s="64" t="s">
        <v>465</v>
      </c>
      <c r="J2283" s="65" t="s">
        <v>465</v>
      </c>
      <c r="K2283" s="63" t="s">
        <v>7339</v>
      </c>
      <c r="L2283" s="63" t="s">
        <v>39</v>
      </c>
      <c r="M2283" s="63" t="s">
        <v>34</v>
      </c>
      <c r="N2283" s="63" t="s">
        <v>35</v>
      </c>
      <c r="O2283" s="63" t="s">
        <v>36</v>
      </c>
      <c r="P2283" s="63" t="s">
        <v>8755</v>
      </c>
      <c r="Q2283" s="84">
        <f t="shared" ca="1" si="105"/>
        <v>46120</v>
      </c>
      <c r="R2283" s="68">
        <v>0</v>
      </c>
      <c r="S2283" s="85" t="s">
        <v>8754</v>
      </c>
      <c r="T2283" s="85">
        <v>0</v>
      </c>
      <c r="U2283" s="85">
        <v>0</v>
      </c>
      <c r="V2283" s="86">
        <f t="shared" si="106"/>
        <v>2</v>
      </c>
      <c r="W2283" s="85">
        <v>0</v>
      </c>
      <c r="X2283" s="85">
        <v>0</v>
      </c>
      <c r="Y2283" s="85">
        <v>0</v>
      </c>
      <c r="Z2283" s="85">
        <v>0</v>
      </c>
      <c r="AA2283" s="85">
        <v>0</v>
      </c>
      <c r="AB2283" s="87">
        <f t="shared" si="107"/>
        <v>0</v>
      </c>
      <c r="AC2283" s="92" t="s">
        <v>8768</v>
      </c>
    </row>
    <row r="2284" spans="1:29" ht="16.2" hidden="1" customHeight="1" x14ac:dyDescent="0.35">
      <c r="A2284" s="66">
        <v>2283</v>
      </c>
      <c r="B2284" s="67">
        <v>20433193</v>
      </c>
      <c r="C2284" s="63" t="s">
        <v>462</v>
      </c>
      <c r="D2284" s="63" t="s">
        <v>8748</v>
      </c>
      <c r="E2284" s="63" t="s">
        <v>81</v>
      </c>
      <c r="F2284" s="63" t="s">
        <v>38</v>
      </c>
      <c r="G2284" s="63" t="s">
        <v>7340</v>
      </c>
      <c r="H2284" s="63" t="s">
        <v>31</v>
      </c>
      <c r="I2284" s="64" t="s">
        <v>465</v>
      </c>
      <c r="J2284" s="65" t="s">
        <v>465</v>
      </c>
      <c r="K2284" s="63" t="s">
        <v>7341</v>
      </c>
      <c r="L2284" s="63" t="s">
        <v>33</v>
      </c>
      <c r="M2284" s="63" t="s">
        <v>34</v>
      </c>
      <c r="N2284" s="63" t="s">
        <v>35</v>
      </c>
      <c r="O2284" s="63" t="s">
        <v>36</v>
      </c>
      <c r="P2284" s="63" t="s">
        <v>8753</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2" t="s">
        <v>8768</v>
      </c>
    </row>
    <row r="2285" spans="1:29" ht="16.2" hidden="1" customHeight="1" x14ac:dyDescent="0.35">
      <c r="A2285" s="66">
        <v>2284</v>
      </c>
      <c r="B2285" s="67">
        <v>20433203</v>
      </c>
      <c r="C2285" s="63" t="s">
        <v>462</v>
      </c>
      <c r="D2285" s="63" t="s">
        <v>8748</v>
      </c>
      <c r="E2285" s="63" t="s">
        <v>382</v>
      </c>
      <c r="F2285" s="63" t="s">
        <v>38</v>
      </c>
      <c r="G2285" s="63" t="s">
        <v>7342</v>
      </c>
      <c r="H2285" s="63" t="s">
        <v>42</v>
      </c>
      <c r="I2285" s="64" t="s">
        <v>7343</v>
      </c>
      <c r="J2285" s="65" t="s">
        <v>526</v>
      </c>
      <c r="K2285" s="63" t="s">
        <v>7344</v>
      </c>
      <c r="L2285" s="63" t="s">
        <v>39</v>
      </c>
      <c r="M2285" s="63" t="s">
        <v>34</v>
      </c>
      <c r="N2285" s="63" t="s">
        <v>35</v>
      </c>
      <c r="O2285" s="63" t="s">
        <v>43</v>
      </c>
      <c r="P2285" s="63" t="s">
        <v>8757</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2" t="s">
        <v>8768</v>
      </c>
    </row>
    <row r="2286" spans="1:29" ht="16.2" customHeight="1" x14ac:dyDescent="0.35">
      <c r="A2286" s="61">
        <v>2285</v>
      </c>
      <c r="B2286" s="63">
        <v>20433210</v>
      </c>
      <c r="C2286" s="63" t="s">
        <v>462</v>
      </c>
      <c r="D2286" s="63" t="s">
        <v>8748</v>
      </c>
      <c r="E2286" s="63" t="s">
        <v>60</v>
      </c>
      <c r="F2286" s="63" t="s">
        <v>38</v>
      </c>
      <c r="G2286" s="63" t="s">
        <v>7345</v>
      </c>
      <c r="H2286" s="63" t="s">
        <v>31</v>
      </c>
      <c r="I2286" s="64" t="s">
        <v>465</v>
      </c>
      <c r="J2286" s="65" t="s">
        <v>465</v>
      </c>
      <c r="K2286" s="63" t="s">
        <v>7346</v>
      </c>
      <c r="L2286" s="63" t="s">
        <v>45</v>
      </c>
      <c r="M2286" s="63" t="s">
        <v>40</v>
      </c>
      <c r="N2286" s="63" t="s">
        <v>53</v>
      </c>
      <c r="O2286" s="63" t="s">
        <v>36</v>
      </c>
      <c r="P2286" s="63" t="s">
        <v>53</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2" t="s">
        <v>8768</v>
      </c>
    </row>
    <row r="2287" spans="1:29" ht="16.2" hidden="1" customHeight="1" x14ac:dyDescent="0.35">
      <c r="A2287" s="61">
        <v>2286</v>
      </c>
      <c r="B2287" s="67">
        <v>20433253</v>
      </c>
      <c r="C2287" s="63" t="s">
        <v>462</v>
      </c>
      <c r="D2287" s="63" t="s">
        <v>8748</v>
      </c>
      <c r="E2287" s="63" t="s">
        <v>7347</v>
      </c>
      <c r="F2287" s="63" t="s">
        <v>32</v>
      </c>
      <c r="G2287" s="63" t="s">
        <v>7348</v>
      </c>
      <c r="H2287" s="63" t="s">
        <v>31</v>
      </c>
      <c r="I2287" s="64" t="s">
        <v>7349</v>
      </c>
      <c r="J2287" s="65" t="s">
        <v>465</v>
      </c>
      <c r="K2287" s="63" t="s">
        <v>7350</v>
      </c>
      <c r="L2287" s="63" t="s">
        <v>39</v>
      </c>
      <c r="M2287" s="63" t="s">
        <v>40</v>
      </c>
      <c r="N2287" s="63" t="s">
        <v>46</v>
      </c>
      <c r="O2287" s="63" t="s">
        <v>43</v>
      </c>
      <c r="P2287" s="63" t="s">
        <v>46</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2" t="s">
        <v>8768</v>
      </c>
    </row>
    <row r="2288" spans="1:29" ht="16.2" hidden="1" customHeight="1" x14ac:dyDescent="0.35">
      <c r="A2288" s="66">
        <v>2287</v>
      </c>
      <c r="B2288" s="63">
        <v>20433262</v>
      </c>
      <c r="C2288" s="63" t="s">
        <v>462</v>
      </c>
      <c r="D2288" s="63" t="s">
        <v>8748</v>
      </c>
      <c r="E2288" s="63" t="s">
        <v>7351</v>
      </c>
      <c r="F2288" s="63" t="s">
        <v>38</v>
      </c>
      <c r="G2288" s="63" t="s">
        <v>7352</v>
      </c>
      <c r="H2288" s="63" t="s">
        <v>31</v>
      </c>
      <c r="I2288" s="64" t="s">
        <v>465</v>
      </c>
      <c r="J2288" s="65" t="s">
        <v>465</v>
      </c>
      <c r="K2288" s="63" t="s">
        <v>7353</v>
      </c>
      <c r="L2288" s="63" t="s">
        <v>976</v>
      </c>
      <c r="M2288" s="63" t="s">
        <v>34</v>
      </c>
      <c r="N2288" s="63" t="s">
        <v>48</v>
      </c>
      <c r="O2288" s="63" t="s">
        <v>36</v>
      </c>
      <c r="P2288" s="89" t="s">
        <v>8756</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2" t="s">
        <v>8768</v>
      </c>
    </row>
    <row r="2289" spans="1:29" ht="16.2" hidden="1" customHeight="1" x14ac:dyDescent="0.35">
      <c r="A2289" s="66">
        <v>2288</v>
      </c>
      <c r="B2289" s="67">
        <v>20433265</v>
      </c>
      <c r="C2289" s="63" t="s">
        <v>462</v>
      </c>
      <c r="D2289" s="63" t="s">
        <v>8748</v>
      </c>
      <c r="E2289" s="63" t="s">
        <v>7354</v>
      </c>
      <c r="F2289" s="63" t="s">
        <v>38</v>
      </c>
      <c r="G2289" s="63" t="s">
        <v>7355</v>
      </c>
      <c r="H2289" s="63" t="s">
        <v>42</v>
      </c>
      <c r="I2289" s="64" t="s">
        <v>7356</v>
      </c>
      <c r="J2289" s="65" t="s">
        <v>544</v>
      </c>
      <c r="K2289" s="63" t="s">
        <v>7357</v>
      </c>
      <c r="L2289" s="63" t="s">
        <v>33</v>
      </c>
      <c r="M2289" s="63" t="s">
        <v>34</v>
      </c>
      <c r="N2289" s="63" t="s">
        <v>35</v>
      </c>
      <c r="O2289" s="63" t="s">
        <v>43</v>
      </c>
      <c r="P2289" s="63" t="s">
        <v>8750</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2" t="s">
        <v>8768</v>
      </c>
    </row>
    <row r="2290" spans="1:29" ht="16.2" hidden="1" customHeight="1" x14ac:dyDescent="0.35">
      <c r="A2290" s="61">
        <v>2289</v>
      </c>
      <c r="B2290" s="63">
        <v>20433276</v>
      </c>
      <c r="C2290" s="63" t="s">
        <v>462</v>
      </c>
      <c r="D2290" s="63" t="s">
        <v>8748</v>
      </c>
      <c r="E2290" s="63" t="s">
        <v>7358</v>
      </c>
      <c r="F2290" s="63" t="s">
        <v>38</v>
      </c>
      <c r="G2290" s="63" t="s">
        <v>7359</v>
      </c>
      <c r="H2290" s="63" t="s">
        <v>31</v>
      </c>
      <c r="I2290" s="64" t="s">
        <v>7360</v>
      </c>
      <c r="J2290" s="65" t="s">
        <v>544</v>
      </c>
      <c r="K2290" s="63" t="s">
        <v>7361</v>
      </c>
      <c r="L2290" s="63" t="s">
        <v>39</v>
      </c>
      <c r="M2290" s="63" t="s">
        <v>40</v>
      </c>
      <c r="N2290" s="63" t="s">
        <v>48</v>
      </c>
      <c r="O2290" s="63" t="s">
        <v>43</v>
      </c>
      <c r="P2290" s="89" t="s">
        <v>8758</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2" t="s">
        <v>8768</v>
      </c>
    </row>
    <row r="2291" spans="1:29" ht="16.2" customHeight="1" x14ac:dyDescent="0.35">
      <c r="A2291" s="61">
        <v>2290</v>
      </c>
      <c r="B2291" s="63">
        <v>20433277</v>
      </c>
      <c r="C2291" s="63" t="s">
        <v>462</v>
      </c>
      <c r="D2291" s="63" t="s">
        <v>8748</v>
      </c>
      <c r="E2291" s="63" t="s">
        <v>402</v>
      </c>
      <c r="F2291" s="63" t="s">
        <v>38</v>
      </c>
      <c r="G2291" s="63" t="s">
        <v>4760</v>
      </c>
      <c r="H2291" s="63" t="s">
        <v>42</v>
      </c>
      <c r="I2291" s="64" t="s">
        <v>1968</v>
      </c>
      <c r="J2291" s="65" t="s">
        <v>655</v>
      </c>
      <c r="K2291" s="63" t="s">
        <v>7362</v>
      </c>
      <c r="L2291" s="63" t="s">
        <v>39</v>
      </c>
      <c r="M2291" s="63" t="s">
        <v>40</v>
      </c>
      <c r="N2291" s="63" t="s">
        <v>53</v>
      </c>
      <c r="O2291" s="63" t="s">
        <v>43</v>
      </c>
      <c r="P2291" s="63" t="s">
        <v>53</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2" t="s">
        <v>8768</v>
      </c>
    </row>
    <row r="2292" spans="1:29" ht="16.2" hidden="1" customHeight="1" x14ac:dyDescent="0.35">
      <c r="A2292" s="66">
        <v>2291</v>
      </c>
      <c r="B2292" s="67">
        <v>20433279</v>
      </c>
      <c r="C2292" s="63" t="s">
        <v>462</v>
      </c>
      <c r="D2292" s="63" t="s">
        <v>8748</v>
      </c>
      <c r="E2292" s="63" t="s">
        <v>80</v>
      </c>
      <c r="F2292" s="63" t="s">
        <v>38</v>
      </c>
      <c r="G2292" s="63" t="s">
        <v>7363</v>
      </c>
      <c r="H2292" s="63" t="s">
        <v>31</v>
      </c>
      <c r="I2292" s="64" t="s">
        <v>7364</v>
      </c>
      <c r="J2292" s="65" t="s">
        <v>469</v>
      </c>
      <c r="K2292" s="63" t="s">
        <v>7365</v>
      </c>
      <c r="L2292" s="63" t="s">
        <v>39</v>
      </c>
      <c r="M2292" s="63" t="s">
        <v>40</v>
      </c>
      <c r="N2292" s="63" t="s">
        <v>35</v>
      </c>
      <c r="O2292" s="63" t="s">
        <v>30</v>
      </c>
      <c r="P2292" s="63" t="s">
        <v>8751</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2" t="s">
        <v>8768</v>
      </c>
    </row>
    <row r="2293" spans="1:29" ht="16.2" hidden="1" customHeight="1" x14ac:dyDescent="0.35">
      <c r="A2293" s="66">
        <v>2292</v>
      </c>
      <c r="B2293" s="63">
        <v>20437681</v>
      </c>
      <c r="C2293" s="63" t="s">
        <v>462</v>
      </c>
      <c r="D2293" s="63" t="s">
        <v>8748</v>
      </c>
      <c r="E2293" s="63" t="s">
        <v>7366</v>
      </c>
      <c r="F2293" s="63" t="s">
        <v>38</v>
      </c>
      <c r="G2293" s="63" t="s">
        <v>7367</v>
      </c>
      <c r="H2293" s="63" t="s">
        <v>31</v>
      </c>
      <c r="I2293" s="64" t="s">
        <v>465</v>
      </c>
      <c r="J2293" s="65" t="s">
        <v>465</v>
      </c>
      <c r="K2293" s="63" t="s">
        <v>7368</v>
      </c>
      <c r="L2293" s="63" t="s">
        <v>33</v>
      </c>
      <c r="M2293" s="63" t="s">
        <v>40</v>
      </c>
      <c r="N2293" s="63" t="s">
        <v>48</v>
      </c>
      <c r="O2293" s="63" t="s">
        <v>36</v>
      </c>
      <c r="P2293" s="89" t="s">
        <v>8758</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2" t="s">
        <v>8768</v>
      </c>
    </row>
    <row r="2294" spans="1:29" ht="16.2" hidden="1" customHeight="1" x14ac:dyDescent="0.35">
      <c r="A2294" s="61">
        <v>2293</v>
      </c>
      <c r="B2294" s="67">
        <v>20437726</v>
      </c>
      <c r="C2294" s="63" t="s">
        <v>462</v>
      </c>
      <c r="D2294" s="63" t="s">
        <v>8748</v>
      </c>
      <c r="E2294" s="63" t="s">
        <v>193</v>
      </c>
      <c r="F2294" s="63" t="s">
        <v>38</v>
      </c>
      <c r="G2294" s="63" t="s">
        <v>7369</v>
      </c>
      <c r="H2294" s="63" t="s">
        <v>42</v>
      </c>
      <c r="I2294" s="64" t="s">
        <v>465</v>
      </c>
      <c r="J2294" s="65" t="s">
        <v>465</v>
      </c>
      <c r="K2294" s="63" t="s">
        <v>7370</v>
      </c>
      <c r="L2294" s="63" t="s">
        <v>39</v>
      </c>
      <c r="M2294" s="63" t="s">
        <v>40</v>
      </c>
      <c r="N2294" s="63" t="s">
        <v>35</v>
      </c>
      <c r="O2294" s="63" t="s">
        <v>36</v>
      </c>
      <c r="P2294" s="63" t="s">
        <v>8752</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2" t="s">
        <v>8768</v>
      </c>
    </row>
    <row r="2295" spans="1:29" ht="16.2" hidden="1" customHeight="1" x14ac:dyDescent="0.35">
      <c r="A2295" s="61">
        <v>2294</v>
      </c>
      <c r="B2295" s="67">
        <v>20437853</v>
      </c>
      <c r="C2295" s="63" t="s">
        <v>462</v>
      </c>
      <c r="D2295" s="63" t="s">
        <v>8748</v>
      </c>
      <c r="E2295" s="63" t="s">
        <v>7371</v>
      </c>
      <c r="F2295" s="63" t="s">
        <v>38</v>
      </c>
      <c r="G2295" s="63" t="s">
        <v>7372</v>
      </c>
      <c r="H2295" s="63" t="s">
        <v>31</v>
      </c>
      <c r="I2295" s="64" t="s">
        <v>465</v>
      </c>
      <c r="J2295" s="65" t="s">
        <v>465</v>
      </c>
      <c r="K2295" s="63" t="s">
        <v>7373</v>
      </c>
      <c r="L2295" s="63" t="s">
        <v>39</v>
      </c>
      <c r="M2295" s="63" t="s">
        <v>34</v>
      </c>
      <c r="N2295" s="63" t="s">
        <v>35</v>
      </c>
      <c r="O2295" s="63" t="s">
        <v>36</v>
      </c>
      <c r="P2295" s="63" t="s">
        <v>8757</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2" t="s">
        <v>8768</v>
      </c>
    </row>
    <row r="2296" spans="1:29" ht="16.2" hidden="1" customHeight="1" x14ac:dyDescent="0.35">
      <c r="A2296" s="66">
        <v>2295</v>
      </c>
      <c r="B2296" s="67">
        <v>20437904</v>
      </c>
      <c r="C2296" s="63" t="s">
        <v>462</v>
      </c>
      <c r="D2296" s="63" t="s">
        <v>8748</v>
      </c>
      <c r="E2296" s="63" t="s">
        <v>7374</v>
      </c>
      <c r="F2296" s="63" t="s">
        <v>32</v>
      </c>
      <c r="G2296" s="63" t="s">
        <v>7375</v>
      </c>
      <c r="H2296" s="63" t="s">
        <v>31</v>
      </c>
      <c r="I2296" s="64" t="s">
        <v>465</v>
      </c>
      <c r="J2296" s="65" t="s">
        <v>465</v>
      </c>
      <c r="K2296" s="63" t="s">
        <v>7376</v>
      </c>
      <c r="L2296" s="63" t="s">
        <v>33</v>
      </c>
      <c r="M2296" s="63" t="s">
        <v>34</v>
      </c>
      <c r="N2296" s="63" t="s">
        <v>35</v>
      </c>
      <c r="O2296" s="63" t="s">
        <v>36</v>
      </c>
      <c r="P2296" s="63" t="s">
        <v>8753</v>
      </c>
      <c r="Q2296" s="84">
        <f t="shared" ca="1" si="105"/>
        <v>46120</v>
      </c>
      <c r="R2296" s="68">
        <v>0</v>
      </c>
      <c r="S2296" s="85" t="s">
        <v>8754</v>
      </c>
      <c r="T2296" s="85">
        <v>0</v>
      </c>
      <c r="U2296" s="85">
        <v>0</v>
      </c>
      <c r="V2296" s="86">
        <f t="shared" si="106"/>
        <v>2</v>
      </c>
      <c r="W2296" s="85">
        <v>0</v>
      </c>
      <c r="X2296" s="85">
        <v>0</v>
      </c>
      <c r="Y2296" s="85">
        <v>0</v>
      </c>
      <c r="Z2296" s="85">
        <v>0</v>
      </c>
      <c r="AA2296" s="85">
        <v>0</v>
      </c>
      <c r="AB2296" s="87">
        <f t="shared" si="107"/>
        <v>0</v>
      </c>
      <c r="AC2296" s="92" t="s">
        <v>8768</v>
      </c>
    </row>
    <row r="2297" spans="1:29" ht="16.2" hidden="1" customHeight="1" x14ac:dyDescent="0.35">
      <c r="A2297" s="66">
        <v>2296</v>
      </c>
      <c r="B2297" s="67">
        <v>20437948</v>
      </c>
      <c r="C2297" s="63" t="s">
        <v>462</v>
      </c>
      <c r="D2297" s="63" t="s">
        <v>8748</v>
      </c>
      <c r="E2297" s="63" t="s">
        <v>390</v>
      </c>
      <c r="F2297" s="63" t="s">
        <v>38</v>
      </c>
      <c r="G2297" s="63" t="s">
        <v>7377</v>
      </c>
      <c r="H2297" s="63" t="s">
        <v>42</v>
      </c>
      <c r="I2297" s="64" t="s">
        <v>465</v>
      </c>
      <c r="J2297" s="65" t="s">
        <v>465</v>
      </c>
      <c r="K2297" s="63" t="s">
        <v>7378</v>
      </c>
      <c r="L2297" s="63" t="s">
        <v>39</v>
      </c>
      <c r="M2297" s="63" t="s">
        <v>34</v>
      </c>
      <c r="N2297" s="63" t="s">
        <v>35</v>
      </c>
      <c r="O2297" s="63" t="s">
        <v>36</v>
      </c>
      <c r="P2297" s="63" t="s">
        <v>8750</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2" t="s">
        <v>8768</v>
      </c>
    </row>
    <row r="2298" spans="1:29" ht="16.2" hidden="1" customHeight="1" x14ac:dyDescent="0.35">
      <c r="A2298" s="61">
        <v>2297</v>
      </c>
      <c r="B2298" s="67">
        <v>20438057</v>
      </c>
      <c r="C2298" s="63" t="s">
        <v>462</v>
      </c>
      <c r="D2298" s="63" t="s">
        <v>8748</v>
      </c>
      <c r="E2298" s="63" t="s">
        <v>1277</v>
      </c>
      <c r="F2298" s="63" t="s">
        <v>32</v>
      </c>
      <c r="G2298" s="63" t="s">
        <v>7379</v>
      </c>
      <c r="H2298" s="63" t="s">
        <v>31</v>
      </c>
      <c r="I2298" s="64" t="s">
        <v>465</v>
      </c>
      <c r="J2298" s="65" t="s">
        <v>465</v>
      </c>
      <c r="K2298" s="63" t="s">
        <v>7380</v>
      </c>
      <c r="L2298" s="63" t="s">
        <v>39</v>
      </c>
      <c r="M2298" s="63" t="s">
        <v>34</v>
      </c>
      <c r="N2298" s="63" t="s">
        <v>35</v>
      </c>
      <c r="O2298" s="63" t="s">
        <v>36</v>
      </c>
      <c r="P2298" s="63" t="s">
        <v>8757</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2" t="s">
        <v>8768</v>
      </c>
    </row>
    <row r="2299" spans="1:29" ht="16.2" customHeight="1" x14ac:dyDescent="0.35">
      <c r="A2299" s="61">
        <v>2298</v>
      </c>
      <c r="B2299" s="63">
        <v>20438068</v>
      </c>
      <c r="C2299" s="63" t="s">
        <v>462</v>
      </c>
      <c r="D2299" s="63" t="s">
        <v>8748</v>
      </c>
      <c r="E2299" s="63" t="s">
        <v>192</v>
      </c>
      <c r="F2299" s="63" t="s">
        <v>38</v>
      </c>
      <c r="G2299" s="63" t="s">
        <v>7381</v>
      </c>
      <c r="H2299" s="63" t="s">
        <v>31</v>
      </c>
      <c r="I2299" s="64" t="s">
        <v>465</v>
      </c>
      <c r="J2299" s="65" t="s">
        <v>465</v>
      </c>
      <c r="K2299" s="63" t="s">
        <v>7382</v>
      </c>
      <c r="L2299" s="63" t="s">
        <v>39</v>
      </c>
      <c r="M2299" s="63" t="s">
        <v>40</v>
      </c>
      <c r="N2299" s="63" t="s">
        <v>53</v>
      </c>
      <c r="O2299" s="63" t="s">
        <v>36</v>
      </c>
      <c r="P2299" s="63" t="s">
        <v>53</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2" t="s">
        <v>8768</v>
      </c>
    </row>
    <row r="2300" spans="1:29" ht="16.2" hidden="1" customHeight="1" x14ac:dyDescent="0.35">
      <c r="A2300" s="66">
        <v>2299</v>
      </c>
      <c r="B2300" s="67">
        <v>20438095</v>
      </c>
      <c r="C2300" s="63" t="s">
        <v>462</v>
      </c>
      <c r="D2300" s="63" t="s">
        <v>8748</v>
      </c>
      <c r="E2300" s="63" t="s">
        <v>250</v>
      </c>
      <c r="F2300" s="63" t="s">
        <v>38</v>
      </c>
      <c r="G2300" s="63" t="s">
        <v>7383</v>
      </c>
      <c r="H2300" s="63" t="s">
        <v>31</v>
      </c>
      <c r="I2300" s="64" t="s">
        <v>465</v>
      </c>
      <c r="J2300" s="65" t="s">
        <v>465</v>
      </c>
      <c r="K2300" s="63" t="s">
        <v>7384</v>
      </c>
      <c r="L2300" s="63" t="s">
        <v>33</v>
      </c>
      <c r="M2300" s="63" t="s">
        <v>40</v>
      </c>
      <c r="N2300" s="63" t="s">
        <v>35</v>
      </c>
      <c r="O2300" s="63" t="s">
        <v>36</v>
      </c>
      <c r="P2300" s="63" t="s">
        <v>8749</v>
      </c>
      <c r="Q2300" s="84">
        <f t="shared" ca="1" si="105"/>
        <v>46120</v>
      </c>
      <c r="R2300" s="68">
        <v>0</v>
      </c>
      <c r="S2300" s="85" t="s">
        <v>8754</v>
      </c>
      <c r="T2300" s="85">
        <v>0</v>
      </c>
      <c r="U2300" s="85">
        <v>0</v>
      </c>
      <c r="V2300" s="86">
        <f t="shared" si="106"/>
        <v>2</v>
      </c>
      <c r="W2300" s="85">
        <v>0</v>
      </c>
      <c r="X2300" s="85">
        <v>0</v>
      </c>
      <c r="Y2300" s="85">
        <v>0</v>
      </c>
      <c r="Z2300" s="85">
        <v>0</v>
      </c>
      <c r="AA2300" s="85">
        <v>0</v>
      </c>
      <c r="AB2300" s="87">
        <f t="shared" si="107"/>
        <v>0</v>
      </c>
      <c r="AC2300" s="92" t="s">
        <v>8768</v>
      </c>
    </row>
    <row r="2301" spans="1:29" ht="16.2" hidden="1" customHeight="1" x14ac:dyDescent="0.35">
      <c r="A2301" s="66">
        <v>2300</v>
      </c>
      <c r="B2301" s="67">
        <v>20438141</v>
      </c>
      <c r="C2301" s="63" t="s">
        <v>462</v>
      </c>
      <c r="D2301" s="63" t="s">
        <v>8748</v>
      </c>
      <c r="E2301" s="63" t="s">
        <v>7385</v>
      </c>
      <c r="F2301" s="63" t="s">
        <v>38</v>
      </c>
      <c r="G2301" s="63" t="s">
        <v>7386</v>
      </c>
      <c r="H2301" s="63" t="s">
        <v>42</v>
      </c>
      <c r="I2301" s="64" t="s">
        <v>465</v>
      </c>
      <c r="J2301" s="65" t="s">
        <v>465</v>
      </c>
      <c r="K2301" s="63" t="s">
        <v>7387</v>
      </c>
      <c r="L2301" s="63" t="s">
        <v>39</v>
      </c>
      <c r="M2301" s="63" t="s">
        <v>34</v>
      </c>
      <c r="N2301" s="63" t="s">
        <v>35</v>
      </c>
      <c r="O2301" s="63" t="s">
        <v>36</v>
      </c>
      <c r="P2301" s="63" t="s">
        <v>8757</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2" t="s">
        <v>8768</v>
      </c>
    </row>
    <row r="2302" spans="1:29" ht="16.2" hidden="1" customHeight="1" x14ac:dyDescent="0.35">
      <c r="A2302" s="61">
        <v>2301</v>
      </c>
      <c r="B2302" s="63">
        <v>20438188</v>
      </c>
      <c r="C2302" s="63" t="s">
        <v>462</v>
      </c>
      <c r="D2302" s="63" t="s">
        <v>8748</v>
      </c>
      <c r="E2302" s="63" t="s">
        <v>7388</v>
      </c>
      <c r="F2302" s="63" t="s">
        <v>38</v>
      </c>
      <c r="G2302" s="63" t="s">
        <v>5814</v>
      </c>
      <c r="H2302" s="63" t="s">
        <v>42</v>
      </c>
      <c r="I2302" s="64" t="s">
        <v>465</v>
      </c>
      <c r="J2302" s="65" t="s">
        <v>465</v>
      </c>
      <c r="K2302" s="63" t="s">
        <v>7389</v>
      </c>
      <c r="L2302" s="63" t="s">
        <v>33</v>
      </c>
      <c r="M2302" s="63" t="s">
        <v>34</v>
      </c>
      <c r="N2302" s="63" t="s">
        <v>48</v>
      </c>
      <c r="O2302" s="63" t="s">
        <v>36</v>
      </c>
      <c r="P2302" s="89" t="s">
        <v>8756</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2" t="s">
        <v>8768</v>
      </c>
    </row>
    <row r="2303" spans="1:29" ht="16.2" hidden="1" customHeight="1" x14ac:dyDescent="0.35">
      <c r="A2303" s="66">
        <v>2302</v>
      </c>
      <c r="B2303" s="63">
        <v>20438278</v>
      </c>
      <c r="C2303" s="63" t="s">
        <v>462</v>
      </c>
      <c r="D2303" s="63" t="s">
        <v>8748</v>
      </c>
      <c r="E2303" s="63" t="s">
        <v>7390</v>
      </c>
      <c r="F2303" s="63" t="s">
        <v>38</v>
      </c>
      <c r="G2303" s="63" t="s">
        <v>5380</v>
      </c>
      <c r="H2303" s="63" t="s">
        <v>31</v>
      </c>
      <c r="I2303" s="64" t="s">
        <v>465</v>
      </c>
      <c r="J2303" s="65" t="s">
        <v>526</v>
      </c>
      <c r="K2303" s="63" t="s">
        <v>7391</v>
      </c>
      <c r="L2303" s="63" t="s">
        <v>39</v>
      </c>
      <c r="M2303" s="63" t="s">
        <v>40</v>
      </c>
      <c r="N2303" s="63" t="s">
        <v>41</v>
      </c>
      <c r="O2303" s="63" t="s">
        <v>43</v>
      </c>
      <c r="P2303" s="63" t="s">
        <v>41</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2" t="s">
        <v>8768</v>
      </c>
    </row>
    <row r="2304" spans="1:29" ht="16.2" customHeight="1" x14ac:dyDescent="0.35">
      <c r="A2304" s="66">
        <v>2303</v>
      </c>
      <c r="B2304" s="63">
        <v>20438304</v>
      </c>
      <c r="C2304" s="63" t="s">
        <v>462</v>
      </c>
      <c r="D2304" s="63" t="s">
        <v>8748</v>
      </c>
      <c r="E2304" s="63" t="s">
        <v>274</v>
      </c>
      <c r="F2304" s="63" t="s">
        <v>38</v>
      </c>
      <c r="G2304" s="63" t="s">
        <v>7392</v>
      </c>
      <c r="H2304" s="63" t="s">
        <v>31</v>
      </c>
      <c r="I2304" s="64" t="s">
        <v>465</v>
      </c>
      <c r="J2304" s="65" t="s">
        <v>465</v>
      </c>
      <c r="K2304" s="63" t="s">
        <v>7393</v>
      </c>
      <c r="L2304" s="63" t="s">
        <v>39</v>
      </c>
      <c r="M2304" s="63" t="s">
        <v>40</v>
      </c>
      <c r="N2304" s="63" t="s">
        <v>53</v>
      </c>
      <c r="O2304" s="63" t="s">
        <v>36</v>
      </c>
      <c r="P2304" s="63" t="s">
        <v>53</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2" t="s">
        <v>8768</v>
      </c>
    </row>
    <row r="2305" spans="1:29" ht="16.2" hidden="1" customHeight="1" x14ac:dyDescent="0.35">
      <c r="A2305" s="66">
        <v>2304</v>
      </c>
      <c r="B2305" s="67">
        <v>20438360</v>
      </c>
      <c r="C2305" s="63" t="s">
        <v>462</v>
      </c>
      <c r="D2305" s="63" t="s">
        <v>8748</v>
      </c>
      <c r="E2305" s="63" t="s">
        <v>7394</v>
      </c>
      <c r="F2305" s="63" t="s">
        <v>32</v>
      </c>
      <c r="G2305" s="63" t="s">
        <v>5118</v>
      </c>
      <c r="H2305" s="63" t="s">
        <v>42</v>
      </c>
      <c r="I2305" s="64" t="s">
        <v>465</v>
      </c>
      <c r="J2305" s="65" t="s">
        <v>465</v>
      </c>
      <c r="K2305" s="63" t="s">
        <v>7395</v>
      </c>
      <c r="L2305" s="63" t="s">
        <v>39</v>
      </c>
      <c r="M2305" s="63" t="s">
        <v>34</v>
      </c>
      <c r="N2305" s="63" t="s">
        <v>35</v>
      </c>
      <c r="O2305" s="63" t="s">
        <v>36</v>
      </c>
      <c r="P2305" s="63" t="s">
        <v>8751</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2" t="s">
        <v>8768</v>
      </c>
    </row>
    <row r="2306" spans="1:29" ht="16.2" hidden="1" customHeight="1" x14ac:dyDescent="0.35">
      <c r="A2306" s="66">
        <v>2305</v>
      </c>
      <c r="B2306" s="63">
        <v>20438414</v>
      </c>
      <c r="C2306" s="63" t="s">
        <v>462</v>
      </c>
      <c r="D2306" s="63" t="s">
        <v>8748</v>
      </c>
      <c r="E2306" s="63" t="s">
        <v>7396</v>
      </c>
      <c r="F2306" s="63" t="s">
        <v>38</v>
      </c>
      <c r="G2306" s="63" t="s">
        <v>7397</v>
      </c>
      <c r="H2306" s="63" t="s">
        <v>31</v>
      </c>
      <c r="I2306" s="64" t="s">
        <v>465</v>
      </c>
      <c r="J2306" s="65" t="s">
        <v>465</v>
      </c>
      <c r="K2306" s="63" t="s">
        <v>7398</v>
      </c>
      <c r="L2306" s="63" t="s">
        <v>33</v>
      </c>
      <c r="M2306" s="63" t="s">
        <v>40</v>
      </c>
      <c r="N2306" s="63" t="s">
        <v>41</v>
      </c>
      <c r="O2306" s="63" t="s">
        <v>36</v>
      </c>
      <c r="P2306" s="63" t="s">
        <v>41</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2" t="s">
        <v>8768</v>
      </c>
    </row>
    <row r="2307" spans="1:29" ht="16.2" customHeight="1" x14ac:dyDescent="0.35">
      <c r="A2307" s="61">
        <v>2306</v>
      </c>
      <c r="B2307" s="63">
        <v>20438421</v>
      </c>
      <c r="C2307" s="63" t="s">
        <v>462</v>
      </c>
      <c r="D2307" s="63" t="s">
        <v>8748</v>
      </c>
      <c r="E2307" s="63" t="s">
        <v>7399</v>
      </c>
      <c r="F2307" s="63" t="s">
        <v>38</v>
      </c>
      <c r="G2307" s="63" t="s">
        <v>6939</v>
      </c>
      <c r="H2307" s="63" t="s">
        <v>31</v>
      </c>
      <c r="I2307" s="64" t="s">
        <v>465</v>
      </c>
      <c r="J2307" s="65" t="s">
        <v>465</v>
      </c>
      <c r="K2307" s="63" t="s">
        <v>7400</v>
      </c>
      <c r="L2307" s="63" t="s">
        <v>39</v>
      </c>
      <c r="M2307" s="63" t="s">
        <v>40</v>
      </c>
      <c r="N2307" s="63" t="s">
        <v>53</v>
      </c>
      <c r="O2307" s="63" t="s">
        <v>36</v>
      </c>
      <c r="P2307" s="63" t="s">
        <v>53</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2" t="s">
        <v>8768</v>
      </c>
    </row>
    <row r="2308" spans="1:29" ht="16.2" customHeight="1" x14ac:dyDescent="0.35">
      <c r="A2308" s="66">
        <v>2307</v>
      </c>
      <c r="B2308" s="63">
        <v>20438426</v>
      </c>
      <c r="C2308" s="63" t="s">
        <v>462</v>
      </c>
      <c r="D2308" s="63" t="s">
        <v>8748</v>
      </c>
      <c r="E2308" s="63" t="s">
        <v>7401</v>
      </c>
      <c r="F2308" s="63" t="s">
        <v>38</v>
      </c>
      <c r="G2308" s="63" t="s">
        <v>7402</v>
      </c>
      <c r="H2308" s="63" t="s">
        <v>31</v>
      </c>
      <c r="I2308" s="64" t="s">
        <v>465</v>
      </c>
      <c r="J2308" s="65" t="s">
        <v>465</v>
      </c>
      <c r="K2308" s="63" t="s">
        <v>7403</v>
      </c>
      <c r="L2308" s="63" t="s">
        <v>33</v>
      </c>
      <c r="M2308" s="63" t="s">
        <v>40</v>
      </c>
      <c r="N2308" s="63" t="s">
        <v>53</v>
      </c>
      <c r="O2308" s="63" t="s">
        <v>36</v>
      </c>
      <c r="P2308" s="63" t="s">
        <v>53</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2" t="s">
        <v>8768</v>
      </c>
    </row>
    <row r="2309" spans="1:29" ht="16.2" hidden="1" customHeight="1" x14ac:dyDescent="0.35">
      <c r="A2309" s="66">
        <v>2308</v>
      </c>
      <c r="B2309" s="67">
        <v>20438441</v>
      </c>
      <c r="C2309" s="63" t="s">
        <v>462</v>
      </c>
      <c r="D2309" s="63" t="s">
        <v>8748</v>
      </c>
      <c r="E2309" s="63" t="s">
        <v>7404</v>
      </c>
      <c r="F2309" s="63" t="s">
        <v>38</v>
      </c>
      <c r="G2309" s="63" t="s">
        <v>7405</v>
      </c>
      <c r="H2309" s="63" t="s">
        <v>31</v>
      </c>
      <c r="I2309" s="64" t="s">
        <v>465</v>
      </c>
      <c r="J2309" s="65" t="s">
        <v>465</v>
      </c>
      <c r="K2309" s="63" t="s">
        <v>7406</v>
      </c>
      <c r="L2309" s="63" t="s">
        <v>39</v>
      </c>
      <c r="M2309" s="63" t="s">
        <v>34</v>
      </c>
      <c r="N2309" s="63" t="s">
        <v>35</v>
      </c>
      <c r="O2309" s="63" t="s">
        <v>36</v>
      </c>
      <c r="P2309" s="63" t="s">
        <v>8752</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2" t="s">
        <v>8768</v>
      </c>
    </row>
    <row r="2310" spans="1:29" ht="16.2" hidden="1" customHeight="1" x14ac:dyDescent="0.35">
      <c r="A2310" s="61">
        <v>2309</v>
      </c>
      <c r="B2310" s="63">
        <v>20438480</v>
      </c>
      <c r="C2310" s="63" t="s">
        <v>462</v>
      </c>
      <c r="D2310" s="63" t="s">
        <v>8748</v>
      </c>
      <c r="E2310" s="63" t="s">
        <v>7407</v>
      </c>
      <c r="F2310" s="63" t="s">
        <v>32</v>
      </c>
      <c r="G2310" s="63" t="s">
        <v>7408</v>
      </c>
      <c r="H2310" s="63" t="s">
        <v>31</v>
      </c>
      <c r="I2310" s="64" t="s">
        <v>465</v>
      </c>
      <c r="J2310" s="65" t="s">
        <v>465</v>
      </c>
      <c r="K2310" s="63" t="s">
        <v>7409</v>
      </c>
      <c r="L2310" s="63" t="s">
        <v>39</v>
      </c>
      <c r="M2310" s="63" t="s">
        <v>40</v>
      </c>
      <c r="N2310" s="63" t="s">
        <v>48</v>
      </c>
      <c r="O2310" s="63" t="s">
        <v>36</v>
      </c>
      <c r="P2310" s="89" t="s">
        <v>8758</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2" t="s">
        <v>8768</v>
      </c>
    </row>
    <row r="2311" spans="1:29" ht="16.2" hidden="1" customHeight="1" x14ac:dyDescent="0.35">
      <c r="A2311" s="61">
        <v>2310</v>
      </c>
      <c r="B2311" s="67">
        <v>20438490</v>
      </c>
      <c r="C2311" s="63" t="s">
        <v>462</v>
      </c>
      <c r="D2311" s="63" t="s">
        <v>8748</v>
      </c>
      <c r="E2311" s="63" t="s">
        <v>7410</v>
      </c>
      <c r="F2311" s="63" t="s">
        <v>38</v>
      </c>
      <c r="G2311" s="63" t="s">
        <v>7411</v>
      </c>
      <c r="H2311" s="63" t="s">
        <v>31</v>
      </c>
      <c r="I2311" s="64" t="s">
        <v>465</v>
      </c>
      <c r="J2311" s="65" t="s">
        <v>465</v>
      </c>
      <c r="K2311" s="63" t="s">
        <v>7412</v>
      </c>
      <c r="L2311" s="63" t="s">
        <v>45</v>
      </c>
      <c r="M2311" s="63" t="s">
        <v>34</v>
      </c>
      <c r="N2311" s="63" t="s">
        <v>35</v>
      </c>
      <c r="O2311" s="63" t="s">
        <v>36</v>
      </c>
      <c r="P2311" s="63" t="s">
        <v>8750</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2" t="s">
        <v>8768</v>
      </c>
    </row>
    <row r="2312" spans="1:29" ht="16.2" hidden="1" customHeight="1" x14ac:dyDescent="0.35">
      <c r="A2312" s="66">
        <v>2311</v>
      </c>
      <c r="B2312" s="67">
        <v>20438507</v>
      </c>
      <c r="C2312" s="63" t="s">
        <v>462</v>
      </c>
      <c r="D2312" s="63" t="s">
        <v>8748</v>
      </c>
      <c r="E2312" s="63" t="s">
        <v>7413</v>
      </c>
      <c r="F2312" s="63" t="s">
        <v>38</v>
      </c>
      <c r="G2312" s="63" t="s">
        <v>7414</v>
      </c>
      <c r="H2312" s="63" t="s">
        <v>31</v>
      </c>
      <c r="I2312" s="64" t="s">
        <v>465</v>
      </c>
      <c r="J2312" s="65" t="s">
        <v>465</v>
      </c>
      <c r="K2312" s="63" t="s">
        <v>7415</v>
      </c>
      <c r="L2312" s="63" t="s">
        <v>39</v>
      </c>
      <c r="M2312" s="63" t="s">
        <v>34</v>
      </c>
      <c r="N2312" s="63" t="s">
        <v>35</v>
      </c>
      <c r="O2312" s="63" t="s">
        <v>36</v>
      </c>
      <c r="P2312" s="63" t="s">
        <v>8750</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2" t="s">
        <v>8768</v>
      </c>
    </row>
    <row r="2313" spans="1:29" ht="16.2" hidden="1" customHeight="1" x14ac:dyDescent="0.35">
      <c r="A2313" s="66">
        <v>2312</v>
      </c>
      <c r="B2313" s="63">
        <v>20438511</v>
      </c>
      <c r="C2313" s="63" t="s">
        <v>462</v>
      </c>
      <c r="D2313" s="63" t="s">
        <v>8748</v>
      </c>
      <c r="E2313" s="63" t="s">
        <v>7416</v>
      </c>
      <c r="F2313" s="63" t="s">
        <v>38</v>
      </c>
      <c r="G2313" s="63" t="s">
        <v>7417</v>
      </c>
      <c r="H2313" s="63" t="s">
        <v>31</v>
      </c>
      <c r="I2313" s="64" t="s">
        <v>465</v>
      </c>
      <c r="J2313" s="65" t="s">
        <v>465</v>
      </c>
      <c r="K2313" s="63" t="s">
        <v>7418</v>
      </c>
      <c r="L2313" s="63" t="s">
        <v>39</v>
      </c>
      <c r="M2313" s="63" t="s">
        <v>40</v>
      </c>
      <c r="N2313" s="63" t="s">
        <v>52</v>
      </c>
      <c r="O2313" s="63" t="s">
        <v>36</v>
      </c>
      <c r="P2313" s="63" t="s">
        <v>52</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2" t="s">
        <v>8768</v>
      </c>
    </row>
    <row r="2314" spans="1:29" ht="16.2" hidden="1" customHeight="1" x14ac:dyDescent="0.35">
      <c r="A2314" s="66">
        <v>2313</v>
      </c>
      <c r="B2314" s="63">
        <v>20438540</v>
      </c>
      <c r="C2314" s="63" t="s">
        <v>462</v>
      </c>
      <c r="D2314" s="63" t="s">
        <v>8748</v>
      </c>
      <c r="E2314" s="63" t="s">
        <v>168</v>
      </c>
      <c r="F2314" s="63" t="s">
        <v>32</v>
      </c>
      <c r="G2314" s="63" t="s">
        <v>7419</v>
      </c>
      <c r="H2314" s="63" t="s">
        <v>31</v>
      </c>
      <c r="I2314" s="64" t="s">
        <v>465</v>
      </c>
      <c r="J2314" s="65" t="s">
        <v>465</v>
      </c>
      <c r="K2314" s="63" t="s">
        <v>7420</v>
      </c>
      <c r="L2314" s="63" t="s">
        <v>33</v>
      </c>
      <c r="M2314" s="63" t="s">
        <v>40</v>
      </c>
      <c r="N2314" s="63" t="s">
        <v>41</v>
      </c>
      <c r="O2314" s="63" t="s">
        <v>36</v>
      </c>
      <c r="P2314" s="63" t="s">
        <v>41</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2" t="s">
        <v>8768</v>
      </c>
    </row>
    <row r="2315" spans="1:29" ht="16.2" hidden="1" customHeight="1" x14ac:dyDescent="0.35">
      <c r="A2315" s="61">
        <v>2314</v>
      </c>
      <c r="B2315" s="67">
        <v>20438584</v>
      </c>
      <c r="C2315" s="63" t="s">
        <v>462</v>
      </c>
      <c r="D2315" s="63" t="s">
        <v>8748</v>
      </c>
      <c r="E2315" s="63" t="s">
        <v>7421</v>
      </c>
      <c r="F2315" s="63" t="s">
        <v>32</v>
      </c>
      <c r="G2315" s="63" t="s">
        <v>1373</v>
      </c>
      <c r="H2315" s="63" t="s">
        <v>31</v>
      </c>
      <c r="I2315" s="64" t="s">
        <v>465</v>
      </c>
      <c r="J2315" s="65" t="s">
        <v>465</v>
      </c>
      <c r="K2315" s="63" t="s">
        <v>7422</v>
      </c>
      <c r="L2315" s="63" t="s">
        <v>39</v>
      </c>
      <c r="M2315" s="63" t="s">
        <v>34</v>
      </c>
      <c r="N2315" s="63" t="s">
        <v>35</v>
      </c>
      <c r="O2315" s="63" t="s">
        <v>36</v>
      </c>
      <c r="P2315" s="63" t="s">
        <v>8757</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2" t="s">
        <v>8768</v>
      </c>
    </row>
    <row r="2316" spans="1:29" ht="16.2" hidden="1" customHeight="1" x14ac:dyDescent="0.35">
      <c r="A2316" s="66">
        <v>2315</v>
      </c>
      <c r="B2316" s="67">
        <v>20438703</v>
      </c>
      <c r="C2316" s="63" t="s">
        <v>462</v>
      </c>
      <c r="D2316" s="63" t="s">
        <v>8748</v>
      </c>
      <c r="E2316" s="63" t="s">
        <v>7423</v>
      </c>
      <c r="F2316" s="63" t="s">
        <v>38</v>
      </c>
      <c r="G2316" s="63" t="s">
        <v>7424</v>
      </c>
      <c r="H2316" s="63" t="s">
        <v>31</v>
      </c>
      <c r="I2316" s="64" t="s">
        <v>7425</v>
      </c>
      <c r="J2316" s="65" t="s">
        <v>469</v>
      </c>
      <c r="K2316" s="63" t="s">
        <v>7426</v>
      </c>
      <c r="L2316" s="63" t="s">
        <v>45</v>
      </c>
      <c r="M2316" s="63" t="s">
        <v>40</v>
      </c>
      <c r="N2316" s="63" t="s">
        <v>35</v>
      </c>
      <c r="O2316" s="63" t="s">
        <v>43</v>
      </c>
      <c r="P2316" s="63" t="s">
        <v>8752</v>
      </c>
      <c r="Q2316" s="84">
        <f t="shared" ca="1" si="108"/>
        <v>46120</v>
      </c>
      <c r="R2316" s="68">
        <v>0</v>
      </c>
      <c r="S2316" s="85" t="s">
        <v>8754</v>
      </c>
      <c r="T2316" s="85">
        <v>0</v>
      </c>
      <c r="U2316" s="85">
        <v>0</v>
      </c>
      <c r="V2316" s="86">
        <f t="shared" si="109"/>
        <v>2</v>
      </c>
      <c r="W2316" s="85">
        <v>0</v>
      </c>
      <c r="X2316" s="85">
        <v>0</v>
      </c>
      <c r="Y2316" s="85">
        <v>0</v>
      </c>
      <c r="Z2316" s="85">
        <v>0</v>
      </c>
      <c r="AA2316" s="85">
        <v>0</v>
      </c>
      <c r="AB2316" s="87">
        <f t="shared" si="110"/>
        <v>0</v>
      </c>
      <c r="AC2316" s="92" t="s">
        <v>8768</v>
      </c>
    </row>
    <row r="2317" spans="1:29" ht="16.2" hidden="1" customHeight="1" x14ac:dyDescent="0.35">
      <c r="A2317" s="66">
        <v>2316</v>
      </c>
      <c r="B2317" s="62">
        <v>20438708</v>
      </c>
      <c r="C2317" s="63" t="s">
        <v>462</v>
      </c>
      <c r="D2317" s="63" t="s">
        <v>8748</v>
      </c>
      <c r="E2317" s="63" t="s">
        <v>7427</v>
      </c>
      <c r="F2317" s="63" t="s">
        <v>38</v>
      </c>
      <c r="G2317" s="63" t="s">
        <v>7428</v>
      </c>
      <c r="H2317" s="63" t="s">
        <v>42</v>
      </c>
      <c r="I2317" s="64" t="s">
        <v>7429</v>
      </c>
      <c r="J2317" s="65" t="s">
        <v>502</v>
      </c>
      <c r="K2317" s="63" t="s">
        <v>7430</v>
      </c>
      <c r="L2317" s="63" t="s">
        <v>33</v>
      </c>
      <c r="M2317" s="63" t="s">
        <v>40</v>
      </c>
      <c r="N2317" s="63" t="s">
        <v>52</v>
      </c>
      <c r="O2317" s="63" t="s">
        <v>43</v>
      </c>
      <c r="P2317" s="63" t="s">
        <v>52</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2" t="s">
        <v>8768</v>
      </c>
    </row>
    <row r="2318" spans="1:29" ht="16.2" hidden="1" customHeight="1" x14ac:dyDescent="0.35">
      <c r="A2318" s="61">
        <v>2317</v>
      </c>
      <c r="B2318" s="67">
        <v>20438740</v>
      </c>
      <c r="C2318" s="63" t="s">
        <v>462</v>
      </c>
      <c r="D2318" s="63" t="s">
        <v>8748</v>
      </c>
      <c r="E2318" s="63" t="s">
        <v>7431</v>
      </c>
      <c r="F2318" s="63" t="s">
        <v>32</v>
      </c>
      <c r="G2318" s="63" t="s">
        <v>3279</v>
      </c>
      <c r="H2318" s="63" t="s">
        <v>31</v>
      </c>
      <c r="I2318" s="64" t="s">
        <v>1835</v>
      </c>
      <c r="J2318" s="65" t="s">
        <v>465</v>
      </c>
      <c r="K2318" s="63" t="s">
        <v>7432</v>
      </c>
      <c r="L2318" s="63" t="s">
        <v>39</v>
      </c>
      <c r="M2318" s="63" t="s">
        <v>34</v>
      </c>
      <c r="N2318" s="63" t="s">
        <v>35</v>
      </c>
      <c r="O2318" s="63" t="s">
        <v>43</v>
      </c>
      <c r="P2318" s="63" t="s">
        <v>8757</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2" t="s">
        <v>8768</v>
      </c>
    </row>
    <row r="2319" spans="1:29" ht="16.2" hidden="1" customHeight="1" x14ac:dyDescent="0.35">
      <c r="A2319" s="61">
        <v>2318</v>
      </c>
      <c r="B2319" s="67">
        <v>20438746</v>
      </c>
      <c r="C2319" s="63" t="s">
        <v>462</v>
      </c>
      <c r="D2319" s="63" t="s">
        <v>8748</v>
      </c>
      <c r="E2319" s="63" t="s">
        <v>7433</v>
      </c>
      <c r="F2319" s="63" t="s">
        <v>38</v>
      </c>
      <c r="G2319" s="63" t="s">
        <v>7434</v>
      </c>
      <c r="H2319" s="63" t="s">
        <v>42</v>
      </c>
      <c r="I2319" s="64" t="s">
        <v>465</v>
      </c>
      <c r="J2319" s="65" t="s">
        <v>465</v>
      </c>
      <c r="K2319" s="63" t="s">
        <v>7435</v>
      </c>
      <c r="L2319" s="63" t="s">
        <v>33</v>
      </c>
      <c r="M2319" s="63" t="s">
        <v>34</v>
      </c>
      <c r="N2319" s="63" t="s">
        <v>35</v>
      </c>
      <c r="O2319" s="63" t="s">
        <v>36</v>
      </c>
      <c r="P2319" s="63" t="s">
        <v>8757</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2" t="s">
        <v>8768</v>
      </c>
    </row>
    <row r="2320" spans="1:29" ht="16.2" hidden="1" customHeight="1" x14ac:dyDescent="0.35">
      <c r="A2320" s="66">
        <v>2319</v>
      </c>
      <c r="B2320" s="67">
        <v>20438749</v>
      </c>
      <c r="C2320" s="63" t="s">
        <v>462</v>
      </c>
      <c r="D2320" s="63" t="s">
        <v>8748</v>
      </c>
      <c r="E2320" s="63" t="s">
        <v>7436</v>
      </c>
      <c r="F2320" s="63" t="s">
        <v>38</v>
      </c>
      <c r="G2320" s="63" t="s">
        <v>7437</v>
      </c>
      <c r="H2320" s="63" t="s">
        <v>31</v>
      </c>
      <c r="I2320" s="64" t="s">
        <v>465</v>
      </c>
      <c r="J2320" s="65" t="s">
        <v>465</v>
      </c>
      <c r="K2320" s="63" t="s">
        <v>7438</v>
      </c>
      <c r="L2320" s="63" t="s">
        <v>33</v>
      </c>
      <c r="M2320" s="63" t="s">
        <v>34</v>
      </c>
      <c r="N2320" s="63" t="s">
        <v>35</v>
      </c>
      <c r="O2320" s="63" t="s">
        <v>36</v>
      </c>
      <c r="P2320" s="63" t="s">
        <v>8750</v>
      </c>
      <c r="Q2320" s="84">
        <f t="shared" ca="1" si="108"/>
        <v>46120</v>
      </c>
      <c r="R2320" s="68">
        <v>0</v>
      </c>
      <c r="S2320" s="85" t="s">
        <v>8754</v>
      </c>
      <c r="T2320" s="85">
        <v>0</v>
      </c>
      <c r="U2320" s="85">
        <v>0</v>
      </c>
      <c r="V2320" s="86">
        <f t="shared" si="109"/>
        <v>2</v>
      </c>
      <c r="W2320" s="85">
        <v>0</v>
      </c>
      <c r="X2320" s="85">
        <v>0</v>
      </c>
      <c r="Y2320" s="85">
        <v>0</v>
      </c>
      <c r="Z2320" s="85">
        <v>0</v>
      </c>
      <c r="AA2320" s="85">
        <v>0</v>
      </c>
      <c r="AB2320" s="87">
        <f t="shared" si="110"/>
        <v>0</v>
      </c>
      <c r="AC2320" s="92" t="s">
        <v>8768</v>
      </c>
    </row>
    <row r="2321" spans="1:29" ht="16.2" hidden="1" customHeight="1" x14ac:dyDescent="0.35">
      <c r="A2321" s="66">
        <v>2320</v>
      </c>
      <c r="B2321" s="63">
        <v>20438768</v>
      </c>
      <c r="C2321" s="63" t="s">
        <v>462</v>
      </c>
      <c r="D2321" s="63" t="s">
        <v>8748</v>
      </c>
      <c r="E2321" s="63" t="s">
        <v>7439</v>
      </c>
      <c r="F2321" s="63" t="s">
        <v>32</v>
      </c>
      <c r="G2321" s="63" t="s">
        <v>7440</v>
      </c>
      <c r="H2321" s="63" t="s">
        <v>42</v>
      </c>
      <c r="I2321" s="64" t="s">
        <v>465</v>
      </c>
      <c r="J2321" s="65" t="s">
        <v>465</v>
      </c>
      <c r="K2321" s="63" t="s">
        <v>7441</v>
      </c>
      <c r="L2321" s="63" t="s">
        <v>39</v>
      </c>
      <c r="M2321" s="63" t="s">
        <v>34</v>
      </c>
      <c r="N2321" s="63" t="s">
        <v>57</v>
      </c>
      <c r="O2321" s="63" t="s">
        <v>36</v>
      </c>
      <c r="P2321" s="63" t="s">
        <v>57</v>
      </c>
      <c r="Q2321" s="84">
        <f t="shared" ca="1" si="108"/>
        <v>46120</v>
      </c>
      <c r="R2321" s="68" t="s">
        <v>8747</v>
      </c>
      <c r="S2321" s="85">
        <v>0</v>
      </c>
      <c r="T2321" s="85">
        <v>0</v>
      </c>
      <c r="U2321" s="85">
        <v>0</v>
      </c>
      <c r="V2321" s="86">
        <f t="shared" si="109"/>
        <v>0</v>
      </c>
      <c r="W2321" s="85">
        <v>0</v>
      </c>
      <c r="X2321" s="85">
        <v>0</v>
      </c>
      <c r="Y2321" s="85">
        <v>0</v>
      </c>
      <c r="Z2321" s="85">
        <v>0</v>
      </c>
      <c r="AA2321" s="85">
        <v>0</v>
      </c>
      <c r="AB2321" s="87" t="str">
        <f t="shared" si="110"/>
        <v>요건탈락</v>
      </c>
      <c r="AC2321" s="92" t="s">
        <v>8768</v>
      </c>
    </row>
    <row r="2322" spans="1:29" ht="16.2" hidden="1" customHeight="1" x14ac:dyDescent="0.35">
      <c r="A2322" s="61">
        <v>2321</v>
      </c>
      <c r="B2322" s="63">
        <v>20438789</v>
      </c>
      <c r="C2322" s="63" t="s">
        <v>462</v>
      </c>
      <c r="D2322" s="63" t="s">
        <v>8748</v>
      </c>
      <c r="E2322" s="63" t="s">
        <v>7442</v>
      </c>
      <c r="F2322" s="63" t="s">
        <v>38</v>
      </c>
      <c r="G2322" s="63" t="s">
        <v>7443</v>
      </c>
      <c r="H2322" s="63" t="s">
        <v>42</v>
      </c>
      <c r="I2322" s="64" t="s">
        <v>465</v>
      </c>
      <c r="J2322" s="65" t="s">
        <v>465</v>
      </c>
      <c r="K2322" s="63" t="s">
        <v>7444</v>
      </c>
      <c r="L2322" s="63" t="s">
        <v>33</v>
      </c>
      <c r="M2322" s="63" t="s">
        <v>34</v>
      </c>
      <c r="N2322" s="63" t="s">
        <v>48</v>
      </c>
      <c r="O2322" s="63" t="s">
        <v>36</v>
      </c>
      <c r="P2322" s="89" t="s">
        <v>8758</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2" t="s">
        <v>8768</v>
      </c>
    </row>
    <row r="2323" spans="1:29" ht="16.2" hidden="1" customHeight="1" x14ac:dyDescent="0.35">
      <c r="A2323" s="61">
        <v>2322</v>
      </c>
      <c r="B2323" s="67">
        <v>20438790</v>
      </c>
      <c r="C2323" s="63" t="s">
        <v>462</v>
      </c>
      <c r="D2323" s="63" t="s">
        <v>8748</v>
      </c>
      <c r="E2323" s="63" t="s">
        <v>7445</v>
      </c>
      <c r="F2323" s="63" t="s">
        <v>32</v>
      </c>
      <c r="G2323" s="63" t="s">
        <v>7446</v>
      </c>
      <c r="H2323" s="63" t="s">
        <v>31</v>
      </c>
      <c r="I2323" s="64" t="s">
        <v>465</v>
      </c>
      <c r="J2323" s="65" t="s">
        <v>465</v>
      </c>
      <c r="K2323" s="63" t="s">
        <v>7447</v>
      </c>
      <c r="L2323" s="63" t="s">
        <v>39</v>
      </c>
      <c r="M2323" s="63" t="s">
        <v>34</v>
      </c>
      <c r="N2323" s="63" t="s">
        <v>35</v>
      </c>
      <c r="O2323" s="63" t="s">
        <v>36</v>
      </c>
      <c r="P2323" s="63" t="s">
        <v>8757</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2" t="s">
        <v>8768</v>
      </c>
    </row>
    <row r="2324" spans="1:29" ht="16.2" hidden="1" customHeight="1" x14ac:dyDescent="0.35">
      <c r="A2324" s="66">
        <v>2323</v>
      </c>
      <c r="B2324" s="62">
        <v>20438823</v>
      </c>
      <c r="C2324" s="63" t="s">
        <v>462</v>
      </c>
      <c r="D2324" s="63" t="s">
        <v>8748</v>
      </c>
      <c r="E2324" s="63" t="s">
        <v>7448</v>
      </c>
      <c r="F2324" s="63" t="s">
        <v>38</v>
      </c>
      <c r="G2324" s="63" t="s">
        <v>7449</v>
      </c>
      <c r="H2324" s="63" t="s">
        <v>42</v>
      </c>
      <c r="I2324" s="64" t="s">
        <v>465</v>
      </c>
      <c r="J2324" s="65" t="s">
        <v>465</v>
      </c>
      <c r="K2324" s="63" t="s">
        <v>7450</v>
      </c>
      <c r="L2324" s="63" t="s">
        <v>39</v>
      </c>
      <c r="M2324" s="63" t="s">
        <v>40</v>
      </c>
      <c r="N2324" s="63" t="s">
        <v>57</v>
      </c>
      <c r="O2324" s="63" t="s">
        <v>36</v>
      </c>
      <c r="P2324" s="63" t="s">
        <v>57</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2" t="s">
        <v>8768</v>
      </c>
    </row>
    <row r="2325" spans="1:29" ht="16.2" hidden="1" customHeight="1" x14ac:dyDescent="0.35">
      <c r="A2325" s="66">
        <v>2324</v>
      </c>
      <c r="B2325" s="63">
        <v>20438866</v>
      </c>
      <c r="C2325" s="63" t="s">
        <v>462</v>
      </c>
      <c r="D2325" s="63" t="s">
        <v>8748</v>
      </c>
      <c r="E2325" s="63" t="s">
        <v>7451</v>
      </c>
      <c r="F2325" s="63" t="s">
        <v>38</v>
      </c>
      <c r="G2325" s="63" t="s">
        <v>7452</v>
      </c>
      <c r="H2325" s="63" t="s">
        <v>42</v>
      </c>
      <c r="I2325" s="64" t="s">
        <v>465</v>
      </c>
      <c r="J2325" s="65" t="s">
        <v>465</v>
      </c>
      <c r="K2325" s="63" t="s">
        <v>7453</v>
      </c>
      <c r="L2325" s="63" t="s">
        <v>33</v>
      </c>
      <c r="M2325" s="63" t="s">
        <v>40</v>
      </c>
      <c r="N2325" s="63" t="s">
        <v>52</v>
      </c>
      <c r="O2325" s="63" t="s">
        <v>36</v>
      </c>
      <c r="P2325" s="63" t="s">
        <v>52</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2" t="s">
        <v>8768</v>
      </c>
    </row>
    <row r="2326" spans="1:29" ht="16.2" hidden="1" customHeight="1" x14ac:dyDescent="0.35">
      <c r="A2326" s="61">
        <v>2325</v>
      </c>
      <c r="B2326" s="67">
        <v>20438872</v>
      </c>
      <c r="C2326" s="63" t="s">
        <v>462</v>
      </c>
      <c r="D2326" s="63" t="s">
        <v>8748</v>
      </c>
      <c r="E2326" s="63" t="s">
        <v>7454</v>
      </c>
      <c r="F2326" s="63" t="s">
        <v>32</v>
      </c>
      <c r="G2326" s="63" t="s">
        <v>6617</v>
      </c>
      <c r="H2326" s="63" t="s">
        <v>42</v>
      </c>
      <c r="I2326" s="64" t="s">
        <v>465</v>
      </c>
      <c r="J2326" s="65" t="s">
        <v>465</v>
      </c>
      <c r="K2326" s="63" t="s">
        <v>7455</v>
      </c>
      <c r="L2326" s="63" t="s">
        <v>39</v>
      </c>
      <c r="M2326" s="63" t="s">
        <v>34</v>
      </c>
      <c r="N2326" s="63" t="s">
        <v>35</v>
      </c>
      <c r="O2326" s="63" t="s">
        <v>36</v>
      </c>
      <c r="P2326" s="63" t="s">
        <v>8752</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2" t="s">
        <v>8768</v>
      </c>
    </row>
    <row r="2327" spans="1:29" ht="16.2" hidden="1" customHeight="1" x14ac:dyDescent="0.35">
      <c r="A2327" s="61">
        <v>2326</v>
      </c>
      <c r="B2327" s="67">
        <v>20438877</v>
      </c>
      <c r="C2327" s="63" t="s">
        <v>462</v>
      </c>
      <c r="D2327" s="63" t="s">
        <v>8748</v>
      </c>
      <c r="E2327" s="63" t="s">
        <v>7456</v>
      </c>
      <c r="F2327" s="63" t="s">
        <v>32</v>
      </c>
      <c r="G2327" s="63" t="s">
        <v>7457</v>
      </c>
      <c r="H2327" s="63" t="s">
        <v>42</v>
      </c>
      <c r="I2327" s="64" t="s">
        <v>465</v>
      </c>
      <c r="J2327" s="65" t="s">
        <v>465</v>
      </c>
      <c r="K2327" s="63" t="s">
        <v>7458</v>
      </c>
      <c r="L2327" s="63" t="s">
        <v>39</v>
      </c>
      <c r="M2327" s="63" t="s">
        <v>34</v>
      </c>
      <c r="N2327" s="63" t="s">
        <v>35</v>
      </c>
      <c r="O2327" s="63" t="s">
        <v>36</v>
      </c>
      <c r="P2327" s="63" t="s">
        <v>8750</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2" t="s">
        <v>8768</v>
      </c>
    </row>
    <row r="2328" spans="1:29" ht="16.2" hidden="1" customHeight="1" x14ac:dyDescent="0.35">
      <c r="A2328" s="66">
        <v>2327</v>
      </c>
      <c r="B2328" s="63">
        <v>20438916</v>
      </c>
      <c r="C2328" s="63" t="s">
        <v>462</v>
      </c>
      <c r="D2328" s="63" t="s">
        <v>8748</v>
      </c>
      <c r="E2328" s="63" t="s">
        <v>7459</v>
      </c>
      <c r="F2328" s="63" t="s">
        <v>38</v>
      </c>
      <c r="G2328" s="63" t="s">
        <v>7460</v>
      </c>
      <c r="H2328" s="63" t="s">
        <v>31</v>
      </c>
      <c r="I2328" s="64" t="s">
        <v>465</v>
      </c>
      <c r="J2328" s="65" t="s">
        <v>465</v>
      </c>
      <c r="K2328" s="63" t="s">
        <v>7461</v>
      </c>
      <c r="L2328" s="63" t="s">
        <v>39</v>
      </c>
      <c r="M2328" s="63" t="s">
        <v>40</v>
      </c>
      <c r="N2328" s="63" t="s">
        <v>52</v>
      </c>
      <c r="O2328" s="63" t="s">
        <v>36</v>
      </c>
      <c r="P2328" s="63" t="s">
        <v>52</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2" t="s">
        <v>8768</v>
      </c>
    </row>
    <row r="2329" spans="1:29" ht="16.2" hidden="1" customHeight="1" x14ac:dyDescent="0.35">
      <c r="A2329" s="66">
        <v>2328</v>
      </c>
      <c r="B2329" s="67">
        <v>20438934</v>
      </c>
      <c r="C2329" s="63" t="s">
        <v>462</v>
      </c>
      <c r="D2329" s="63" t="s">
        <v>8748</v>
      </c>
      <c r="E2329" s="63" t="s">
        <v>7462</v>
      </c>
      <c r="F2329" s="63" t="s">
        <v>32</v>
      </c>
      <c r="G2329" s="63" t="s">
        <v>7463</v>
      </c>
      <c r="H2329" s="63" t="s">
        <v>31</v>
      </c>
      <c r="I2329" s="64" t="s">
        <v>465</v>
      </c>
      <c r="J2329" s="65" t="s">
        <v>465</v>
      </c>
      <c r="K2329" s="63" t="s">
        <v>7464</v>
      </c>
      <c r="L2329" s="63" t="s">
        <v>33</v>
      </c>
      <c r="M2329" s="63" t="s">
        <v>34</v>
      </c>
      <c r="N2329" s="63" t="s">
        <v>35</v>
      </c>
      <c r="O2329" s="63" t="s">
        <v>43</v>
      </c>
      <c r="P2329" s="63" t="s">
        <v>8751</v>
      </c>
      <c r="Q2329" s="84">
        <f t="shared" ca="1" si="108"/>
        <v>46120</v>
      </c>
      <c r="R2329" s="68">
        <v>0</v>
      </c>
      <c r="S2329" s="85" t="s">
        <v>8754</v>
      </c>
      <c r="T2329" s="85">
        <v>0</v>
      </c>
      <c r="U2329" s="85">
        <v>0</v>
      </c>
      <c r="V2329" s="86">
        <f t="shared" si="109"/>
        <v>2</v>
      </c>
      <c r="W2329" s="85">
        <v>0</v>
      </c>
      <c r="X2329" s="85">
        <v>0</v>
      </c>
      <c r="Y2329" s="85">
        <v>0</v>
      </c>
      <c r="Z2329" s="85">
        <v>0</v>
      </c>
      <c r="AA2329" s="85">
        <v>0</v>
      </c>
      <c r="AB2329" s="87">
        <f t="shared" si="110"/>
        <v>0</v>
      </c>
      <c r="AC2329" s="92" t="s">
        <v>8768</v>
      </c>
    </row>
    <row r="2330" spans="1:29" ht="16.2" hidden="1" customHeight="1" x14ac:dyDescent="0.35">
      <c r="A2330" s="61">
        <v>2329</v>
      </c>
      <c r="B2330" s="67">
        <v>20439011</v>
      </c>
      <c r="C2330" s="63" t="s">
        <v>462</v>
      </c>
      <c r="D2330" s="63" t="s">
        <v>8748</v>
      </c>
      <c r="E2330" s="63" t="s">
        <v>7465</v>
      </c>
      <c r="F2330" s="63" t="s">
        <v>38</v>
      </c>
      <c r="G2330" s="63" t="s">
        <v>7466</v>
      </c>
      <c r="H2330" s="63" t="s">
        <v>42</v>
      </c>
      <c r="I2330" s="64" t="s">
        <v>797</v>
      </c>
      <c r="J2330" s="65" t="s">
        <v>526</v>
      </c>
      <c r="K2330" s="63" t="s">
        <v>7467</v>
      </c>
      <c r="L2330" s="63" t="s">
        <v>39</v>
      </c>
      <c r="M2330" s="63" t="s">
        <v>34</v>
      </c>
      <c r="N2330" s="63" t="s">
        <v>35</v>
      </c>
      <c r="O2330" s="63" t="s">
        <v>43</v>
      </c>
      <c r="P2330" s="63" t="s">
        <v>8752</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2" t="s">
        <v>8768</v>
      </c>
    </row>
    <row r="2331" spans="1:29" ht="16.2" hidden="1" customHeight="1" x14ac:dyDescent="0.35">
      <c r="A2331" s="61">
        <v>2330</v>
      </c>
      <c r="B2331" s="63">
        <v>20439047</v>
      </c>
      <c r="C2331" s="63" t="s">
        <v>462</v>
      </c>
      <c r="D2331" s="63" t="s">
        <v>8748</v>
      </c>
      <c r="E2331" s="63" t="s">
        <v>7468</v>
      </c>
      <c r="F2331" s="63" t="s">
        <v>32</v>
      </c>
      <c r="G2331" s="63" t="s">
        <v>2137</v>
      </c>
      <c r="H2331" s="63" t="s">
        <v>31</v>
      </c>
      <c r="I2331" s="64" t="s">
        <v>465</v>
      </c>
      <c r="J2331" s="65" t="s">
        <v>526</v>
      </c>
      <c r="K2331" s="63" t="s">
        <v>7469</v>
      </c>
      <c r="L2331" s="63" t="s">
        <v>45</v>
      </c>
      <c r="M2331" s="63" t="s">
        <v>40</v>
      </c>
      <c r="N2331" s="63" t="s">
        <v>48</v>
      </c>
      <c r="O2331" s="63" t="s">
        <v>43</v>
      </c>
      <c r="P2331" s="89" t="s">
        <v>8756</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2" t="s">
        <v>8768</v>
      </c>
    </row>
    <row r="2332" spans="1:29" ht="16.2" hidden="1" customHeight="1" x14ac:dyDescent="0.35">
      <c r="A2332" s="66">
        <v>2331</v>
      </c>
      <c r="B2332" s="67">
        <v>20439066</v>
      </c>
      <c r="C2332" s="63" t="s">
        <v>462</v>
      </c>
      <c r="D2332" s="63" t="s">
        <v>8748</v>
      </c>
      <c r="E2332" s="63" t="s">
        <v>7470</v>
      </c>
      <c r="F2332" s="63" t="s">
        <v>32</v>
      </c>
      <c r="G2332" s="63" t="s">
        <v>7471</v>
      </c>
      <c r="H2332" s="63" t="s">
        <v>31</v>
      </c>
      <c r="I2332" s="64" t="s">
        <v>465</v>
      </c>
      <c r="J2332" s="65" t="s">
        <v>465</v>
      </c>
      <c r="K2332" s="63" t="s">
        <v>7472</v>
      </c>
      <c r="L2332" s="63" t="s">
        <v>33</v>
      </c>
      <c r="M2332" s="63" t="s">
        <v>34</v>
      </c>
      <c r="N2332" s="63" t="s">
        <v>35</v>
      </c>
      <c r="O2332" s="63" t="s">
        <v>36</v>
      </c>
      <c r="P2332" s="63" t="s">
        <v>8755</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2" t="s">
        <v>8768</v>
      </c>
    </row>
    <row r="2333" spans="1:29" ht="16.2" hidden="1" customHeight="1" x14ac:dyDescent="0.35">
      <c r="A2333" s="66">
        <v>2332</v>
      </c>
      <c r="B2333" s="63">
        <v>20439109</v>
      </c>
      <c r="C2333" s="63" t="s">
        <v>462</v>
      </c>
      <c r="D2333" s="63" t="s">
        <v>8748</v>
      </c>
      <c r="E2333" s="63" t="s">
        <v>7473</v>
      </c>
      <c r="F2333" s="63" t="s">
        <v>32</v>
      </c>
      <c r="G2333" s="63" t="s">
        <v>7474</v>
      </c>
      <c r="H2333" s="63" t="s">
        <v>31</v>
      </c>
      <c r="I2333" s="64" t="s">
        <v>465</v>
      </c>
      <c r="J2333" s="65" t="s">
        <v>465</v>
      </c>
      <c r="K2333" s="63" t="s">
        <v>7475</v>
      </c>
      <c r="L2333" s="63" t="s">
        <v>33</v>
      </c>
      <c r="M2333" s="63" t="s">
        <v>40</v>
      </c>
      <c r="N2333" s="63" t="s">
        <v>48</v>
      </c>
      <c r="O2333" s="63" t="s">
        <v>36</v>
      </c>
      <c r="P2333" s="89" t="s">
        <v>8756</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2" t="s">
        <v>8768</v>
      </c>
    </row>
    <row r="2334" spans="1:29" ht="16.2" hidden="1" customHeight="1" x14ac:dyDescent="0.35">
      <c r="A2334" s="61">
        <v>2333</v>
      </c>
      <c r="B2334" s="67">
        <v>20439114</v>
      </c>
      <c r="C2334" s="63" t="s">
        <v>462</v>
      </c>
      <c r="D2334" s="63" t="s">
        <v>8748</v>
      </c>
      <c r="E2334" s="63" t="s">
        <v>7476</v>
      </c>
      <c r="F2334" s="63" t="s">
        <v>38</v>
      </c>
      <c r="G2334" s="63" t="s">
        <v>7477</v>
      </c>
      <c r="H2334" s="63" t="s">
        <v>42</v>
      </c>
      <c r="I2334" s="64" t="s">
        <v>465</v>
      </c>
      <c r="J2334" s="65" t="s">
        <v>465</v>
      </c>
      <c r="K2334" s="63" t="s">
        <v>7478</v>
      </c>
      <c r="L2334" s="63" t="s">
        <v>39</v>
      </c>
      <c r="M2334" s="63" t="s">
        <v>40</v>
      </c>
      <c r="N2334" s="63" t="s">
        <v>35</v>
      </c>
      <c r="O2334" s="63" t="s">
        <v>36</v>
      </c>
      <c r="P2334" s="63" t="s">
        <v>8749</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2" t="s">
        <v>8768</v>
      </c>
    </row>
    <row r="2335" spans="1:29" ht="16.2" hidden="1" customHeight="1" x14ac:dyDescent="0.35">
      <c r="A2335" s="66">
        <v>2334</v>
      </c>
      <c r="B2335" s="63">
        <v>20439121</v>
      </c>
      <c r="C2335" s="63" t="s">
        <v>462</v>
      </c>
      <c r="D2335" s="63" t="s">
        <v>8748</v>
      </c>
      <c r="E2335" s="63" t="s">
        <v>7479</v>
      </c>
      <c r="F2335" s="63" t="s">
        <v>32</v>
      </c>
      <c r="G2335" s="63" t="s">
        <v>7480</v>
      </c>
      <c r="H2335" s="63" t="s">
        <v>31</v>
      </c>
      <c r="I2335" s="64" t="s">
        <v>465</v>
      </c>
      <c r="J2335" s="65" t="s">
        <v>465</v>
      </c>
      <c r="K2335" s="63" t="s">
        <v>7481</v>
      </c>
      <c r="L2335" s="63" t="s">
        <v>39</v>
      </c>
      <c r="M2335" s="63" t="s">
        <v>40</v>
      </c>
      <c r="N2335" s="63" t="s">
        <v>41</v>
      </c>
      <c r="O2335" s="63" t="s">
        <v>36</v>
      </c>
      <c r="P2335" s="63" t="s">
        <v>41</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2" t="s">
        <v>8768</v>
      </c>
    </row>
    <row r="2336" spans="1:29" ht="16.2" hidden="1" customHeight="1" x14ac:dyDescent="0.35">
      <c r="A2336" s="66">
        <v>2335</v>
      </c>
      <c r="B2336" s="67">
        <v>20439187</v>
      </c>
      <c r="C2336" s="63" t="s">
        <v>462</v>
      </c>
      <c r="D2336" s="63" t="s">
        <v>8748</v>
      </c>
      <c r="E2336" s="63" t="s">
        <v>7482</v>
      </c>
      <c r="F2336" s="63" t="s">
        <v>38</v>
      </c>
      <c r="G2336" s="63" t="s">
        <v>7483</v>
      </c>
      <c r="H2336" s="63" t="s">
        <v>31</v>
      </c>
      <c r="I2336" s="64" t="s">
        <v>1160</v>
      </c>
      <c r="J2336" s="65" t="s">
        <v>526</v>
      </c>
      <c r="K2336" s="63" t="s">
        <v>7484</v>
      </c>
      <c r="L2336" s="63" t="s">
        <v>33</v>
      </c>
      <c r="M2336" s="63" t="s">
        <v>34</v>
      </c>
      <c r="N2336" s="63" t="s">
        <v>35</v>
      </c>
      <c r="O2336" s="63" t="s">
        <v>43</v>
      </c>
      <c r="P2336" s="63" t="s">
        <v>8749</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2" t="s">
        <v>8768</v>
      </c>
    </row>
    <row r="2337" spans="1:29" ht="16.2" hidden="1" customHeight="1" x14ac:dyDescent="0.35">
      <c r="A2337" s="66">
        <v>2336</v>
      </c>
      <c r="B2337" s="67">
        <v>20439207</v>
      </c>
      <c r="C2337" s="63" t="s">
        <v>462</v>
      </c>
      <c r="D2337" s="63" t="s">
        <v>8748</v>
      </c>
      <c r="E2337" s="63" t="s">
        <v>7485</v>
      </c>
      <c r="F2337" s="63" t="s">
        <v>38</v>
      </c>
      <c r="G2337" s="63" t="s">
        <v>5207</v>
      </c>
      <c r="H2337" s="63" t="s">
        <v>31</v>
      </c>
      <c r="I2337" s="64" t="s">
        <v>465</v>
      </c>
      <c r="J2337" s="65" t="s">
        <v>526</v>
      </c>
      <c r="K2337" s="63" t="s">
        <v>7486</v>
      </c>
      <c r="L2337" s="63" t="s">
        <v>39</v>
      </c>
      <c r="M2337" s="63" t="s">
        <v>34</v>
      </c>
      <c r="N2337" s="63" t="s">
        <v>35</v>
      </c>
      <c r="O2337" s="63" t="s">
        <v>43</v>
      </c>
      <c r="P2337" s="63" t="s">
        <v>8749</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2" t="s">
        <v>8768</v>
      </c>
    </row>
    <row r="2338" spans="1:29" ht="16.2" hidden="1" customHeight="1" x14ac:dyDescent="0.35">
      <c r="A2338" s="61">
        <v>2337</v>
      </c>
      <c r="B2338" s="67">
        <v>20439276</v>
      </c>
      <c r="C2338" s="63" t="s">
        <v>462</v>
      </c>
      <c r="D2338" s="63" t="s">
        <v>8748</v>
      </c>
      <c r="E2338" s="63" t="s">
        <v>339</v>
      </c>
      <c r="F2338" s="63" t="s">
        <v>32</v>
      </c>
      <c r="G2338" s="63" t="s">
        <v>7487</v>
      </c>
      <c r="H2338" s="63" t="s">
        <v>42</v>
      </c>
      <c r="I2338" s="64" t="s">
        <v>3346</v>
      </c>
      <c r="J2338" s="65" t="s">
        <v>1463</v>
      </c>
      <c r="K2338" s="63" t="s">
        <v>7488</v>
      </c>
      <c r="L2338" s="63" t="s">
        <v>39</v>
      </c>
      <c r="M2338" s="63" t="s">
        <v>34</v>
      </c>
      <c r="N2338" s="63" t="s">
        <v>35</v>
      </c>
      <c r="O2338" s="63" t="s">
        <v>43</v>
      </c>
      <c r="P2338" s="63" t="s">
        <v>8755</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2" t="s">
        <v>8768</v>
      </c>
    </row>
    <row r="2339" spans="1:29" ht="16.2" hidden="1" customHeight="1" x14ac:dyDescent="0.35">
      <c r="A2339" s="61">
        <v>2338</v>
      </c>
      <c r="B2339" s="67">
        <v>20439409</v>
      </c>
      <c r="C2339" s="63" t="s">
        <v>462</v>
      </c>
      <c r="D2339" s="63" t="s">
        <v>8748</v>
      </c>
      <c r="E2339" s="63" t="s">
        <v>125</v>
      </c>
      <c r="F2339" s="63" t="s">
        <v>38</v>
      </c>
      <c r="G2339" s="63" t="s">
        <v>7489</v>
      </c>
      <c r="H2339" s="63" t="s">
        <v>31</v>
      </c>
      <c r="I2339" s="64" t="s">
        <v>465</v>
      </c>
      <c r="J2339" s="65" t="s">
        <v>465</v>
      </c>
      <c r="K2339" s="63" t="s">
        <v>7490</v>
      </c>
      <c r="L2339" s="63" t="s">
        <v>39</v>
      </c>
      <c r="M2339" s="63" t="s">
        <v>34</v>
      </c>
      <c r="N2339" s="63" t="s">
        <v>35</v>
      </c>
      <c r="O2339" s="63" t="s">
        <v>36</v>
      </c>
      <c r="P2339" s="63" t="s">
        <v>8750</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2" t="s">
        <v>8768</v>
      </c>
    </row>
    <row r="2340" spans="1:29" ht="16.2" hidden="1" customHeight="1" x14ac:dyDescent="0.35">
      <c r="A2340" s="66">
        <v>2339</v>
      </c>
      <c r="B2340" s="63">
        <v>20439414</v>
      </c>
      <c r="C2340" s="63" t="s">
        <v>462</v>
      </c>
      <c r="D2340" s="63" t="s">
        <v>8748</v>
      </c>
      <c r="E2340" s="63" t="s">
        <v>7491</v>
      </c>
      <c r="F2340" s="63" t="s">
        <v>38</v>
      </c>
      <c r="G2340" s="63" t="s">
        <v>7492</v>
      </c>
      <c r="H2340" s="63" t="s">
        <v>31</v>
      </c>
      <c r="I2340" s="64" t="s">
        <v>465</v>
      </c>
      <c r="J2340" s="65" t="s">
        <v>465</v>
      </c>
      <c r="K2340" s="63" t="s">
        <v>7493</v>
      </c>
      <c r="L2340" s="63" t="s">
        <v>33</v>
      </c>
      <c r="M2340" s="63" t="s">
        <v>40</v>
      </c>
      <c r="N2340" s="63" t="s">
        <v>57</v>
      </c>
      <c r="O2340" s="63" t="s">
        <v>36</v>
      </c>
      <c r="P2340" s="63" t="s">
        <v>57</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2" t="s">
        <v>8768</v>
      </c>
    </row>
    <row r="2341" spans="1:29" ht="16.2" hidden="1" customHeight="1" x14ac:dyDescent="0.35">
      <c r="A2341" s="66">
        <v>2340</v>
      </c>
      <c r="B2341" s="67">
        <v>20439418</v>
      </c>
      <c r="C2341" s="63" t="s">
        <v>462</v>
      </c>
      <c r="D2341" s="63" t="s">
        <v>8748</v>
      </c>
      <c r="E2341" s="63" t="s">
        <v>7494</v>
      </c>
      <c r="F2341" s="63" t="s">
        <v>38</v>
      </c>
      <c r="G2341" s="63" t="s">
        <v>7495</v>
      </c>
      <c r="H2341" s="63" t="s">
        <v>42</v>
      </c>
      <c r="I2341" s="64" t="s">
        <v>465</v>
      </c>
      <c r="J2341" s="65" t="s">
        <v>465</v>
      </c>
      <c r="K2341" s="63" t="s">
        <v>7496</v>
      </c>
      <c r="L2341" s="63" t="s">
        <v>39</v>
      </c>
      <c r="M2341" s="63" t="s">
        <v>34</v>
      </c>
      <c r="N2341" s="63" t="s">
        <v>35</v>
      </c>
      <c r="O2341" s="63" t="s">
        <v>43</v>
      </c>
      <c r="P2341" s="63" t="s">
        <v>8750</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2" t="s">
        <v>8768</v>
      </c>
    </row>
    <row r="2342" spans="1:29" ht="16.2" hidden="1" customHeight="1" x14ac:dyDescent="0.35">
      <c r="A2342" s="61">
        <v>2341</v>
      </c>
      <c r="B2342" s="63">
        <v>20439437</v>
      </c>
      <c r="C2342" s="63" t="s">
        <v>462</v>
      </c>
      <c r="D2342" s="63" t="s">
        <v>8748</v>
      </c>
      <c r="E2342" s="63" t="s">
        <v>7497</v>
      </c>
      <c r="F2342" s="63" t="s">
        <v>38</v>
      </c>
      <c r="G2342" s="63" t="s">
        <v>7498</v>
      </c>
      <c r="H2342" s="63" t="s">
        <v>42</v>
      </c>
      <c r="I2342" s="64" t="s">
        <v>3707</v>
      </c>
      <c r="J2342" s="65" t="s">
        <v>465</v>
      </c>
      <c r="K2342" s="63" t="s">
        <v>7499</v>
      </c>
      <c r="L2342" s="63" t="s">
        <v>39</v>
      </c>
      <c r="M2342" s="63" t="s">
        <v>40</v>
      </c>
      <c r="N2342" s="63" t="s">
        <v>48</v>
      </c>
      <c r="O2342" s="63" t="s">
        <v>43</v>
      </c>
      <c r="P2342" s="89" t="s">
        <v>8756</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2" t="s">
        <v>8768</v>
      </c>
    </row>
    <row r="2343" spans="1:29" ht="16.2" hidden="1" customHeight="1" x14ac:dyDescent="0.35">
      <c r="A2343" s="61">
        <v>2342</v>
      </c>
      <c r="B2343" s="67">
        <v>20439498</v>
      </c>
      <c r="C2343" s="63" t="s">
        <v>462</v>
      </c>
      <c r="D2343" s="63" t="s">
        <v>8748</v>
      </c>
      <c r="E2343" s="63" t="s">
        <v>7500</v>
      </c>
      <c r="F2343" s="63" t="s">
        <v>32</v>
      </c>
      <c r="G2343" s="63" t="s">
        <v>7501</v>
      </c>
      <c r="H2343" s="63" t="s">
        <v>31</v>
      </c>
      <c r="I2343" s="64" t="s">
        <v>465</v>
      </c>
      <c r="J2343" s="65" t="s">
        <v>465</v>
      </c>
      <c r="K2343" s="63" t="s">
        <v>7502</v>
      </c>
      <c r="L2343" s="63" t="s">
        <v>33</v>
      </c>
      <c r="M2343" s="63" t="s">
        <v>34</v>
      </c>
      <c r="N2343" s="63" t="s">
        <v>35</v>
      </c>
      <c r="O2343" s="63" t="s">
        <v>36</v>
      </c>
      <c r="P2343" s="63" t="s">
        <v>8751</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2" t="s">
        <v>8768</v>
      </c>
    </row>
    <row r="2344" spans="1:29" ht="16.2" hidden="1" customHeight="1" x14ac:dyDescent="0.35">
      <c r="A2344" s="66">
        <v>2343</v>
      </c>
      <c r="B2344" s="63">
        <v>20439518</v>
      </c>
      <c r="C2344" s="63" t="s">
        <v>462</v>
      </c>
      <c r="D2344" s="63" t="s">
        <v>8748</v>
      </c>
      <c r="E2344" s="63" t="s">
        <v>7503</v>
      </c>
      <c r="F2344" s="63" t="s">
        <v>38</v>
      </c>
      <c r="G2344" s="63" t="s">
        <v>7504</v>
      </c>
      <c r="H2344" s="63" t="s">
        <v>31</v>
      </c>
      <c r="I2344" s="64" t="s">
        <v>465</v>
      </c>
      <c r="J2344" s="65" t="s">
        <v>465</v>
      </c>
      <c r="K2344" s="63" t="s">
        <v>7505</v>
      </c>
      <c r="L2344" s="63" t="s">
        <v>39</v>
      </c>
      <c r="M2344" s="63" t="s">
        <v>40</v>
      </c>
      <c r="N2344" s="63" t="s">
        <v>48</v>
      </c>
      <c r="O2344" s="63" t="s">
        <v>36</v>
      </c>
      <c r="P2344" s="89" t="s">
        <v>8758</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2" t="s">
        <v>8768</v>
      </c>
    </row>
    <row r="2345" spans="1:29" ht="16.2" hidden="1" customHeight="1" x14ac:dyDescent="0.35">
      <c r="A2345" s="66">
        <v>2344</v>
      </c>
      <c r="B2345" s="67">
        <v>20439546</v>
      </c>
      <c r="C2345" s="63" t="s">
        <v>462</v>
      </c>
      <c r="D2345" s="63" t="s">
        <v>8748</v>
      </c>
      <c r="E2345" s="63" t="s">
        <v>7506</v>
      </c>
      <c r="F2345" s="63" t="s">
        <v>32</v>
      </c>
      <c r="G2345" s="63" t="s">
        <v>7507</v>
      </c>
      <c r="H2345" s="63" t="s">
        <v>31</v>
      </c>
      <c r="I2345" s="64" t="s">
        <v>465</v>
      </c>
      <c r="J2345" s="65" t="s">
        <v>465</v>
      </c>
      <c r="K2345" s="63" t="s">
        <v>7508</v>
      </c>
      <c r="L2345" s="63" t="s">
        <v>7509</v>
      </c>
      <c r="M2345" s="63" t="s">
        <v>34</v>
      </c>
      <c r="N2345" s="63" t="s">
        <v>35</v>
      </c>
      <c r="O2345" s="63" t="s">
        <v>36</v>
      </c>
      <c r="P2345" s="63" t="s">
        <v>8752</v>
      </c>
      <c r="Q2345" s="84">
        <f t="shared" ca="1" si="108"/>
        <v>46120</v>
      </c>
      <c r="R2345" s="68">
        <v>0</v>
      </c>
      <c r="S2345" s="85" t="s">
        <v>8754</v>
      </c>
      <c r="T2345" s="85">
        <v>0</v>
      </c>
      <c r="U2345" s="85">
        <v>0</v>
      </c>
      <c r="V2345" s="86">
        <f t="shared" si="109"/>
        <v>2</v>
      </c>
      <c r="W2345" s="85">
        <v>0</v>
      </c>
      <c r="X2345" s="85">
        <v>0</v>
      </c>
      <c r="Y2345" s="85">
        <v>0</v>
      </c>
      <c r="Z2345" s="85">
        <v>0</v>
      </c>
      <c r="AA2345" s="85">
        <v>0</v>
      </c>
      <c r="AB2345" s="87">
        <f t="shared" si="110"/>
        <v>0</v>
      </c>
      <c r="AC2345" s="92" t="s">
        <v>8768</v>
      </c>
    </row>
    <row r="2346" spans="1:29" ht="16.2" hidden="1" customHeight="1" x14ac:dyDescent="0.35">
      <c r="A2346" s="61">
        <v>2345</v>
      </c>
      <c r="B2346" s="67">
        <v>20439620</v>
      </c>
      <c r="C2346" s="63" t="s">
        <v>462</v>
      </c>
      <c r="D2346" s="63" t="s">
        <v>8748</v>
      </c>
      <c r="E2346" s="63" t="s">
        <v>121</v>
      </c>
      <c r="F2346" s="63" t="s">
        <v>38</v>
      </c>
      <c r="G2346" s="63" t="s">
        <v>7510</v>
      </c>
      <c r="H2346" s="63" t="s">
        <v>31</v>
      </c>
      <c r="I2346" s="64" t="s">
        <v>465</v>
      </c>
      <c r="J2346" s="65" t="s">
        <v>465</v>
      </c>
      <c r="K2346" s="63" t="s">
        <v>7511</v>
      </c>
      <c r="L2346" s="63" t="s">
        <v>33</v>
      </c>
      <c r="M2346" s="63" t="s">
        <v>40</v>
      </c>
      <c r="N2346" s="63" t="s">
        <v>35</v>
      </c>
      <c r="O2346" s="63" t="s">
        <v>36</v>
      </c>
      <c r="P2346" s="63" t="s">
        <v>8751</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2" t="s">
        <v>8768</v>
      </c>
    </row>
    <row r="2347" spans="1:29" ht="16.2" hidden="1" customHeight="1" x14ac:dyDescent="0.35">
      <c r="A2347" s="61">
        <v>2346</v>
      </c>
      <c r="B2347" s="67">
        <v>20439621</v>
      </c>
      <c r="C2347" s="63" t="s">
        <v>462</v>
      </c>
      <c r="D2347" s="63" t="s">
        <v>8748</v>
      </c>
      <c r="E2347" s="63" t="s">
        <v>151</v>
      </c>
      <c r="F2347" s="63" t="s">
        <v>38</v>
      </c>
      <c r="G2347" s="63" t="s">
        <v>7512</v>
      </c>
      <c r="H2347" s="63" t="s">
        <v>42</v>
      </c>
      <c r="I2347" s="64" t="s">
        <v>465</v>
      </c>
      <c r="J2347" s="65" t="s">
        <v>465</v>
      </c>
      <c r="K2347" s="63" t="s">
        <v>7513</v>
      </c>
      <c r="L2347" s="63" t="s">
        <v>39</v>
      </c>
      <c r="M2347" s="63" t="s">
        <v>34</v>
      </c>
      <c r="N2347" s="63" t="s">
        <v>35</v>
      </c>
      <c r="O2347" s="63" t="s">
        <v>36</v>
      </c>
      <c r="P2347" s="63" t="s">
        <v>8750</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2" t="s">
        <v>8768</v>
      </c>
    </row>
    <row r="2348" spans="1:29" ht="16.2" hidden="1" customHeight="1" x14ac:dyDescent="0.35">
      <c r="A2348" s="66">
        <v>2347</v>
      </c>
      <c r="B2348" s="63">
        <v>20439659</v>
      </c>
      <c r="C2348" s="63" t="s">
        <v>462</v>
      </c>
      <c r="D2348" s="63" t="s">
        <v>8748</v>
      </c>
      <c r="E2348" s="63" t="s">
        <v>247</v>
      </c>
      <c r="F2348" s="63" t="s">
        <v>38</v>
      </c>
      <c r="G2348" s="63" t="s">
        <v>7514</v>
      </c>
      <c r="H2348" s="63" t="s">
        <v>31</v>
      </c>
      <c r="I2348" s="64" t="s">
        <v>465</v>
      </c>
      <c r="J2348" s="65" t="s">
        <v>465</v>
      </c>
      <c r="K2348" s="63" t="s">
        <v>7515</v>
      </c>
      <c r="L2348" s="63" t="s">
        <v>33</v>
      </c>
      <c r="M2348" s="63" t="s">
        <v>40</v>
      </c>
      <c r="N2348" s="63" t="s">
        <v>52</v>
      </c>
      <c r="O2348" s="63" t="s">
        <v>36</v>
      </c>
      <c r="P2348" s="63" t="s">
        <v>52</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2" t="s">
        <v>8768</v>
      </c>
    </row>
    <row r="2349" spans="1:29" ht="16.2" hidden="1" customHeight="1" x14ac:dyDescent="0.35">
      <c r="A2349" s="66">
        <v>2348</v>
      </c>
      <c r="B2349" s="67">
        <v>20439688</v>
      </c>
      <c r="C2349" s="63" t="s">
        <v>462</v>
      </c>
      <c r="D2349" s="63" t="s">
        <v>8748</v>
      </c>
      <c r="E2349" s="63" t="s">
        <v>7516</v>
      </c>
      <c r="F2349" s="63" t="s">
        <v>32</v>
      </c>
      <c r="G2349" s="63" t="s">
        <v>7517</v>
      </c>
      <c r="H2349" s="63" t="s">
        <v>31</v>
      </c>
      <c r="I2349" s="64" t="s">
        <v>5757</v>
      </c>
      <c r="J2349" s="65" t="s">
        <v>544</v>
      </c>
      <c r="K2349" s="63" t="s">
        <v>7518</v>
      </c>
      <c r="L2349" s="63" t="s">
        <v>39</v>
      </c>
      <c r="M2349" s="63" t="s">
        <v>34</v>
      </c>
      <c r="N2349" s="63" t="s">
        <v>35</v>
      </c>
      <c r="O2349" s="63" t="s">
        <v>43</v>
      </c>
      <c r="P2349" s="63" t="s">
        <v>8750</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2" t="s">
        <v>8768</v>
      </c>
    </row>
    <row r="2350" spans="1:29" ht="16.2" hidden="1" customHeight="1" x14ac:dyDescent="0.35">
      <c r="A2350" s="61">
        <v>2349</v>
      </c>
      <c r="B2350" s="67">
        <v>20439707</v>
      </c>
      <c r="C2350" s="63" t="s">
        <v>462</v>
      </c>
      <c r="D2350" s="63" t="s">
        <v>8748</v>
      </c>
      <c r="E2350" s="63" t="s">
        <v>7519</v>
      </c>
      <c r="F2350" s="63" t="s">
        <v>32</v>
      </c>
      <c r="G2350" s="63" t="s">
        <v>7520</v>
      </c>
      <c r="H2350" s="63" t="s">
        <v>31</v>
      </c>
      <c r="I2350" s="64" t="s">
        <v>465</v>
      </c>
      <c r="J2350" s="65" t="s">
        <v>465</v>
      </c>
      <c r="K2350" s="63" t="s">
        <v>7521</v>
      </c>
      <c r="L2350" s="63" t="s">
        <v>39</v>
      </c>
      <c r="M2350" s="63" t="s">
        <v>34</v>
      </c>
      <c r="N2350" s="63" t="s">
        <v>35</v>
      </c>
      <c r="O2350" s="63" t="s">
        <v>36</v>
      </c>
      <c r="P2350" s="63" t="s">
        <v>8753</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2" t="s">
        <v>8768</v>
      </c>
    </row>
    <row r="2351" spans="1:29" ht="16.2" hidden="1" customHeight="1" x14ac:dyDescent="0.35">
      <c r="A2351" s="66">
        <v>2350</v>
      </c>
      <c r="B2351" s="63">
        <v>20439717</v>
      </c>
      <c r="C2351" s="63" t="s">
        <v>462</v>
      </c>
      <c r="D2351" s="63" t="s">
        <v>8748</v>
      </c>
      <c r="E2351" s="63" t="s">
        <v>5081</v>
      </c>
      <c r="F2351" s="63" t="s">
        <v>32</v>
      </c>
      <c r="G2351" s="63" t="s">
        <v>6656</v>
      </c>
      <c r="H2351" s="63" t="s">
        <v>31</v>
      </c>
      <c r="I2351" s="64" t="s">
        <v>465</v>
      </c>
      <c r="J2351" s="65" t="s">
        <v>465</v>
      </c>
      <c r="K2351" s="63" t="s">
        <v>7522</v>
      </c>
      <c r="L2351" s="63" t="s">
        <v>39</v>
      </c>
      <c r="M2351" s="63" t="s">
        <v>40</v>
      </c>
      <c r="N2351" s="63" t="s">
        <v>41</v>
      </c>
      <c r="O2351" s="63" t="s">
        <v>36</v>
      </c>
      <c r="P2351" s="63" t="s">
        <v>41</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2" t="s">
        <v>8768</v>
      </c>
    </row>
    <row r="2352" spans="1:29" ht="16.2" hidden="1" customHeight="1" x14ac:dyDescent="0.35">
      <c r="A2352" s="66">
        <v>2351</v>
      </c>
      <c r="B2352" s="67">
        <v>20439743</v>
      </c>
      <c r="C2352" s="63" t="s">
        <v>462</v>
      </c>
      <c r="D2352" s="63" t="s">
        <v>8748</v>
      </c>
      <c r="E2352" s="63" t="s">
        <v>7523</v>
      </c>
      <c r="F2352" s="63" t="s">
        <v>32</v>
      </c>
      <c r="G2352" s="63" t="s">
        <v>7524</v>
      </c>
      <c r="H2352" s="63" t="s">
        <v>31</v>
      </c>
      <c r="I2352" s="64" t="s">
        <v>465</v>
      </c>
      <c r="J2352" s="65" t="s">
        <v>465</v>
      </c>
      <c r="K2352" s="63" t="s">
        <v>7525</v>
      </c>
      <c r="L2352" s="63" t="s">
        <v>39</v>
      </c>
      <c r="M2352" s="63" t="s">
        <v>34</v>
      </c>
      <c r="N2352" s="63" t="s">
        <v>35</v>
      </c>
      <c r="O2352" s="63" t="s">
        <v>36</v>
      </c>
      <c r="P2352" s="63" t="s">
        <v>8749</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2" t="s">
        <v>8768</v>
      </c>
    </row>
    <row r="2353" spans="1:29" ht="16.2" hidden="1" customHeight="1" x14ac:dyDescent="0.35">
      <c r="A2353" s="66">
        <v>2352</v>
      </c>
      <c r="B2353" s="67">
        <v>20439758</v>
      </c>
      <c r="C2353" s="63" t="s">
        <v>462</v>
      </c>
      <c r="D2353" s="63" t="s">
        <v>8748</v>
      </c>
      <c r="E2353" s="63" t="s">
        <v>7526</v>
      </c>
      <c r="F2353" s="63" t="s">
        <v>38</v>
      </c>
      <c r="G2353" s="63" t="s">
        <v>7527</v>
      </c>
      <c r="H2353" s="63" t="s">
        <v>31</v>
      </c>
      <c r="I2353" s="64" t="s">
        <v>465</v>
      </c>
      <c r="J2353" s="65" t="s">
        <v>465</v>
      </c>
      <c r="K2353" s="63" t="s">
        <v>7528</v>
      </c>
      <c r="L2353" s="63" t="s">
        <v>33</v>
      </c>
      <c r="M2353" s="63" t="s">
        <v>34</v>
      </c>
      <c r="N2353" s="63" t="s">
        <v>35</v>
      </c>
      <c r="O2353" s="63" t="s">
        <v>36</v>
      </c>
      <c r="P2353" s="63" t="s">
        <v>8753</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2" t="s">
        <v>8768</v>
      </c>
    </row>
    <row r="2354" spans="1:29" ht="16.2" hidden="1" customHeight="1" x14ac:dyDescent="0.35">
      <c r="A2354" s="61">
        <v>2353</v>
      </c>
      <c r="B2354" s="67">
        <v>20439760</v>
      </c>
      <c r="C2354" s="63" t="s">
        <v>462</v>
      </c>
      <c r="D2354" s="63" t="s">
        <v>8748</v>
      </c>
      <c r="E2354" s="63" t="s">
        <v>7529</v>
      </c>
      <c r="F2354" s="63" t="s">
        <v>38</v>
      </c>
      <c r="G2354" s="63" t="s">
        <v>4529</v>
      </c>
      <c r="H2354" s="63" t="s">
        <v>31</v>
      </c>
      <c r="I2354" s="64" t="s">
        <v>465</v>
      </c>
      <c r="J2354" s="65" t="s">
        <v>465</v>
      </c>
      <c r="K2354" s="63" t="s">
        <v>7530</v>
      </c>
      <c r="L2354" s="63" t="s">
        <v>33</v>
      </c>
      <c r="M2354" s="63" t="s">
        <v>34</v>
      </c>
      <c r="N2354" s="63" t="s">
        <v>35</v>
      </c>
      <c r="O2354" s="63" t="s">
        <v>36</v>
      </c>
      <c r="P2354" s="63" t="s">
        <v>8752</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2" t="s">
        <v>8768</v>
      </c>
    </row>
    <row r="2355" spans="1:29" ht="16.2" hidden="1" customHeight="1" x14ac:dyDescent="0.35">
      <c r="A2355" s="61">
        <v>2354</v>
      </c>
      <c r="B2355" s="67">
        <v>20439771</v>
      </c>
      <c r="C2355" s="63" t="s">
        <v>462</v>
      </c>
      <c r="D2355" s="63" t="s">
        <v>8748</v>
      </c>
      <c r="E2355" s="63" t="s">
        <v>149</v>
      </c>
      <c r="F2355" s="63" t="s">
        <v>38</v>
      </c>
      <c r="G2355" s="63" t="s">
        <v>7531</v>
      </c>
      <c r="H2355" s="63" t="s">
        <v>31</v>
      </c>
      <c r="I2355" s="64" t="s">
        <v>7532</v>
      </c>
      <c r="J2355" s="65" t="s">
        <v>465</v>
      </c>
      <c r="K2355" s="63" t="s">
        <v>7533</v>
      </c>
      <c r="L2355" s="63" t="s">
        <v>39</v>
      </c>
      <c r="M2355" s="63" t="s">
        <v>40</v>
      </c>
      <c r="N2355" s="63" t="s">
        <v>35</v>
      </c>
      <c r="O2355" s="63" t="s">
        <v>43</v>
      </c>
      <c r="P2355" s="63" t="s">
        <v>8750</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2" t="s">
        <v>8768</v>
      </c>
    </row>
    <row r="2356" spans="1:29" ht="16.2" hidden="1" customHeight="1" x14ac:dyDescent="0.35">
      <c r="A2356" s="66">
        <v>2355</v>
      </c>
      <c r="B2356" s="67">
        <v>20439791</v>
      </c>
      <c r="C2356" s="63" t="s">
        <v>462</v>
      </c>
      <c r="D2356" s="63" t="s">
        <v>8748</v>
      </c>
      <c r="E2356" s="63" t="s">
        <v>7534</v>
      </c>
      <c r="F2356" s="63" t="s">
        <v>32</v>
      </c>
      <c r="G2356" s="63" t="s">
        <v>7535</v>
      </c>
      <c r="H2356" s="63" t="s">
        <v>31</v>
      </c>
      <c r="I2356" s="64" t="s">
        <v>465</v>
      </c>
      <c r="J2356" s="65" t="s">
        <v>465</v>
      </c>
      <c r="K2356" s="63" t="s">
        <v>7536</v>
      </c>
      <c r="L2356" s="63" t="s">
        <v>39</v>
      </c>
      <c r="M2356" s="63" t="s">
        <v>34</v>
      </c>
      <c r="N2356" s="63" t="s">
        <v>35</v>
      </c>
      <c r="O2356" s="63" t="s">
        <v>36</v>
      </c>
      <c r="P2356" s="63" t="s">
        <v>8757</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2" t="s">
        <v>8768</v>
      </c>
    </row>
    <row r="2357" spans="1:29" ht="16.2" hidden="1" customHeight="1" x14ac:dyDescent="0.35">
      <c r="A2357" s="66">
        <v>2356</v>
      </c>
      <c r="B2357" s="67">
        <v>20439802</v>
      </c>
      <c r="C2357" s="63" t="s">
        <v>462</v>
      </c>
      <c r="D2357" s="63" t="s">
        <v>8748</v>
      </c>
      <c r="E2357" s="63" t="s">
        <v>6682</v>
      </c>
      <c r="F2357" s="63" t="s">
        <v>32</v>
      </c>
      <c r="G2357" s="63" t="s">
        <v>7537</v>
      </c>
      <c r="H2357" s="63" t="s">
        <v>31</v>
      </c>
      <c r="I2357" s="64" t="s">
        <v>465</v>
      </c>
      <c r="J2357" s="65" t="s">
        <v>465</v>
      </c>
      <c r="K2357" s="63" t="s">
        <v>7538</v>
      </c>
      <c r="L2357" s="63" t="s">
        <v>45</v>
      </c>
      <c r="M2357" s="63" t="s">
        <v>34</v>
      </c>
      <c r="N2357" s="63" t="s">
        <v>35</v>
      </c>
      <c r="O2357" s="63" t="s">
        <v>36</v>
      </c>
      <c r="P2357" s="63" t="s">
        <v>8751</v>
      </c>
      <c r="Q2357" s="84">
        <f t="shared" ca="1" si="108"/>
        <v>46120</v>
      </c>
      <c r="R2357" s="68" t="s">
        <v>8747</v>
      </c>
      <c r="S2357" s="85">
        <v>0</v>
      </c>
      <c r="T2357" s="85">
        <v>0</v>
      </c>
      <c r="U2357" s="85">
        <v>0</v>
      </c>
      <c r="V2357" s="86">
        <f t="shared" si="109"/>
        <v>0</v>
      </c>
      <c r="W2357" s="85">
        <v>0</v>
      </c>
      <c r="X2357" s="85">
        <v>0</v>
      </c>
      <c r="Y2357" s="85">
        <v>0</v>
      </c>
      <c r="Z2357" s="85">
        <v>0</v>
      </c>
      <c r="AA2357" s="85">
        <v>0</v>
      </c>
      <c r="AB2357" s="87" t="str">
        <f t="shared" si="110"/>
        <v>요건탈락</v>
      </c>
      <c r="AC2357" s="92" t="s">
        <v>8768</v>
      </c>
    </row>
    <row r="2358" spans="1:29" ht="16.2" hidden="1" customHeight="1" x14ac:dyDescent="0.35">
      <c r="A2358" s="61">
        <v>2357</v>
      </c>
      <c r="B2358" s="67">
        <v>20439835</v>
      </c>
      <c r="C2358" s="63" t="s">
        <v>462</v>
      </c>
      <c r="D2358" s="63" t="s">
        <v>8748</v>
      </c>
      <c r="E2358" s="63" t="s">
        <v>7539</v>
      </c>
      <c r="F2358" s="63" t="s">
        <v>38</v>
      </c>
      <c r="G2358" s="63" t="s">
        <v>7540</v>
      </c>
      <c r="H2358" s="63" t="s">
        <v>31</v>
      </c>
      <c r="I2358" s="64" t="s">
        <v>7541</v>
      </c>
      <c r="J2358" s="65" t="s">
        <v>544</v>
      </c>
      <c r="K2358" s="63" t="s">
        <v>7542</v>
      </c>
      <c r="L2358" s="63" t="s">
        <v>33</v>
      </c>
      <c r="M2358" s="63" t="s">
        <v>34</v>
      </c>
      <c r="N2358" s="63" t="s">
        <v>35</v>
      </c>
      <c r="O2358" s="63" t="s">
        <v>43</v>
      </c>
      <c r="P2358" s="63" t="s">
        <v>8753</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2" t="s">
        <v>8768</v>
      </c>
    </row>
    <row r="2359" spans="1:29" ht="16.2" hidden="1" customHeight="1" x14ac:dyDescent="0.35">
      <c r="A2359" s="61">
        <v>2358</v>
      </c>
      <c r="B2359" s="67">
        <v>20439838</v>
      </c>
      <c r="C2359" s="63" t="s">
        <v>462</v>
      </c>
      <c r="D2359" s="63" t="s">
        <v>8748</v>
      </c>
      <c r="E2359" s="63" t="s">
        <v>7543</v>
      </c>
      <c r="F2359" s="63" t="s">
        <v>38</v>
      </c>
      <c r="G2359" s="63" t="s">
        <v>7544</v>
      </c>
      <c r="H2359" s="63" t="s">
        <v>31</v>
      </c>
      <c r="I2359" s="64" t="s">
        <v>465</v>
      </c>
      <c r="J2359" s="65" t="s">
        <v>526</v>
      </c>
      <c r="K2359" s="63" t="s">
        <v>7545</v>
      </c>
      <c r="L2359" s="63" t="s">
        <v>39</v>
      </c>
      <c r="M2359" s="63" t="s">
        <v>40</v>
      </c>
      <c r="N2359" s="63" t="s">
        <v>46</v>
      </c>
      <c r="O2359" s="63" t="s">
        <v>36</v>
      </c>
      <c r="P2359" s="63" t="s">
        <v>46</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2" t="s">
        <v>8768</v>
      </c>
    </row>
    <row r="2360" spans="1:29" ht="16.2" hidden="1" customHeight="1" x14ac:dyDescent="0.35">
      <c r="A2360" s="66">
        <v>2359</v>
      </c>
      <c r="B2360" s="67">
        <v>20439863</v>
      </c>
      <c r="C2360" s="63" t="s">
        <v>462</v>
      </c>
      <c r="D2360" s="63" t="s">
        <v>8748</v>
      </c>
      <c r="E2360" s="63" t="s">
        <v>7546</v>
      </c>
      <c r="F2360" s="63" t="s">
        <v>38</v>
      </c>
      <c r="G2360" s="63" t="s">
        <v>7547</v>
      </c>
      <c r="H2360" s="63" t="s">
        <v>42</v>
      </c>
      <c r="I2360" s="64" t="s">
        <v>465</v>
      </c>
      <c r="J2360" s="65" t="s">
        <v>465</v>
      </c>
      <c r="K2360" s="63" t="s">
        <v>7548</v>
      </c>
      <c r="L2360" s="63" t="s">
        <v>33</v>
      </c>
      <c r="M2360" s="63" t="s">
        <v>40</v>
      </c>
      <c r="N2360" s="63" t="s">
        <v>35</v>
      </c>
      <c r="O2360" s="63" t="s">
        <v>36</v>
      </c>
      <c r="P2360" s="63" t="s">
        <v>8757</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2" t="s">
        <v>8768</v>
      </c>
    </row>
    <row r="2361" spans="1:29" ht="16.2" hidden="1" customHeight="1" x14ac:dyDescent="0.35">
      <c r="A2361" s="66">
        <v>2360</v>
      </c>
      <c r="B2361" s="67">
        <v>20439872</v>
      </c>
      <c r="C2361" s="63" t="s">
        <v>462</v>
      </c>
      <c r="D2361" s="63" t="s">
        <v>8748</v>
      </c>
      <c r="E2361" s="63" t="s">
        <v>7549</v>
      </c>
      <c r="F2361" s="63" t="s">
        <v>38</v>
      </c>
      <c r="G2361" s="63" t="s">
        <v>7550</v>
      </c>
      <c r="H2361" s="63" t="s">
        <v>42</v>
      </c>
      <c r="I2361" s="64" t="s">
        <v>465</v>
      </c>
      <c r="J2361" s="65" t="s">
        <v>465</v>
      </c>
      <c r="K2361" s="63" t="s">
        <v>7551</v>
      </c>
      <c r="L2361" s="63" t="s">
        <v>33</v>
      </c>
      <c r="M2361" s="63" t="s">
        <v>34</v>
      </c>
      <c r="N2361" s="63" t="s">
        <v>35</v>
      </c>
      <c r="O2361" s="63" t="s">
        <v>36</v>
      </c>
      <c r="P2361" s="63" t="s">
        <v>8755</v>
      </c>
      <c r="Q2361" s="84">
        <f t="shared" ca="1" si="108"/>
        <v>46120</v>
      </c>
      <c r="R2361" s="68" t="s">
        <v>8747</v>
      </c>
      <c r="S2361" s="85">
        <v>0</v>
      </c>
      <c r="T2361" s="85">
        <v>0</v>
      </c>
      <c r="U2361" s="85">
        <v>0</v>
      </c>
      <c r="V2361" s="86">
        <f t="shared" si="109"/>
        <v>0</v>
      </c>
      <c r="W2361" s="85">
        <v>0</v>
      </c>
      <c r="X2361" s="85">
        <v>0</v>
      </c>
      <c r="Y2361" s="85">
        <v>0</v>
      </c>
      <c r="Z2361" s="85">
        <v>0</v>
      </c>
      <c r="AA2361" s="85">
        <v>0</v>
      </c>
      <c r="AB2361" s="87" t="str">
        <f t="shared" si="110"/>
        <v>요건탈락</v>
      </c>
      <c r="AC2361" s="92" t="s">
        <v>8768</v>
      </c>
    </row>
    <row r="2362" spans="1:29" ht="16.2" hidden="1" customHeight="1" x14ac:dyDescent="0.35">
      <c r="A2362" s="61">
        <v>2361</v>
      </c>
      <c r="B2362" s="67">
        <v>20439900</v>
      </c>
      <c r="C2362" s="63" t="s">
        <v>462</v>
      </c>
      <c r="D2362" s="63" t="s">
        <v>8748</v>
      </c>
      <c r="E2362" s="63" t="s">
        <v>7552</v>
      </c>
      <c r="F2362" s="63" t="s">
        <v>38</v>
      </c>
      <c r="G2362" s="63" t="s">
        <v>7553</v>
      </c>
      <c r="H2362" s="63" t="s">
        <v>31</v>
      </c>
      <c r="I2362" s="64" t="s">
        <v>465</v>
      </c>
      <c r="J2362" s="65" t="s">
        <v>465</v>
      </c>
      <c r="K2362" s="63" t="s">
        <v>7554</v>
      </c>
      <c r="L2362" s="63" t="s">
        <v>33</v>
      </c>
      <c r="M2362" s="63" t="s">
        <v>34</v>
      </c>
      <c r="N2362" s="63" t="s">
        <v>35</v>
      </c>
      <c r="O2362" s="63" t="s">
        <v>36</v>
      </c>
      <c r="P2362" s="63" t="s">
        <v>8752</v>
      </c>
      <c r="Q2362" s="84">
        <f t="shared" ca="1" si="108"/>
        <v>46120</v>
      </c>
      <c r="R2362" s="68">
        <v>0</v>
      </c>
      <c r="S2362" s="85" t="s">
        <v>8754</v>
      </c>
      <c r="T2362" s="85">
        <v>0</v>
      </c>
      <c r="U2362" s="85">
        <v>0</v>
      </c>
      <c r="V2362" s="86">
        <f t="shared" si="109"/>
        <v>2</v>
      </c>
      <c r="W2362" s="85">
        <v>0</v>
      </c>
      <c r="X2362" s="85">
        <v>0</v>
      </c>
      <c r="Y2362" s="85">
        <v>0</v>
      </c>
      <c r="Z2362" s="85">
        <v>0</v>
      </c>
      <c r="AA2362" s="85">
        <v>0</v>
      </c>
      <c r="AB2362" s="87">
        <f t="shared" si="110"/>
        <v>0</v>
      </c>
      <c r="AC2362" s="92" t="s">
        <v>8768</v>
      </c>
    </row>
    <row r="2363" spans="1:29" ht="16.2" hidden="1" customHeight="1" x14ac:dyDescent="0.35">
      <c r="A2363" s="61">
        <v>2362</v>
      </c>
      <c r="B2363" s="63">
        <v>20439911</v>
      </c>
      <c r="C2363" s="63" t="s">
        <v>462</v>
      </c>
      <c r="D2363" s="63" t="s">
        <v>8748</v>
      </c>
      <c r="E2363" s="63" t="s">
        <v>66</v>
      </c>
      <c r="F2363" s="63" t="s">
        <v>38</v>
      </c>
      <c r="G2363" s="63" t="s">
        <v>7460</v>
      </c>
      <c r="H2363" s="63" t="s">
        <v>31</v>
      </c>
      <c r="I2363" s="64" t="s">
        <v>743</v>
      </c>
      <c r="J2363" s="65" t="s">
        <v>526</v>
      </c>
      <c r="K2363" s="63" t="s">
        <v>7555</v>
      </c>
      <c r="L2363" s="63" t="s">
        <v>39</v>
      </c>
      <c r="M2363" s="63" t="s">
        <v>40</v>
      </c>
      <c r="N2363" s="63" t="s">
        <v>52</v>
      </c>
      <c r="O2363" s="63" t="s">
        <v>43</v>
      </c>
      <c r="P2363" s="63" t="s">
        <v>52</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2" t="s">
        <v>8768</v>
      </c>
    </row>
    <row r="2364" spans="1:29" ht="16.2" hidden="1" customHeight="1" x14ac:dyDescent="0.35">
      <c r="A2364" s="66">
        <v>2363</v>
      </c>
      <c r="B2364" s="67">
        <v>20439913</v>
      </c>
      <c r="C2364" s="63" t="s">
        <v>462</v>
      </c>
      <c r="D2364" s="63" t="s">
        <v>8748</v>
      </c>
      <c r="E2364" s="63" t="s">
        <v>7556</v>
      </c>
      <c r="F2364" s="63" t="s">
        <v>38</v>
      </c>
      <c r="G2364" s="63" t="s">
        <v>7557</v>
      </c>
      <c r="H2364" s="63" t="s">
        <v>31</v>
      </c>
      <c r="I2364" s="64" t="s">
        <v>465</v>
      </c>
      <c r="J2364" s="65" t="s">
        <v>526</v>
      </c>
      <c r="K2364" s="63" t="s">
        <v>7558</v>
      </c>
      <c r="L2364" s="63" t="s">
        <v>33</v>
      </c>
      <c r="M2364" s="63" t="s">
        <v>34</v>
      </c>
      <c r="N2364" s="63" t="s">
        <v>35</v>
      </c>
      <c r="O2364" s="63" t="s">
        <v>43</v>
      </c>
      <c r="P2364" s="63" t="s">
        <v>8757</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2" t="s">
        <v>8768</v>
      </c>
    </row>
    <row r="2365" spans="1:29" ht="16.2" hidden="1" customHeight="1" x14ac:dyDescent="0.35">
      <c r="A2365" s="66">
        <v>2364</v>
      </c>
      <c r="B2365" s="63">
        <v>20439917</v>
      </c>
      <c r="C2365" s="63" t="s">
        <v>462</v>
      </c>
      <c r="D2365" s="63" t="s">
        <v>8748</v>
      </c>
      <c r="E2365" s="63" t="s">
        <v>7559</v>
      </c>
      <c r="F2365" s="63" t="s">
        <v>38</v>
      </c>
      <c r="G2365" s="63" t="s">
        <v>7560</v>
      </c>
      <c r="H2365" s="63" t="s">
        <v>31</v>
      </c>
      <c r="I2365" s="64" t="s">
        <v>465</v>
      </c>
      <c r="J2365" s="65" t="s">
        <v>465</v>
      </c>
      <c r="K2365" s="63" t="s">
        <v>7561</v>
      </c>
      <c r="L2365" s="63" t="s">
        <v>33</v>
      </c>
      <c r="M2365" s="63" t="s">
        <v>40</v>
      </c>
      <c r="N2365" s="63" t="s">
        <v>41</v>
      </c>
      <c r="O2365" s="63" t="s">
        <v>36</v>
      </c>
      <c r="P2365" s="63" t="s">
        <v>41</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2" t="s">
        <v>8768</v>
      </c>
    </row>
    <row r="2366" spans="1:29" ht="16.2" hidden="1" customHeight="1" x14ac:dyDescent="0.35">
      <c r="A2366" s="61">
        <v>2365</v>
      </c>
      <c r="B2366" s="67">
        <v>20439972</v>
      </c>
      <c r="C2366" s="63" t="s">
        <v>462</v>
      </c>
      <c r="D2366" s="63" t="s">
        <v>8748</v>
      </c>
      <c r="E2366" s="63" t="s">
        <v>7562</v>
      </c>
      <c r="F2366" s="63" t="s">
        <v>38</v>
      </c>
      <c r="G2366" s="63" t="s">
        <v>7563</v>
      </c>
      <c r="H2366" s="63" t="s">
        <v>31</v>
      </c>
      <c r="I2366" s="64" t="s">
        <v>6653</v>
      </c>
      <c r="J2366" s="65" t="s">
        <v>502</v>
      </c>
      <c r="K2366" s="63" t="s">
        <v>7564</v>
      </c>
      <c r="L2366" s="63" t="s">
        <v>39</v>
      </c>
      <c r="M2366" s="63" t="s">
        <v>34</v>
      </c>
      <c r="N2366" s="63" t="s">
        <v>35</v>
      </c>
      <c r="O2366" s="63" t="s">
        <v>43</v>
      </c>
      <c r="P2366" s="63" t="s">
        <v>8753</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2" t="s">
        <v>8768</v>
      </c>
    </row>
    <row r="2367" spans="1:29" ht="16.2" hidden="1" customHeight="1" x14ac:dyDescent="0.35">
      <c r="A2367" s="61">
        <v>2366</v>
      </c>
      <c r="B2367" s="67">
        <v>20439979</v>
      </c>
      <c r="C2367" s="63" t="s">
        <v>462</v>
      </c>
      <c r="D2367" s="63" t="s">
        <v>8748</v>
      </c>
      <c r="E2367" s="63" t="s">
        <v>7565</v>
      </c>
      <c r="F2367" s="63" t="s">
        <v>38</v>
      </c>
      <c r="G2367" s="63" t="s">
        <v>7566</v>
      </c>
      <c r="H2367" s="63" t="s">
        <v>31</v>
      </c>
      <c r="I2367" s="64" t="s">
        <v>465</v>
      </c>
      <c r="J2367" s="65" t="s">
        <v>465</v>
      </c>
      <c r="K2367" s="63" t="s">
        <v>7567</v>
      </c>
      <c r="L2367" s="63" t="s">
        <v>33</v>
      </c>
      <c r="M2367" s="63" t="s">
        <v>34</v>
      </c>
      <c r="N2367" s="63" t="s">
        <v>35</v>
      </c>
      <c r="O2367" s="63" t="s">
        <v>36</v>
      </c>
      <c r="P2367" s="63" t="s">
        <v>8751</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2" t="s">
        <v>8768</v>
      </c>
    </row>
    <row r="2368" spans="1:29" ht="16.2" hidden="1" customHeight="1" x14ac:dyDescent="0.35">
      <c r="A2368" s="66">
        <v>2367</v>
      </c>
      <c r="B2368" s="67">
        <v>20440012</v>
      </c>
      <c r="C2368" s="63" t="s">
        <v>462</v>
      </c>
      <c r="D2368" s="63" t="s">
        <v>8748</v>
      </c>
      <c r="E2368" s="63" t="s">
        <v>7568</v>
      </c>
      <c r="F2368" s="63" t="s">
        <v>32</v>
      </c>
      <c r="G2368" s="63" t="s">
        <v>7569</v>
      </c>
      <c r="H2368" s="63" t="s">
        <v>31</v>
      </c>
      <c r="I2368" s="64" t="s">
        <v>465</v>
      </c>
      <c r="J2368" s="65" t="s">
        <v>465</v>
      </c>
      <c r="K2368" s="63" t="s">
        <v>7570</v>
      </c>
      <c r="L2368" s="63" t="s">
        <v>33</v>
      </c>
      <c r="M2368" s="63" t="s">
        <v>34</v>
      </c>
      <c r="N2368" s="63" t="s">
        <v>35</v>
      </c>
      <c r="O2368" s="63" t="s">
        <v>36</v>
      </c>
      <c r="P2368" s="63" t="s">
        <v>8753</v>
      </c>
      <c r="Q2368" s="84">
        <f t="shared" ca="1" si="108"/>
        <v>46120</v>
      </c>
      <c r="R2368" s="68">
        <v>0</v>
      </c>
      <c r="S2368" s="85" t="s">
        <v>8754</v>
      </c>
      <c r="T2368" s="85">
        <v>0</v>
      </c>
      <c r="U2368" s="85">
        <v>0</v>
      </c>
      <c r="V2368" s="86">
        <f t="shared" si="109"/>
        <v>2</v>
      </c>
      <c r="W2368" s="85">
        <v>0</v>
      </c>
      <c r="X2368" s="85">
        <v>0</v>
      </c>
      <c r="Y2368" s="85">
        <v>0</v>
      </c>
      <c r="Z2368" s="85">
        <v>0</v>
      </c>
      <c r="AA2368" s="85">
        <v>0</v>
      </c>
      <c r="AB2368" s="87">
        <f t="shared" si="110"/>
        <v>0</v>
      </c>
      <c r="AC2368" s="92" t="s">
        <v>8768</v>
      </c>
    </row>
    <row r="2369" spans="1:29" ht="16.2" hidden="1" customHeight="1" x14ac:dyDescent="0.35">
      <c r="A2369" s="66">
        <v>2368</v>
      </c>
      <c r="B2369" s="67">
        <v>20440021</v>
      </c>
      <c r="C2369" s="63" t="s">
        <v>462</v>
      </c>
      <c r="D2369" s="63" t="s">
        <v>8748</v>
      </c>
      <c r="E2369" s="63" t="s">
        <v>7571</v>
      </c>
      <c r="F2369" s="63" t="s">
        <v>32</v>
      </c>
      <c r="G2369" s="63" t="s">
        <v>7572</v>
      </c>
      <c r="H2369" s="63" t="s">
        <v>31</v>
      </c>
      <c r="I2369" s="64" t="s">
        <v>465</v>
      </c>
      <c r="J2369" s="65" t="s">
        <v>465</v>
      </c>
      <c r="K2369" s="63" t="s">
        <v>7573</v>
      </c>
      <c r="L2369" s="63" t="s">
        <v>33</v>
      </c>
      <c r="M2369" s="63" t="s">
        <v>34</v>
      </c>
      <c r="N2369" s="63" t="s">
        <v>35</v>
      </c>
      <c r="O2369" s="63" t="s">
        <v>36</v>
      </c>
      <c r="P2369" s="63" t="s">
        <v>8757</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2" t="s">
        <v>8768</v>
      </c>
    </row>
    <row r="2370" spans="1:29" ht="16.2" hidden="1" customHeight="1" x14ac:dyDescent="0.35">
      <c r="A2370" s="61">
        <v>2369</v>
      </c>
      <c r="B2370" s="67">
        <v>20440034</v>
      </c>
      <c r="C2370" s="63" t="s">
        <v>462</v>
      </c>
      <c r="D2370" s="63" t="s">
        <v>8748</v>
      </c>
      <c r="E2370" s="63" t="s">
        <v>7574</v>
      </c>
      <c r="F2370" s="63" t="s">
        <v>38</v>
      </c>
      <c r="G2370" s="63" t="s">
        <v>7575</v>
      </c>
      <c r="H2370" s="63" t="s">
        <v>31</v>
      </c>
      <c r="I2370" s="64" t="s">
        <v>465</v>
      </c>
      <c r="J2370" s="65" t="s">
        <v>465</v>
      </c>
      <c r="K2370" s="63" t="s">
        <v>7576</v>
      </c>
      <c r="L2370" s="63" t="s">
        <v>39</v>
      </c>
      <c r="M2370" s="63" t="s">
        <v>34</v>
      </c>
      <c r="N2370" s="63" t="s">
        <v>35</v>
      </c>
      <c r="O2370" s="63" t="s">
        <v>36</v>
      </c>
      <c r="P2370" s="63" t="s">
        <v>8755</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2" t="s">
        <v>8768</v>
      </c>
    </row>
    <row r="2371" spans="1:29" ht="16.2" hidden="1" customHeight="1" x14ac:dyDescent="0.35">
      <c r="A2371" s="61">
        <v>2370</v>
      </c>
      <c r="B2371" s="67">
        <v>20440057</v>
      </c>
      <c r="C2371" s="63" t="s">
        <v>462</v>
      </c>
      <c r="D2371" s="63" t="s">
        <v>8748</v>
      </c>
      <c r="E2371" s="63" t="s">
        <v>7577</v>
      </c>
      <c r="F2371" s="63" t="s">
        <v>38</v>
      </c>
      <c r="G2371" s="63" t="s">
        <v>4443</v>
      </c>
      <c r="H2371" s="63" t="s">
        <v>31</v>
      </c>
      <c r="I2371" s="64" t="s">
        <v>465</v>
      </c>
      <c r="J2371" s="65" t="s">
        <v>469</v>
      </c>
      <c r="K2371" s="63" t="s">
        <v>7578</v>
      </c>
      <c r="L2371" s="63" t="s">
        <v>39</v>
      </c>
      <c r="M2371" s="63" t="s">
        <v>34</v>
      </c>
      <c r="N2371" s="63" t="s">
        <v>35</v>
      </c>
      <c r="O2371" s="63" t="s">
        <v>43</v>
      </c>
      <c r="P2371" s="63" t="s">
        <v>8755</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2" t="s">
        <v>8768</v>
      </c>
    </row>
    <row r="2372" spans="1:29" ht="16.2" hidden="1" customHeight="1" x14ac:dyDescent="0.35">
      <c r="A2372" s="66">
        <v>2371</v>
      </c>
      <c r="B2372" s="67">
        <v>20440085</v>
      </c>
      <c r="C2372" s="63" t="s">
        <v>462</v>
      </c>
      <c r="D2372" s="63" t="s">
        <v>8748</v>
      </c>
      <c r="E2372" s="63" t="s">
        <v>2358</v>
      </c>
      <c r="F2372" s="63" t="s">
        <v>32</v>
      </c>
      <c r="G2372" s="63" t="s">
        <v>7579</v>
      </c>
      <c r="H2372" s="63" t="s">
        <v>31</v>
      </c>
      <c r="I2372" s="64" t="s">
        <v>465</v>
      </c>
      <c r="J2372" s="65" t="s">
        <v>465</v>
      </c>
      <c r="K2372" s="63" t="s">
        <v>7580</v>
      </c>
      <c r="L2372" s="63" t="s">
        <v>39</v>
      </c>
      <c r="M2372" s="63" t="s">
        <v>34</v>
      </c>
      <c r="N2372" s="63" t="s">
        <v>35</v>
      </c>
      <c r="O2372" s="63" t="s">
        <v>36</v>
      </c>
      <c r="P2372" s="63" t="s">
        <v>8749</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2" t="s">
        <v>8768</v>
      </c>
    </row>
    <row r="2373" spans="1:29" ht="16.2" hidden="1" customHeight="1" x14ac:dyDescent="0.35">
      <c r="A2373" s="66">
        <v>2372</v>
      </c>
      <c r="B2373" s="67">
        <v>20440097</v>
      </c>
      <c r="C2373" s="63" t="s">
        <v>462</v>
      </c>
      <c r="D2373" s="63" t="s">
        <v>8748</v>
      </c>
      <c r="E2373" s="63" t="s">
        <v>7581</v>
      </c>
      <c r="F2373" s="63" t="s">
        <v>32</v>
      </c>
      <c r="G2373" s="63" t="s">
        <v>7582</v>
      </c>
      <c r="H2373" s="63" t="s">
        <v>31</v>
      </c>
      <c r="I2373" s="64" t="s">
        <v>465</v>
      </c>
      <c r="J2373" s="65" t="s">
        <v>465</v>
      </c>
      <c r="K2373" s="63" t="s">
        <v>7583</v>
      </c>
      <c r="L2373" s="63" t="s">
        <v>39</v>
      </c>
      <c r="M2373" s="63" t="s">
        <v>40</v>
      </c>
      <c r="N2373" s="63" t="s">
        <v>46</v>
      </c>
      <c r="O2373" s="63" t="s">
        <v>36</v>
      </c>
      <c r="P2373" s="63" t="s">
        <v>46</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2" t="s">
        <v>8768</v>
      </c>
    </row>
    <row r="2374" spans="1:29" ht="16.2" hidden="1" customHeight="1" x14ac:dyDescent="0.35">
      <c r="A2374" s="61">
        <v>2373</v>
      </c>
      <c r="B2374" s="62">
        <v>20440181</v>
      </c>
      <c r="C2374" s="63" t="s">
        <v>462</v>
      </c>
      <c r="D2374" s="63" t="s">
        <v>8748</v>
      </c>
      <c r="E2374" s="63" t="s">
        <v>7584</v>
      </c>
      <c r="F2374" s="63" t="s">
        <v>32</v>
      </c>
      <c r="G2374" s="63" t="s">
        <v>7585</v>
      </c>
      <c r="H2374" s="63" t="s">
        <v>31</v>
      </c>
      <c r="I2374" s="64" t="s">
        <v>465</v>
      </c>
      <c r="J2374" s="65" t="s">
        <v>465</v>
      </c>
      <c r="K2374" s="63" t="s">
        <v>7586</v>
      </c>
      <c r="L2374" s="63" t="s">
        <v>33</v>
      </c>
      <c r="M2374" s="63" t="s">
        <v>40</v>
      </c>
      <c r="N2374" s="63" t="s">
        <v>48</v>
      </c>
      <c r="O2374" s="63" t="s">
        <v>36</v>
      </c>
      <c r="P2374" s="89" t="s">
        <v>8756</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2" t="s">
        <v>8768</v>
      </c>
    </row>
    <row r="2375" spans="1:29" ht="16.2" customHeight="1" x14ac:dyDescent="0.35">
      <c r="A2375" s="61">
        <v>2374</v>
      </c>
      <c r="B2375" s="63">
        <v>20440185</v>
      </c>
      <c r="C2375" s="63" t="s">
        <v>462</v>
      </c>
      <c r="D2375" s="63" t="s">
        <v>8748</v>
      </c>
      <c r="E2375" s="63" t="s">
        <v>325</v>
      </c>
      <c r="F2375" s="63" t="s">
        <v>38</v>
      </c>
      <c r="G2375" s="63" t="s">
        <v>7587</v>
      </c>
      <c r="H2375" s="63" t="s">
        <v>31</v>
      </c>
      <c r="I2375" s="64" t="s">
        <v>465</v>
      </c>
      <c r="J2375" s="65" t="s">
        <v>465</v>
      </c>
      <c r="K2375" s="63" t="s">
        <v>7588</v>
      </c>
      <c r="L2375" s="63" t="s">
        <v>39</v>
      </c>
      <c r="M2375" s="63" t="s">
        <v>40</v>
      </c>
      <c r="N2375" s="63" t="s">
        <v>53</v>
      </c>
      <c r="O2375" s="63" t="s">
        <v>36</v>
      </c>
      <c r="P2375" s="63" t="s">
        <v>53</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2" t="s">
        <v>8768</v>
      </c>
    </row>
    <row r="2376" spans="1:29" ht="16.2" hidden="1" customHeight="1" x14ac:dyDescent="0.35">
      <c r="A2376" s="66">
        <v>2375</v>
      </c>
      <c r="B2376" s="67">
        <v>20440240</v>
      </c>
      <c r="C2376" s="63" t="s">
        <v>462</v>
      </c>
      <c r="D2376" s="63" t="s">
        <v>8748</v>
      </c>
      <c r="E2376" s="63" t="s">
        <v>7589</v>
      </c>
      <c r="F2376" s="63" t="s">
        <v>32</v>
      </c>
      <c r="G2376" s="63" t="s">
        <v>4259</v>
      </c>
      <c r="H2376" s="63" t="s">
        <v>31</v>
      </c>
      <c r="I2376" s="64" t="s">
        <v>465</v>
      </c>
      <c r="J2376" s="65" t="s">
        <v>465</v>
      </c>
      <c r="K2376" s="63" t="s">
        <v>7590</v>
      </c>
      <c r="L2376" s="63" t="s">
        <v>33</v>
      </c>
      <c r="M2376" s="63" t="s">
        <v>40</v>
      </c>
      <c r="N2376" s="63" t="s">
        <v>46</v>
      </c>
      <c r="O2376" s="63" t="s">
        <v>36</v>
      </c>
      <c r="P2376" s="63" t="s">
        <v>46</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2" t="s">
        <v>8768</v>
      </c>
    </row>
    <row r="2377" spans="1:29" ht="16.2" hidden="1" customHeight="1" x14ac:dyDescent="0.35">
      <c r="A2377" s="66">
        <v>2376</v>
      </c>
      <c r="B2377" s="67">
        <v>20440248</v>
      </c>
      <c r="C2377" s="63" t="s">
        <v>462</v>
      </c>
      <c r="D2377" s="63" t="s">
        <v>8748</v>
      </c>
      <c r="E2377" s="63" t="s">
        <v>7591</v>
      </c>
      <c r="F2377" s="63" t="s">
        <v>38</v>
      </c>
      <c r="G2377" s="63" t="s">
        <v>7592</v>
      </c>
      <c r="H2377" s="63" t="s">
        <v>42</v>
      </c>
      <c r="I2377" s="64" t="s">
        <v>7593</v>
      </c>
      <c r="J2377" s="65" t="s">
        <v>465</v>
      </c>
      <c r="K2377" s="63" t="s">
        <v>7594</v>
      </c>
      <c r="L2377" s="63" t="s">
        <v>39</v>
      </c>
      <c r="M2377" s="63" t="s">
        <v>40</v>
      </c>
      <c r="N2377" s="63" t="s">
        <v>46</v>
      </c>
      <c r="O2377" s="63" t="s">
        <v>43</v>
      </c>
      <c r="P2377" s="63" t="s">
        <v>46</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2" t="s">
        <v>8768</v>
      </c>
    </row>
    <row r="2378" spans="1:29" ht="16.2" hidden="1" customHeight="1" x14ac:dyDescent="0.35">
      <c r="A2378" s="61">
        <v>2377</v>
      </c>
      <c r="B2378" s="67">
        <v>20440252</v>
      </c>
      <c r="C2378" s="63" t="s">
        <v>462</v>
      </c>
      <c r="D2378" s="63" t="s">
        <v>8748</v>
      </c>
      <c r="E2378" s="63" t="s">
        <v>395</v>
      </c>
      <c r="F2378" s="63" t="s">
        <v>38</v>
      </c>
      <c r="G2378" s="63" t="s">
        <v>7595</v>
      </c>
      <c r="H2378" s="63" t="s">
        <v>31</v>
      </c>
      <c r="I2378" s="64" t="s">
        <v>465</v>
      </c>
      <c r="J2378" s="65" t="s">
        <v>465</v>
      </c>
      <c r="K2378" s="63" t="s">
        <v>7596</v>
      </c>
      <c r="L2378" s="63" t="s">
        <v>33</v>
      </c>
      <c r="M2378" s="63" t="s">
        <v>34</v>
      </c>
      <c r="N2378" s="63" t="s">
        <v>35</v>
      </c>
      <c r="O2378" s="63" t="s">
        <v>36</v>
      </c>
      <c r="P2378" s="63" t="s">
        <v>8750</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2" t="s">
        <v>8768</v>
      </c>
    </row>
    <row r="2379" spans="1:29" ht="16.2" hidden="1" customHeight="1" x14ac:dyDescent="0.35">
      <c r="A2379" s="61">
        <v>2378</v>
      </c>
      <c r="B2379" s="67">
        <v>20440259</v>
      </c>
      <c r="C2379" s="63" t="s">
        <v>462</v>
      </c>
      <c r="D2379" s="63" t="s">
        <v>8748</v>
      </c>
      <c r="E2379" s="63" t="s">
        <v>7597</v>
      </c>
      <c r="F2379" s="63" t="s">
        <v>38</v>
      </c>
      <c r="G2379" s="63" t="s">
        <v>7598</v>
      </c>
      <c r="H2379" s="63" t="s">
        <v>42</v>
      </c>
      <c r="I2379" s="64" t="s">
        <v>465</v>
      </c>
      <c r="J2379" s="65" t="s">
        <v>465</v>
      </c>
      <c r="K2379" s="63" t="s">
        <v>7599</v>
      </c>
      <c r="L2379" s="63" t="s">
        <v>39</v>
      </c>
      <c r="M2379" s="63" t="s">
        <v>34</v>
      </c>
      <c r="N2379" s="63" t="s">
        <v>35</v>
      </c>
      <c r="O2379" s="63" t="s">
        <v>36</v>
      </c>
      <c r="P2379" s="63" t="s">
        <v>8757</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2" t="s">
        <v>8768</v>
      </c>
    </row>
    <row r="2380" spans="1:29" ht="16.2" hidden="1" customHeight="1" x14ac:dyDescent="0.35">
      <c r="A2380" s="66">
        <v>2379</v>
      </c>
      <c r="B2380" s="67">
        <v>20440266</v>
      </c>
      <c r="C2380" s="63" t="s">
        <v>462</v>
      </c>
      <c r="D2380" s="63" t="s">
        <v>8748</v>
      </c>
      <c r="E2380" s="63" t="s">
        <v>90</v>
      </c>
      <c r="F2380" s="63" t="s">
        <v>38</v>
      </c>
      <c r="G2380" s="63" t="s">
        <v>7600</v>
      </c>
      <c r="H2380" s="63" t="s">
        <v>31</v>
      </c>
      <c r="I2380" s="64" t="s">
        <v>465</v>
      </c>
      <c r="J2380" s="65" t="s">
        <v>465</v>
      </c>
      <c r="K2380" s="63" t="s">
        <v>7219</v>
      </c>
      <c r="L2380" s="63" t="s">
        <v>39</v>
      </c>
      <c r="M2380" s="63" t="s">
        <v>34</v>
      </c>
      <c r="N2380" s="63" t="s">
        <v>35</v>
      </c>
      <c r="O2380" s="63" t="s">
        <v>36</v>
      </c>
      <c r="P2380" s="63" t="s">
        <v>8749</v>
      </c>
      <c r="Q2380" s="84">
        <f t="shared" ca="1" si="111"/>
        <v>46120</v>
      </c>
      <c r="R2380" s="68">
        <v>0</v>
      </c>
      <c r="S2380" s="85" t="s">
        <v>8754</v>
      </c>
      <c r="T2380" s="85">
        <v>0</v>
      </c>
      <c r="U2380" s="85">
        <v>0</v>
      </c>
      <c r="V2380" s="86">
        <f t="shared" si="112"/>
        <v>2</v>
      </c>
      <c r="W2380" s="85">
        <v>0</v>
      </c>
      <c r="X2380" s="85">
        <v>0</v>
      </c>
      <c r="Y2380" s="85">
        <v>0</v>
      </c>
      <c r="Z2380" s="85">
        <v>0</v>
      </c>
      <c r="AA2380" s="85">
        <v>0</v>
      </c>
      <c r="AB2380" s="87">
        <f t="shared" si="113"/>
        <v>0</v>
      </c>
      <c r="AC2380" s="92" t="s">
        <v>8768</v>
      </c>
    </row>
    <row r="2381" spans="1:29" ht="16.2" hidden="1" customHeight="1" x14ac:dyDescent="0.35">
      <c r="A2381" s="66">
        <v>2380</v>
      </c>
      <c r="B2381" s="67">
        <v>20440274</v>
      </c>
      <c r="C2381" s="63" t="s">
        <v>462</v>
      </c>
      <c r="D2381" s="63" t="s">
        <v>8748</v>
      </c>
      <c r="E2381" s="63" t="s">
        <v>7601</v>
      </c>
      <c r="F2381" s="63" t="s">
        <v>38</v>
      </c>
      <c r="G2381" s="63" t="s">
        <v>7602</v>
      </c>
      <c r="H2381" s="63" t="s">
        <v>31</v>
      </c>
      <c r="I2381" s="64" t="s">
        <v>465</v>
      </c>
      <c r="J2381" s="65" t="s">
        <v>465</v>
      </c>
      <c r="K2381" s="63" t="s">
        <v>7603</v>
      </c>
      <c r="L2381" s="63" t="s">
        <v>33</v>
      </c>
      <c r="M2381" s="63" t="s">
        <v>40</v>
      </c>
      <c r="N2381" s="63" t="s">
        <v>35</v>
      </c>
      <c r="O2381" s="63" t="s">
        <v>36</v>
      </c>
      <c r="P2381" s="63" t="s">
        <v>8755</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2" t="s">
        <v>8768</v>
      </c>
    </row>
    <row r="2382" spans="1:29" ht="16.2" hidden="1" customHeight="1" x14ac:dyDescent="0.35">
      <c r="A2382" s="61">
        <v>2381</v>
      </c>
      <c r="B2382" s="67">
        <v>20440275</v>
      </c>
      <c r="C2382" s="63" t="s">
        <v>462</v>
      </c>
      <c r="D2382" s="63" t="s">
        <v>8748</v>
      </c>
      <c r="E2382" s="63" t="s">
        <v>7604</v>
      </c>
      <c r="F2382" s="63" t="s">
        <v>38</v>
      </c>
      <c r="G2382" s="63" t="s">
        <v>7605</v>
      </c>
      <c r="H2382" s="63" t="s">
        <v>31</v>
      </c>
      <c r="I2382" s="64" t="s">
        <v>7606</v>
      </c>
      <c r="J2382" s="65" t="s">
        <v>526</v>
      </c>
      <c r="K2382" s="63" t="s">
        <v>7607</v>
      </c>
      <c r="L2382" s="63" t="s">
        <v>39</v>
      </c>
      <c r="M2382" s="63" t="s">
        <v>34</v>
      </c>
      <c r="N2382" s="63" t="s">
        <v>35</v>
      </c>
      <c r="O2382" s="63" t="s">
        <v>43</v>
      </c>
      <c r="P2382" s="63" t="s">
        <v>8749</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2" t="s">
        <v>8768</v>
      </c>
    </row>
    <row r="2383" spans="1:29" ht="16.2" hidden="1" customHeight="1" x14ac:dyDescent="0.35">
      <c r="A2383" s="66">
        <v>2382</v>
      </c>
      <c r="B2383" s="63">
        <v>20440306</v>
      </c>
      <c r="C2383" s="63" t="s">
        <v>462</v>
      </c>
      <c r="D2383" s="63" t="s">
        <v>8748</v>
      </c>
      <c r="E2383" s="63" t="s">
        <v>1280</v>
      </c>
      <c r="F2383" s="63" t="s">
        <v>32</v>
      </c>
      <c r="G2383" s="63" t="s">
        <v>7608</v>
      </c>
      <c r="H2383" s="63" t="s">
        <v>42</v>
      </c>
      <c r="I2383" s="64" t="s">
        <v>706</v>
      </c>
      <c r="J2383" s="65" t="s">
        <v>465</v>
      </c>
      <c r="K2383" s="63" t="s">
        <v>7609</v>
      </c>
      <c r="L2383" s="63" t="s">
        <v>39</v>
      </c>
      <c r="M2383" s="63" t="s">
        <v>34</v>
      </c>
      <c r="N2383" s="63" t="s">
        <v>41</v>
      </c>
      <c r="O2383" s="63" t="s">
        <v>43</v>
      </c>
      <c r="P2383" s="63" t="s">
        <v>41</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2" t="s">
        <v>8768</v>
      </c>
    </row>
    <row r="2384" spans="1:29" ht="16.2" hidden="1" customHeight="1" x14ac:dyDescent="0.35">
      <c r="A2384" s="66">
        <v>2383</v>
      </c>
      <c r="B2384" s="67">
        <v>20440312</v>
      </c>
      <c r="C2384" s="63" t="s">
        <v>462</v>
      </c>
      <c r="D2384" s="63" t="s">
        <v>8748</v>
      </c>
      <c r="E2384" s="63" t="s">
        <v>285</v>
      </c>
      <c r="F2384" s="63" t="s">
        <v>38</v>
      </c>
      <c r="G2384" s="63" t="s">
        <v>7610</v>
      </c>
      <c r="H2384" s="63" t="s">
        <v>31</v>
      </c>
      <c r="I2384" s="64" t="s">
        <v>465</v>
      </c>
      <c r="J2384" s="65" t="s">
        <v>465</v>
      </c>
      <c r="K2384" s="63" t="s">
        <v>7611</v>
      </c>
      <c r="L2384" s="63" t="s">
        <v>39</v>
      </c>
      <c r="M2384" s="63" t="s">
        <v>34</v>
      </c>
      <c r="N2384" s="63" t="s">
        <v>35</v>
      </c>
      <c r="O2384" s="63" t="s">
        <v>36</v>
      </c>
      <c r="P2384" s="63" t="s">
        <v>8750</v>
      </c>
      <c r="Q2384" s="84">
        <f t="shared" ca="1" si="111"/>
        <v>46120</v>
      </c>
      <c r="R2384" s="68">
        <v>0</v>
      </c>
      <c r="S2384" s="85" t="s">
        <v>8754</v>
      </c>
      <c r="T2384" s="85">
        <v>0</v>
      </c>
      <c r="U2384" s="85">
        <v>0</v>
      </c>
      <c r="V2384" s="86">
        <f t="shared" si="112"/>
        <v>2</v>
      </c>
      <c r="W2384" s="85">
        <v>0</v>
      </c>
      <c r="X2384" s="85">
        <v>0</v>
      </c>
      <c r="Y2384" s="85">
        <v>0</v>
      </c>
      <c r="Z2384" s="85">
        <v>0</v>
      </c>
      <c r="AA2384" s="85">
        <v>0</v>
      </c>
      <c r="AB2384" s="87">
        <f t="shared" si="113"/>
        <v>0</v>
      </c>
      <c r="AC2384" s="92" t="s">
        <v>8768</v>
      </c>
    </row>
    <row r="2385" spans="1:29" ht="16.2" hidden="1" customHeight="1" x14ac:dyDescent="0.35">
      <c r="A2385" s="66">
        <v>2384</v>
      </c>
      <c r="B2385" s="67">
        <v>20440330</v>
      </c>
      <c r="C2385" s="63" t="s">
        <v>462</v>
      </c>
      <c r="D2385" s="63" t="s">
        <v>8748</v>
      </c>
      <c r="E2385" s="63" t="s">
        <v>7612</v>
      </c>
      <c r="F2385" s="63" t="s">
        <v>32</v>
      </c>
      <c r="G2385" s="63" t="s">
        <v>7613</v>
      </c>
      <c r="H2385" s="63" t="s">
        <v>31</v>
      </c>
      <c r="I2385" s="64" t="s">
        <v>2514</v>
      </c>
      <c r="J2385" s="65" t="s">
        <v>689</v>
      </c>
      <c r="K2385" s="63" t="s">
        <v>7614</v>
      </c>
      <c r="L2385" s="63" t="s">
        <v>33</v>
      </c>
      <c r="M2385" s="63" t="s">
        <v>34</v>
      </c>
      <c r="N2385" s="63" t="s">
        <v>35</v>
      </c>
      <c r="O2385" s="63" t="s">
        <v>43</v>
      </c>
      <c r="P2385" s="63" t="s">
        <v>8749</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2" t="s">
        <v>8768</v>
      </c>
    </row>
    <row r="2386" spans="1:29" ht="16.2" hidden="1" customHeight="1" x14ac:dyDescent="0.35">
      <c r="A2386" s="61">
        <v>2385</v>
      </c>
      <c r="B2386" s="63">
        <v>20440336</v>
      </c>
      <c r="C2386" s="63" t="s">
        <v>462</v>
      </c>
      <c r="D2386" s="63" t="s">
        <v>8748</v>
      </c>
      <c r="E2386" s="63" t="s">
        <v>127</v>
      </c>
      <c r="F2386" s="63" t="s">
        <v>38</v>
      </c>
      <c r="G2386" s="63" t="s">
        <v>7615</v>
      </c>
      <c r="H2386" s="63" t="s">
        <v>42</v>
      </c>
      <c r="I2386" s="64" t="s">
        <v>465</v>
      </c>
      <c r="J2386" s="65" t="s">
        <v>465</v>
      </c>
      <c r="K2386" s="63" t="s">
        <v>7616</v>
      </c>
      <c r="L2386" s="63" t="s">
        <v>45</v>
      </c>
      <c r="M2386" s="63" t="s">
        <v>40</v>
      </c>
      <c r="N2386" s="63" t="s">
        <v>57</v>
      </c>
      <c r="O2386" s="63" t="s">
        <v>36</v>
      </c>
      <c r="P2386" s="63" t="s">
        <v>57</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2" t="s">
        <v>8768</v>
      </c>
    </row>
    <row r="2387" spans="1:29" ht="16.2" hidden="1" customHeight="1" x14ac:dyDescent="0.35">
      <c r="A2387" s="61">
        <v>2386</v>
      </c>
      <c r="B2387" s="67">
        <v>20440342</v>
      </c>
      <c r="C2387" s="63" t="s">
        <v>462</v>
      </c>
      <c r="D2387" s="63" t="s">
        <v>8748</v>
      </c>
      <c r="E2387" s="63" t="s">
        <v>7617</v>
      </c>
      <c r="F2387" s="63" t="s">
        <v>38</v>
      </c>
      <c r="G2387" s="63" t="s">
        <v>4324</v>
      </c>
      <c r="H2387" s="63" t="s">
        <v>31</v>
      </c>
      <c r="I2387" s="64" t="s">
        <v>465</v>
      </c>
      <c r="J2387" s="65" t="s">
        <v>465</v>
      </c>
      <c r="K2387" s="63" t="s">
        <v>7618</v>
      </c>
      <c r="L2387" s="63" t="s">
        <v>33</v>
      </c>
      <c r="M2387" s="63" t="s">
        <v>34</v>
      </c>
      <c r="N2387" s="63" t="s">
        <v>35</v>
      </c>
      <c r="O2387" s="63" t="s">
        <v>36</v>
      </c>
      <c r="P2387" s="63" t="s">
        <v>8749</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2" t="s">
        <v>8768</v>
      </c>
    </row>
    <row r="2388" spans="1:29" ht="16.2" hidden="1" customHeight="1" x14ac:dyDescent="0.35">
      <c r="A2388" s="66">
        <v>2387</v>
      </c>
      <c r="B2388" s="67">
        <v>20440370</v>
      </c>
      <c r="C2388" s="63" t="s">
        <v>462</v>
      </c>
      <c r="D2388" s="63" t="s">
        <v>8748</v>
      </c>
      <c r="E2388" s="63" t="s">
        <v>7619</v>
      </c>
      <c r="F2388" s="63" t="s">
        <v>32</v>
      </c>
      <c r="G2388" s="63" t="s">
        <v>7620</v>
      </c>
      <c r="H2388" s="63" t="s">
        <v>31</v>
      </c>
      <c r="I2388" s="64" t="s">
        <v>465</v>
      </c>
      <c r="J2388" s="65" t="s">
        <v>465</v>
      </c>
      <c r="K2388" s="63" t="s">
        <v>7621</v>
      </c>
      <c r="L2388" s="63" t="s">
        <v>33</v>
      </c>
      <c r="M2388" s="63" t="s">
        <v>34</v>
      </c>
      <c r="N2388" s="63" t="s">
        <v>35</v>
      </c>
      <c r="O2388" s="63" t="s">
        <v>36</v>
      </c>
      <c r="P2388" s="63" t="s">
        <v>8753</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2" t="s">
        <v>8768</v>
      </c>
    </row>
    <row r="2389" spans="1:29" ht="16.2" hidden="1" customHeight="1" x14ac:dyDescent="0.35">
      <c r="A2389" s="66">
        <v>2388</v>
      </c>
      <c r="B2389" s="67">
        <v>20440372</v>
      </c>
      <c r="C2389" s="63" t="s">
        <v>462</v>
      </c>
      <c r="D2389" s="63" t="s">
        <v>8748</v>
      </c>
      <c r="E2389" s="63" t="s">
        <v>190</v>
      </c>
      <c r="F2389" s="63" t="s">
        <v>38</v>
      </c>
      <c r="G2389" s="63" t="s">
        <v>7622</v>
      </c>
      <c r="H2389" s="63" t="s">
        <v>42</v>
      </c>
      <c r="I2389" s="64" t="s">
        <v>465</v>
      </c>
      <c r="J2389" s="65" t="s">
        <v>465</v>
      </c>
      <c r="K2389" s="63" t="s">
        <v>7623</v>
      </c>
      <c r="L2389" s="63" t="s">
        <v>33</v>
      </c>
      <c r="M2389" s="63" t="s">
        <v>34</v>
      </c>
      <c r="N2389" s="63" t="s">
        <v>35</v>
      </c>
      <c r="O2389" s="63" t="s">
        <v>36</v>
      </c>
      <c r="P2389" s="63" t="s">
        <v>8755</v>
      </c>
      <c r="Q2389" s="84">
        <f t="shared" ca="1" si="111"/>
        <v>46120</v>
      </c>
      <c r="R2389" s="68" t="s">
        <v>8747</v>
      </c>
      <c r="S2389" s="85">
        <v>0</v>
      </c>
      <c r="T2389" s="85">
        <v>0</v>
      </c>
      <c r="U2389" s="85">
        <v>0</v>
      </c>
      <c r="V2389" s="86">
        <f t="shared" si="112"/>
        <v>0</v>
      </c>
      <c r="W2389" s="85">
        <v>0</v>
      </c>
      <c r="X2389" s="85">
        <v>0</v>
      </c>
      <c r="Y2389" s="85">
        <v>0</v>
      </c>
      <c r="Z2389" s="85">
        <v>0</v>
      </c>
      <c r="AA2389" s="85">
        <v>0</v>
      </c>
      <c r="AB2389" s="87" t="str">
        <f t="shared" si="113"/>
        <v>요건탈락</v>
      </c>
      <c r="AC2389" s="92" t="s">
        <v>8768</v>
      </c>
    </row>
    <row r="2390" spans="1:29" ht="16.2" hidden="1" customHeight="1" x14ac:dyDescent="0.35">
      <c r="A2390" s="66">
        <v>2389</v>
      </c>
      <c r="B2390" s="63">
        <v>20440394</v>
      </c>
      <c r="C2390" s="63" t="s">
        <v>462</v>
      </c>
      <c r="D2390" s="63" t="s">
        <v>8748</v>
      </c>
      <c r="E2390" s="63" t="s">
        <v>7624</v>
      </c>
      <c r="F2390" s="63" t="s">
        <v>38</v>
      </c>
      <c r="G2390" s="63" t="s">
        <v>7625</v>
      </c>
      <c r="H2390" s="63" t="s">
        <v>31</v>
      </c>
      <c r="I2390" s="64" t="s">
        <v>465</v>
      </c>
      <c r="J2390" s="65" t="s">
        <v>465</v>
      </c>
      <c r="K2390" s="63" t="s">
        <v>7626</v>
      </c>
      <c r="L2390" s="63" t="s">
        <v>33</v>
      </c>
      <c r="M2390" s="63" t="s">
        <v>34</v>
      </c>
      <c r="N2390" s="63" t="s">
        <v>41</v>
      </c>
      <c r="O2390" s="63" t="s">
        <v>36</v>
      </c>
      <c r="P2390" s="63" t="s">
        <v>41</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2" t="s">
        <v>8768</v>
      </c>
    </row>
    <row r="2391" spans="1:29" ht="16.2" hidden="1" customHeight="1" x14ac:dyDescent="0.35">
      <c r="A2391" s="66">
        <v>2390</v>
      </c>
      <c r="B2391" s="63">
        <v>20440396</v>
      </c>
      <c r="C2391" s="63" t="s">
        <v>462</v>
      </c>
      <c r="D2391" s="63" t="s">
        <v>8748</v>
      </c>
      <c r="E2391" s="63" t="s">
        <v>7627</v>
      </c>
      <c r="F2391" s="63" t="s">
        <v>38</v>
      </c>
      <c r="G2391" s="63" t="s">
        <v>7628</v>
      </c>
      <c r="H2391" s="63" t="s">
        <v>31</v>
      </c>
      <c r="I2391" s="64" t="s">
        <v>465</v>
      </c>
      <c r="J2391" s="65" t="s">
        <v>465</v>
      </c>
      <c r="K2391" s="63" t="s">
        <v>7629</v>
      </c>
      <c r="L2391" s="63" t="s">
        <v>45</v>
      </c>
      <c r="M2391" s="63" t="s">
        <v>34</v>
      </c>
      <c r="N2391" s="63" t="s">
        <v>41</v>
      </c>
      <c r="O2391" s="63" t="s">
        <v>43</v>
      </c>
      <c r="P2391" s="63" t="s">
        <v>41</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2" t="s">
        <v>8768</v>
      </c>
    </row>
    <row r="2392" spans="1:29" ht="16.2" hidden="1" customHeight="1" x14ac:dyDescent="0.35">
      <c r="A2392" s="61">
        <v>2391</v>
      </c>
      <c r="B2392" s="70">
        <v>20427103</v>
      </c>
      <c r="C2392" s="70" t="s">
        <v>462</v>
      </c>
      <c r="D2392" s="63" t="s">
        <v>8748</v>
      </c>
      <c r="E2392" s="70" t="s">
        <v>8759</v>
      </c>
      <c r="F2392" s="70" t="s">
        <v>38</v>
      </c>
      <c r="G2392" s="70" t="s">
        <v>8760</v>
      </c>
      <c r="H2392" s="90" t="s">
        <v>42</v>
      </c>
      <c r="I2392" s="64" t="s">
        <v>8761</v>
      </c>
      <c r="J2392" s="65" t="s">
        <v>1463</v>
      </c>
      <c r="K2392" s="63" t="s">
        <v>8762</v>
      </c>
      <c r="L2392" s="63" t="s">
        <v>33</v>
      </c>
      <c r="M2392" s="63" t="s">
        <v>34</v>
      </c>
      <c r="N2392" s="63" t="s">
        <v>35</v>
      </c>
      <c r="O2392" s="63" t="s">
        <v>43</v>
      </c>
      <c r="P2392" s="63" t="s">
        <v>8763</v>
      </c>
      <c r="Q2392" s="84">
        <f t="shared" ca="1" si="111"/>
        <v>46120</v>
      </c>
      <c r="R2392" s="68">
        <v>0</v>
      </c>
      <c r="S2392" s="85">
        <v>0</v>
      </c>
      <c r="T2392" s="85">
        <v>0</v>
      </c>
      <c r="U2392" s="85" t="s">
        <v>8754</v>
      </c>
      <c r="V2392" s="86">
        <f t="shared" si="112"/>
        <v>2</v>
      </c>
      <c r="W2392" s="85">
        <v>0</v>
      </c>
      <c r="X2392" s="85">
        <v>0</v>
      </c>
      <c r="Y2392" s="85">
        <v>0</v>
      </c>
      <c r="Z2392" s="85">
        <v>0</v>
      </c>
      <c r="AA2392" s="85">
        <v>0</v>
      </c>
      <c r="AB2392" s="87">
        <f t="shared" si="113"/>
        <v>0</v>
      </c>
      <c r="AC2392" s="92" t="s">
        <v>8768</v>
      </c>
    </row>
    <row r="2393" spans="1:29" ht="16.2" hidden="1" customHeight="1" x14ac:dyDescent="0.35">
      <c r="A2393" s="61">
        <v>2392</v>
      </c>
      <c r="B2393" s="67">
        <v>20400256</v>
      </c>
      <c r="C2393" s="68" t="s">
        <v>7630</v>
      </c>
      <c r="D2393" s="63" t="s">
        <v>8764</v>
      </c>
      <c r="E2393" s="68" t="s">
        <v>7637</v>
      </c>
      <c r="F2393" s="68" t="s">
        <v>38</v>
      </c>
      <c r="G2393" s="68" t="s">
        <v>643</v>
      </c>
      <c r="H2393" s="68" t="s">
        <v>31</v>
      </c>
      <c r="I2393" s="69" t="s">
        <v>465</v>
      </c>
      <c r="J2393" s="69" t="s">
        <v>465</v>
      </c>
      <c r="K2393" s="68" t="s">
        <v>7638</v>
      </c>
      <c r="L2393" s="68" t="s">
        <v>39</v>
      </c>
      <c r="M2393" s="68" t="s">
        <v>34</v>
      </c>
      <c r="N2393" s="68" t="s">
        <v>35</v>
      </c>
      <c r="O2393" s="68" t="s">
        <v>36</v>
      </c>
      <c r="P2393" s="63" t="s">
        <v>8765</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2" t="s">
        <v>8768</v>
      </c>
    </row>
    <row r="2394" spans="1:29" ht="16.2" hidden="1" customHeight="1" x14ac:dyDescent="0.35">
      <c r="A2394" s="61">
        <v>2393</v>
      </c>
      <c r="B2394" s="67">
        <v>20400908</v>
      </c>
      <c r="C2394" s="68" t="s">
        <v>7630</v>
      </c>
      <c r="D2394" s="63" t="s">
        <v>8764</v>
      </c>
      <c r="E2394" s="68" t="s">
        <v>7639</v>
      </c>
      <c r="F2394" s="68" t="s">
        <v>38</v>
      </c>
      <c r="G2394" s="68" t="s">
        <v>7640</v>
      </c>
      <c r="H2394" s="68" t="s">
        <v>31</v>
      </c>
      <c r="I2394" s="69" t="s">
        <v>465</v>
      </c>
      <c r="J2394" s="69" t="s">
        <v>465</v>
      </c>
      <c r="K2394" s="68" t="s">
        <v>7641</v>
      </c>
      <c r="L2394" s="68" t="s">
        <v>45</v>
      </c>
      <c r="M2394" s="68" t="s">
        <v>40</v>
      </c>
      <c r="N2394" s="68" t="s">
        <v>52</v>
      </c>
      <c r="O2394" s="68" t="s">
        <v>36</v>
      </c>
      <c r="P2394" s="63" t="s">
        <v>52</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2" t="s">
        <v>8768</v>
      </c>
    </row>
    <row r="2395" spans="1:29" ht="16.2" hidden="1" customHeight="1" x14ac:dyDescent="0.35">
      <c r="A2395" s="61">
        <v>2394</v>
      </c>
      <c r="B2395" s="67">
        <v>20401772</v>
      </c>
      <c r="C2395" s="68" t="s">
        <v>7630</v>
      </c>
      <c r="D2395" s="63" t="s">
        <v>8764</v>
      </c>
      <c r="E2395" s="68" t="s">
        <v>1032</v>
      </c>
      <c r="F2395" s="68" t="s">
        <v>38</v>
      </c>
      <c r="G2395" s="68" t="s">
        <v>1033</v>
      </c>
      <c r="H2395" s="68" t="s">
        <v>31</v>
      </c>
      <c r="I2395" s="69" t="s">
        <v>465</v>
      </c>
      <c r="J2395" s="69" t="s">
        <v>465</v>
      </c>
      <c r="K2395" s="68" t="s">
        <v>7642</v>
      </c>
      <c r="L2395" s="68" t="s">
        <v>39</v>
      </c>
      <c r="M2395" s="68" t="s">
        <v>40</v>
      </c>
      <c r="N2395" s="68" t="s">
        <v>35</v>
      </c>
      <c r="O2395" s="68" t="s">
        <v>36</v>
      </c>
      <c r="P2395" s="63" t="s">
        <v>8765</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2" t="s">
        <v>8768</v>
      </c>
    </row>
    <row r="2396" spans="1:29" ht="16.2" hidden="1" customHeight="1" x14ac:dyDescent="0.35">
      <c r="A2396" s="61">
        <v>2395</v>
      </c>
      <c r="B2396" s="67">
        <v>20402753</v>
      </c>
      <c r="C2396" s="68" t="s">
        <v>7630</v>
      </c>
      <c r="D2396" s="63" t="s">
        <v>8764</v>
      </c>
      <c r="E2396" s="68" t="s">
        <v>7643</v>
      </c>
      <c r="F2396" s="68" t="s">
        <v>32</v>
      </c>
      <c r="G2396" s="68" t="s">
        <v>7644</v>
      </c>
      <c r="H2396" s="68" t="s">
        <v>42</v>
      </c>
      <c r="I2396" s="69" t="s">
        <v>465</v>
      </c>
      <c r="J2396" s="69" t="s">
        <v>465</v>
      </c>
      <c r="K2396" s="68" t="s">
        <v>7645</v>
      </c>
      <c r="L2396" s="68" t="s">
        <v>39</v>
      </c>
      <c r="M2396" s="68" t="s">
        <v>34</v>
      </c>
      <c r="N2396" s="68" t="s">
        <v>35</v>
      </c>
      <c r="O2396" s="68" t="s">
        <v>36</v>
      </c>
      <c r="P2396" s="63" t="s">
        <v>8765</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2" t="s">
        <v>8768</v>
      </c>
    </row>
    <row r="2397" spans="1:29" ht="16.2" hidden="1" customHeight="1" x14ac:dyDescent="0.35">
      <c r="A2397" s="61">
        <v>2396</v>
      </c>
      <c r="B2397" s="67">
        <v>20403212</v>
      </c>
      <c r="C2397" s="68" t="s">
        <v>7630</v>
      </c>
      <c r="D2397" s="63" t="s">
        <v>8764</v>
      </c>
      <c r="E2397" s="68" t="s">
        <v>7646</v>
      </c>
      <c r="F2397" s="68" t="s">
        <v>38</v>
      </c>
      <c r="G2397" s="68" t="s">
        <v>7647</v>
      </c>
      <c r="H2397" s="68" t="s">
        <v>31</v>
      </c>
      <c r="I2397" s="69" t="s">
        <v>465</v>
      </c>
      <c r="J2397" s="69" t="s">
        <v>526</v>
      </c>
      <c r="K2397" s="68" t="s">
        <v>7648</v>
      </c>
      <c r="L2397" s="68" t="s">
        <v>33</v>
      </c>
      <c r="M2397" s="68" t="s">
        <v>40</v>
      </c>
      <c r="N2397" s="68" t="s">
        <v>35</v>
      </c>
      <c r="O2397" s="68" t="s">
        <v>43</v>
      </c>
      <c r="P2397" s="63" t="s">
        <v>8765</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2" t="s">
        <v>8768</v>
      </c>
    </row>
    <row r="2398" spans="1:29" ht="16.2" hidden="1" customHeight="1" x14ac:dyDescent="0.35">
      <c r="A2398" s="61">
        <v>2397</v>
      </c>
      <c r="B2398" s="67">
        <v>20403643</v>
      </c>
      <c r="C2398" s="68" t="s">
        <v>7630</v>
      </c>
      <c r="D2398" s="63" t="s">
        <v>8764</v>
      </c>
      <c r="E2398" s="68" t="s">
        <v>7649</v>
      </c>
      <c r="F2398" s="68" t="s">
        <v>38</v>
      </c>
      <c r="G2398" s="68" t="s">
        <v>7650</v>
      </c>
      <c r="H2398" s="68" t="s">
        <v>31</v>
      </c>
      <c r="I2398" s="69" t="s">
        <v>2715</v>
      </c>
      <c r="J2398" s="69" t="s">
        <v>465</v>
      </c>
      <c r="K2398" s="68" t="s">
        <v>7651</v>
      </c>
      <c r="L2398" s="68" t="s">
        <v>39</v>
      </c>
      <c r="M2398" s="68" t="s">
        <v>40</v>
      </c>
      <c r="N2398" s="68" t="s">
        <v>48</v>
      </c>
      <c r="O2398" s="68" t="s">
        <v>43</v>
      </c>
      <c r="P2398" s="89" t="s">
        <v>8758</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2" t="s">
        <v>8768</v>
      </c>
    </row>
    <row r="2399" spans="1:29" ht="16.2" hidden="1" customHeight="1" x14ac:dyDescent="0.35">
      <c r="A2399" s="61">
        <v>2398</v>
      </c>
      <c r="B2399" s="67">
        <v>20403700</v>
      </c>
      <c r="C2399" s="68" t="s">
        <v>7630</v>
      </c>
      <c r="D2399" s="63" t="s">
        <v>8764</v>
      </c>
      <c r="E2399" s="68" t="s">
        <v>7652</v>
      </c>
      <c r="F2399" s="68" t="s">
        <v>38</v>
      </c>
      <c r="G2399" s="68" t="s">
        <v>7653</v>
      </c>
      <c r="H2399" s="68" t="s">
        <v>31</v>
      </c>
      <c r="I2399" s="69" t="s">
        <v>6263</v>
      </c>
      <c r="J2399" s="69" t="s">
        <v>1463</v>
      </c>
      <c r="K2399" s="68" t="s">
        <v>7654</v>
      </c>
      <c r="L2399" s="68" t="s">
        <v>33</v>
      </c>
      <c r="M2399" s="68" t="s">
        <v>34</v>
      </c>
      <c r="N2399" s="68" t="s">
        <v>35</v>
      </c>
      <c r="O2399" s="68" t="s">
        <v>43</v>
      </c>
      <c r="P2399" s="63" t="s">
        <v>8765</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2" t="s">
        <v>8768</v>
      </c>
    </row>
    <row r="2400" spans="1:29" ht="16.2" hidden="1" customHeight="1" x14ac:dyDescent="0.35">
      <c r="A2400" s="61">
        <v>2399</v>
      </c>
      <c r="B2400" s="67">
        <v>20403856</v>
      </c>
      <c r="C2400" s="68" t="s">
        <v>7630</v>
      </c>
      <c r="D2400" s="63" t="s">
        <v>8764</v>
      </c>
      <c r="E2400" s="68" t="s">
        <v>2799</v>
      </c>
      <c r="F2400" s="68" t="s">
        <v>32</v>
      </c>
      <c r="G2400" s="68" t="s">
        <v>7655</v>
      </c>
      <c r="H2400" s="68" t="s">
        <v>42</v>
      </c>
      <c r="I2400" s="69" t="s">
        <v>4020</v>
      </c>
      <c r="J2400" s="69" t="s">
        <v>544</v>
      </c>
      <c r="K2400" s="68" t="s">
        <v>7656</v>
      </c>
      <c r="L2400" s="68" t="s">
        <v>39</v>
      </c>
      <c r="M2400" s="68" t="s">
        <v>34</v>
      </c>
      <c r="N2400" s="68" t="s">
        <v>57</v>
      </c>
      <c r="O2400" s="68" t="s">
        <v>30</v>
      </c>
      <c r="P2400" s="63" t="s">
        <v>57</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2" t="s">
        <v>8768</v>
      </c>
    </row>
    <row r="2401" spans="1:29" ht="16.2" customHeight="1" x14ac:dyDescent="0.35">
      <c r="A2401" s="61">
        <v>2400</v>
      </c>
      <c r="B2401" s="67">
        <v>20403927</v>
      </c>
      <c r="C2401" s="68" t="s">
        <v>7630</v>
      </c>
      <c r="D2401" s="63" t="s">
        <v>8764</v>
      </c>
      <c r="E2401" s="68" t="s">
        <v>7657</v>
      </c>
      <c r="F2401" s="68" t="s">
        <v>38</v>
      </c>
      <c r="G2401" s="68" t="s">
        <v>7658</v>
      </c>
      <c r="H2401" s="68" t="s">
        <v>31</v>
      </c>
      <c r="I2401" s="69" t="s">
        <v>465</v>
      </c>
      <c r="J2401" s="69" t="s">
        <v>465</v>
      </c>
      <c r="K2401" s="68" t="s">
        <v>7659</v>
      </c>
      <c r="L2401" s="68" t="s">
        <v>33</v>
      </c>
      <c r="M2401" s="68" t="s">
        <v>40</v>
      </c>
      <c r="N2401" s="68" t="s">
        <v>53</v>
      </c>
      <c r="O2401" s="68" t="s">
        <v>43</v>
      </c>
      <c r="P2401" s="63" t="s">
        <v>53</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2" t="s">
        <v>8768</v>
      </c>
    </row>
    <row r="2402" spans="1:29" ht="16.2" hidden="1" customHeight="1" x14ac:dyDescent="0.35">
      <c r="A2402" s="61">
        <v>2401</v>
      </c>
      <c r="B2402" s="67">
        <v>20404105</v>
      </c>
      <c r="C2402" s="68" t="s">
        <v>7630</v>
      </c>
      <c r="D2402" s="63" t="s">
        <v>8764</v>
      </c>
      <c r="E2402" s="68" t="s">
        <v>7660</v>
      </c>
      <c r="F2402" s="68" t="s">
        <v>38</v>
      </c>
      <c r="G2402" s="68" t="s">
        <v>5787</v>
      </c>
      <c r="H2402" s="68" t="s">
        <v>31</v>
      </c>
      <c r="I2402" s="69" t="s">
        <v>6335</v>
      </c>
      <c r="J2402" s="69" t="s">
        <v>465</v>
      </c>
      <c r="K2402" s="68" t="s">
        <v>7661</v>
      </c>
      <c r="L2402" s="68" t="s">
        <v>33</v>
      </c>
      <c r="M2402" s="68" t="s">
        <v>34</v>
      </c>
      <c r="N2402" s="68" t="s">
        <v>35</v>
      </c>
      <c r="O2402" s="68" t="s">
        <v>43</v>
      </c>
      <c r="P2402" s="63" t="s">
        <v>8765</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2" t="s">
        <v>8768</v>
      </c>
    </row>
    <row r="2403" spans="1:29" ht="16.2" customHeight="1" x14ac:dyDescent="0.35">
      <c r="A2403" s="61">
        <v>2402</v>
      </c>
      <c r="B2403" s="67">
        <v>20404690</v>
      </c>
      <c r="C2403" s="68" t="s">
        <v>7630</v>
      </c>
      <c r="D2403" s="63" t="s">
        <v>8764</v>
      </c>
      <c r="E2403" s="68" t="s">
        <v>7662</v>
      </c>
      <c r="F2403" s="68" t="s">
        <v>38</v>
      </c>
      <c r="G2403" s="68" t="s">
        <v>5768</v>
      </c>
      <c r="H2403" s="68" t="s">
        <v>42</v>
      </c>
      <c r="I2403" s="69" t="s">
        <v>7663</v>
      </c>
      <c r="J2403" s="69" t="s">
        <v>1463</v>
      </c>
      <c r="K2403" s="68" t="s">
        <v>7664</v>
      </c>
      <c r="L2403" s="68" t="s">
        <v>39</v>
      </c>
      <c r="M2403" s="68" t="s">
        <v>40</v>
      </c>
      <c r="N2403" s="68" t="s">
        <v>53</v>
      </c>
      <c r="O2403" s="68" t="s">
        <v>43</v>
      </c>
      <c r="P2403" s="63" t="s">
        <v>53</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2" t="s">
        <v>8768</v>
      </c>
    </row>
    <row r="2404" spans="1:29" ht="16.2" hidden="1" customHeight="1" x14ac:dyDescent="0.35">
      <c r="A2404" s="61">
        <v>2403</v>
      </c>
      <c r="B2404" s="67">
        <v>20405138</v>
      </c>
      <c r="C2404" s="68" t="s">
        <v>7630</v>
      </c>
      <c r="D2404" s="63" t="s">
        <v>8764</v>
      </c>
      <c r="E2404" s="68" t="s">
        <v>7665</v>
      </c>
      <c r="F2404" s="68" t="s">
        <v>38</v>
      </c>
      <c r="G2404" s="68" t="s">
        <v>7666</v>
      </c>
      <c r="H2404" s="68" t="s">
        <v>42</v>
      </c>
      <c r="I2404" s="69" t="s">
        <v>7667</v>
      </c>
      <c r="J2404" s="69" t="s">
        <v>469</v>
      </c>
      <c r="K2404" s="68" t="s">
        <v>7668</v>
      </c>
      <c r="L2404" s="68" t="s">
        <v>39</v>
      </c>
      <c r="M2404" s="68" t="s">
        <v>34</v>
      </c>
      <c r="N2404" s="68" t="s">
        <v>48</v>
      </c>
      <c r="O2404" s="68" t="s">
        <v>43</v>
      </c>
      <c r="P2404" s="89" t="s">
        <v>8756</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2" t="s">
        <v>8768</v>
      </c>
    </row>
    <row r="2405" spans="1:29" ht="16.2" hidden="1" customHeight="1" x14ac:dyDescent="0.35">
      <c r="A2405" s="61">
        <v>2404</v>
      </c>
      <c r="B2405" s="67">
        <v>20405328</v>
      </c>
      <c r="C2405" s="68" t="s">
        <v>7630</v>
      </c>
      <c r="D2405" s="63" t="s">
        <v>8764</v>
      </c>
      <c r="E2405" s="68" t="s">
        <v>7669</v>
      </c>
      <c r="F2405" s="68" t="s">
        <v>38</v>
      </c>
      <c r="G2405" s="68" t="s">
        <v>7670</v>
      </c>
      <c r="H2405" s="68" t="s">
        <v>31</v>
      </c>
      <c r="I2405" s="69" t="s">
        <v>7671</v>
      </c>
      <c r="J2405" s="69" t="s">
        <v>502</v>
      </c>
      <c r="K2405" s="68" t="s">
        <v>7672</v>
      </c>
      <c r="L2405" s="68" t="s">
        <v>33</v>
      </c>
      <c r="M2405" s="68" t="s">
        <v>34</v>
      </c>
      <c r="N2405" s="68" t="s">
        <v>35</v>
      </c>
      <c r="O2405" s="68" t="s">
        <v>43</v>
      </c>
      <c r="P2405" s="63" t="s">
        <v>8765</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2" t="s">
        <v>8768</v>
      </c>
    </row>
    <row r="2406" spans="1:29" ht="16.2" hidden="1" customHeight="1" x14ac:dyDescent="0.35">
      <c r="A2406" s="61">
        <v>2405</v>
      </c>
      <c r="B2406" s="67">
        <v>20405949</v>
      </c>
      <c r="C2406" s="68" t="s">
        <v>7630</v>
      </c>
      <c r="D2406" s="63" t="s">
        <v>8764</v>
      </c>
      <c r="E2406" s="68" t="s">
        <v>7673</v>
      </c>
      <c r="F2406" s="68" t="s">
        <v>38</v>
      </c>
      <c r="G2406" s="68" t="s">
        <v>7674</v>
      </c>
      <c r="H2406" s="68" t="s">
        <v>31</v>
      </c>
      <c r="I2406" s="69" t="s">
        <v>465</v>
      </c>
      <c r="J2406" s="69" t="s">
        <v>465</v>
      </c>
      <c r="K2406" s="68" t="s">
        <v>7675</v>
      </c>
      <c r="L2406" s="68" t="s">
        <v>33</v>
      </c>
      <c r="M2406" s="68" t="s">
        <v>34</v>
      </c>
      <c r="N2406" s="68" t="s">
        <v>35</v>
      </c>
      <c r="O2406" s="68" t="s">
        <v>36</v>
      </c>
      <c r="P2406" s="63" t="s">
        <v>8765</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2" t="s">
        <v>8768</v>
      </c>
    </row>
    <row r="2407" spans="1:29" ht="16.2" hidden="1" customHeight="1" x14ac:dyDescent="0.35">
      <c r="A2407" s="61">
        <v>2406</v>
      </c>
      <c r="B2407" s="67">
        <v>20406065</v>
      </c>
      <c r="C2407" s="68" t="s">
        <v>7630</v>
      </c>
      <c r="D2407" s="63" t="s">
        <v>8764</v>
      </c>
      <c r="E2407" s="68" t="s">
        <v>7676</v>
      </c>
      <c r="F2407" s="68" t="s">
        <v>38</v>
      </c>
      <c r="G2407" s="68" t="s">
        <v>7677</v>
      </c>
      <c r="H2407" s="68" t="s">
        <v>42</v>
      </c>
      <c r="I2407" s="69" t="s">
        <v>5698</v>
      </c>
      <c r="J2407" s="69" t="s">
        <v>469</v>
      </c>
      <c r="K2407" s="68" t="s">
        <v>7678</v>
      </c>
      <c r="L2407" s="68" t="s">
        <v>33</v>
      </c>
      <c r="M2407" s="68" t="s">
        <v>34</v>
      </c>
      <c r="N2407" s="68" t="s">
        <v>35</v>
      </c>
      <c r="O2407" s="68" t="s">
        <v>43</v>
      </c>
      <c r="P2407" s="63" t="s">
        <v>8765</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2" t="s">
        <v>8768</v>
      </c>
    </row>
    <row r="2408" spans="1:29" ht="16.2" hidden="1" customHeight="1" x14ac:dyDescent="0.35">
      <c r="A2408" s="61">
        <v>2407</v>
      </c>
      <c r="B2408" s="67">
        <v>20406455</v>
      </c>
      <c r="C2408" s="68" t="s">
        <v>7630</v>
      </c>
      <c r="D2408" s="63" t="s">
        <v>8764</v>
      </c>
      <c r="E2408" s="68" t="s">
        <v>7679</v>
      </c>
      <c r="F2408" s="68" t="s">
        <v>38</v>
      </c>
      <c r="G2408" s="68" t="s">
        <v>7680</v>
      </c>
      <c r="H2408" s="68" t="s">
        <v>42</v>
      </c>
      <c r="I2408" s="69" t="s">
        <v>465</v>
      </c>
      <c r="J2408" s="69" t="s">
        <v>465</v>
      </c>
      <c r="K2408" s="68" t="s">
        <v>7681</v>
      </c>
      <c r="L2408" s="68" t="s">
        <v>33</v>
      </c>
      <c r="M2408" s="68" t="s">
        <v>34</v>
      </c>
      <c r="N2408" s="68" t="s">
        <v>35</v>
      </c>
      <c r="O2408" s="68" t="s">
        <v>36</v>
      </c>
      <c r="P2408" s="63" t="s">
        <v>8765</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2" t="s">
        <v>8768</v>
      </c>
    </row>
    <row r="2409" spans="1:29" ht="16.2" hidden="1" customHeight="1" x14ac:dyDescent="0.35">
      <c r="A2409" s="61">
        <v>2408</v>
      </c>
      <c r="B2409" s="67">
        <v>20406894</v>
      </c>
      <c r="C2409" s="68" t="s">
        <v>7630</v>
      </c>
      <c r="D2409" s="63" t="s">
        <v>8764</v>
      </c>
      <c r="E2409" s="68" t="s">
        <v>7682</v>
      </c>
      <c r="F2409" s="68" t="s">
        <v>38</v>
      </c>
      <c r="G2409" s="68" t="s">
        <v>7683</v>
      </c>
      <c r="H2409" s="68" t="s">
        <v>31</v>
      </c>
      <c r="I2409" s="69" t="s">
        <v>465</v>
      </c>
      <c r="J2409" s="69" t="s">
        <v>465</v>
      </c>
      <c r="K2409" s="68" t="s">
        <v>7684</v>
      </c>
      <c r="L2409" s="68" t="s">
        <v>39</v>
      </c>
      <c r="M2409" s="68" t="s">
        <v>34</v>
      </c>
      <c r="N2409" s="68" t="s">
        <v>35</v>
      </c>
      <c r="O2409" s="68" t="s">
        <v>36</v>
      </c>
      <c r="P2409" s="63" t="s">
        <v>8765</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2" t="s">
        <v>8771</v>
      </c>
    </row>
    <row r="2410" spans="1:29" ht="16.2" hidden="1" customHeight="1" x14ac:dyDescent="0.35">
      <c r="A2410" s="61">
        <v>2409</v>
      </c>
      <c r="B2410" s="67">
        <v>20406982</v>
      </c>
      <c r="C2410" s="68" t="s">
        <v>7630</v>
      </c>
      <c r="D2410" s="63" t="s">
        <v>8764</v>
      </c>
      <c r="E2410" s="68" t="s">
        <v>61</v>
      </c>
      <c r="F2410" s="68" t="s">
        <v>38</v>
      </c>
      <c r="G2410" s="68" t="s">
        <v>7685</v>
      </c>
      <c r="H2410" s="68" t="s">
        <v>31</v>
      </c>
      <c r="I2410" s="69" t="s">
        <v>1073</v>
      </c>
      <c r="J2410" s="69" t="s">
        <v>465</v>
      </c>
      <c r="K2410" s="68" t="s">
        <v>7686</v>
      </c>
      <c r="L2410" s="68" t="s">
        <v>39</v>
      </c>
      <c r="M2410" s="68" t="s">
        <v>34</v>
      </c>
      <c r="N2410" s="68" t="s">
        <v>35</v>
      </c>
      <c r="O2410" s="68" t="s">
        <v>43</v>
      </c>
      <c r="P2410" s="63" t="s">
        <v>8765</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2" t="s">
        <v>8768</v>
      </c>
    </row>
    <row r="2411" spans="1:29" ht="16.2" hidden="1" customHeight="1" x14ac:dyDescent="0.35">
      <c r="A2411" s="61">
        <v>2410</v>
      </c>
      <c r="B2411" s="67">
        <v>20407692</v>
      </c>
      <c r="C2411" s="68" t="s">
        <v>7630</v>
      </c>
      <c r="D2411" s="63" t="s">
        <v>8764</v>
      </c>
      <c r="E2411" s="68" t="s">
        <v>7687</v>
      </c>
      <c r="F2411" s="68" t="s">
        <v>38</v>
      </c>
      <c r="G2411" s="68" t="s">
        <v>7688</v>
      </c>
      <c r="H2411" s="68" t="s">
        <v>31</v>
      </c>
      <c r="I2411" s="69" t="s">
        <v>7689</v>
      </c>
      <c r="J2411" s="69" t="s">
        <v>469</v>
      </c>
      <c r="K2411" s="68" t="s">
        <v>7690</v>
      </c>
      <c r="L2411" s="68" t="s">
        <v>225</v>
      </c>
      <c r="M2411" s="68" t="s">
        <v>40</v>
      </c>
      <c r="N2411" s="68" t="s">
        <v>52</v>
      </c>
      <c r="O2411" s="68" t="s">
        <v>43</v>
      </c>
      <c r="P2411" s="63" t="s">
        <v>52</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2" t="s">
        <v>8768</v>
      </c>
    </row>
    <row r="2412" spans="1:29" ht="16.2" hidden="1" customHeight="1" x14ac:dyDescent="0.35">
      <c r="A2412" s="61">
        <v>2411</v>
      </c>
      <c r="B2412" s="67">
        <v>20407897</v>
      </c>
      <c r="C2412" s="68" t="s">
        <v>7630</v>
      </c>
      <c r="D2412" s="63" t="s">
        <v>8764</v>
      </c>
      <c r="E2412" s="68" t="s">
        <v>7691</v>
      </c>
      <c r="F2412" s="68" t="s">
        <v>38</v>
      </c>
      <c r="G2412" s="68" t="s">
        <v>7692</v>
      </c>
      <c r="H2412" s="68" t="s">
        <v>31</v>
      </c>
      <c r="I2412" s="69" t="s">
        <v>7693</v>
      </c>
      <c r="J2412" s="69" t="s">
        <v>526</v>
      </c>
      <c r="K2412" s="68" t="s">
        <v>7694</v>
      </c>
      <c r="L2412" s="68" t="s">
        <v>39</v>
      </c>
      <c r="M2412" s="68" t="s">
        <v>34</v>
      </c>
      <c r="N2412" s="68" t="s">
        <v>35</v>
      </c>
      <c r="O2412" s="68" t="s">
        <v>43</v>
      </c>
      <c r="P2412" s="63" t="s">
        <v>8765</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2" t="s">
        <v>8768</v>
      </c>
    </row>
    <row r="2413" spans="1:29" ht="16.2" hidden="1" customHeight="1" x14ac:dyDescent="0.35">
      <c r="A2413" s="61">
        <v>2412</v>
      </c>
      <c r="B2413" s="67">
        <v>20408257</v>
      </c>
      <c r="C2413" s="68" t="s">
        <v>7630</v>
      </c>
      <c r="D2413" s="63" t="s">
        <v>8764</v>
      </c>
      <c r="E2413" s="68" t="s">
        <v>7695</v>
      </c>
      <c r="F2413" s="68" t="s">
        <v>38</v>
      </c>
      <c r="G2413" s="68" t="s">
        <v>7696</v>
      </c>
      <c r="H2413" s="68" t="s">
        <v>42</v>
      </c>
      <c r="I2413" s="69" t="s">
        <v>465</v>
      </c>
      <c r="J2413" s="69" t="s">
        <v>465</v>
      </c>
      <c r="K2413" s="68" t="s">
        <v>7697</v>
      </c>
      <c r="L2413" s="68" t="s">
        <v>45</v>
      </c>
      <c r="M2413" s="68" t="s">
        <v>34</v>
      </c>
      <c r="N2413" s="68" t="s">
        <v>35</v>
      </c>
      <c r="O2413" s="68" t="s">
        <v>36</v>
      </c>
      <c r="P2413" s="63" t="s">
        <v>8765</v>
      </c>
      <c r="Q2413" s="84">
        <f t="shared" ca="1" si="111"/>
        <v>46120</v>
      </c>
      <c r="R2413" s="68" t="s">
        <v>8747</v>
      </c>
      <c r="S2413" s="68">
        <v>0</v>
      </c>
      <c r="T2413" s="68">
        <v>0</v>
      </c>
      <c r="U2413" s="68">
        <v>0</v>
      </c>
      <c r="V2413" s="86">
        <f t="shared" si="112"/>
        <v>0</v>
      </c>
      <c r="W2413" s="68">
        <v>0</v>
      </c>
      <c r="X2413" s="68">
        <v>0</v>
      </c>
      <c r="Y2413" s="68">
        <v>0</v>
      </c>
      <c r="Z2413" s="68">
        <v>0</v>
      </c>
      <c r="AA2413" s="68">
        <v>0</v>
      </c>
      <c r="AB2413" s="87" t="str">
        <f t="shared" si="113"/>
        <v>요건탈락</v>
      </c>
      <c r="AC2413" s="92" t="s">
        <v>8768</v>
      </c>
    </row>
    <row r="2414" spans="1:29" ht="16.2" hidden="1" customHeight="1" x14ac:dyDescent="0.35">
      <c r="A2414" s="61">
        <v>2413</v>
      </c>
      <c r="B2414" s="67">
        <v>20408281</v>
      </c>
      <c r="C2414" s="68" t="s">
        <v>7630</v>
      </c>
      <c r="D2414" s="63" t="s">
        <v>8764</v>
      </c>
      <c r="E2414" s="68" t="s">
        <v>87</v>
      </c>
      <c r="F2414" s="68" t="s">
        <v>32</v>
      </c>
      <c r="G2414" s="68" t="s">
        <v>7698</v>
      </c>
      <c r="H2414" s="68" t="s">
        <v>31</v>
      </c>
      <c r="I2414" s="69" t="s">
        <v>1494</v>
      </c>
      <c r="J2414" s="69" t="s">
        <v>526</v>
      </c>
      <c r="K2414" s="68" t="s">
        <v>7699</v>
      </c>
      <c r="L2414" s="68" t="s">
        <v>39</v>
      </c>
      <c r="M2414" s="68" t="s">
        <v>40</v>
      </c>
      <c r="N2414" s="68" t="s">
        <v>57</v>
      </c>
      <c r="O2414" s="68" t="s">
        <v>43</v>
      </c>
      <c r="P2414" s="63" t="s">
        <v>57</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2" t="s">
        <v>8768</v>
      </c>
    </row>
    <row r="2415" spans="1:29" ht="16.2" hidden="1" customHeight="1" x14ac:dyDescent="0.35">
      <c r="A2415" s="66">
        <v>2414</v>
      </c>
      <c r="B2415" s="88">
        <v>20408395</v>
      </c>
      <c r="C2415" s="68" t="s">
        <v>7630</v>
      </c>
      <c r="D2415" s="63" t="s">
        <v>8764</v>
      </c>
      <c r="E2415" s="68" t="s">
        <v>7700</v>
      </c>
      <c r="F2415" s="68" t="s">
        <v>32</v>
      </c>
      <c r="G2415" s="68" t="s">
        <v>7701</v>
      </c>
      <c r="H2415" s="68" t="s">
        <v>42</v>
      </c>
      <c r="I2415" s="69" t="s">
        <v>465</v>
      </c>
      <c r="J2415" s="69" t="s">
        <v>465</v>
      </c>
      <c r="K2415" s="68" t="s">
        <v>7702</v>
      </c>
      <c r="L2415" s="68" t="s">
        <v>39</v>
      </c>
      <c r="M2415" s="68" t="s">
        <v>34</v>
      </c>
      <c r="N2415" s="68" t="s">
        <v>41</v>
      </c>
      <c r="O2415" s="68" t="s">
        <v>36</v>
      </c>
      <c r="P2415" s="63" t="s">
        <v>41</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2" t="s">
        <v>8768</v>
      </c>
    </row>
    <row r="2416" spans="1:29" ht="16.2" hidden="1" customHeight="1" x14ac:dyDescent="0.35">
      <c r="A2416" s="61">
        <v>2415</v>
      </c>
      <c r="B2416" s="67">
        <v>20408530</v>
      </c>
      <c r="C2416" s="68" t="s">
        <v>7630</v>
      </c>
      <c r="D2416" s="63" t="s">
        <v>8764</v>
      </c>
      <c r="E2416" s="68" t="s">
        <v>264</v>
      </c>
      <c r="F2416" s="68" t="s">
        <v>38</v>
      </c>
      <c r="G2416" s="68" t="s">
        <v>2205</v>
      </c>
      <c r="H2416" s="68" t="s">
        <v>31</v>
      </c>
      <c r="I2416" s="69" t="s">
        <v>7360</v>
      </c>
      <c r="J2416" s="69" t="s">
        <v>544</v>
      </c>
      <c r="K2416" s="68" t="s">
        <v>7703</v>
      </c>
      <c r="L2416" s="68" t="s">
        <v>39</v>
      </c>
      <c r="M2416" s="68" t="s">
        <v>40</v>
      </c>
      <c r="N2416" s="68" t="s">
        <v>48</v>
      </c>
      <c r="O2416" s="68" t="s">
        <v>43</v>
      </c>
      <c r="P2416" s="89" t="s">
        <v>8758</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2" t="s">
        <v>8768</v>
      </c>
    </row>
    <row r="2417" spans="1:29" ht="16.2" hidden="1" customHeight="1" x14ac:dyDescent="0.35">
      <c r="A2417" s="61">
        <v>2416</v>
      </c>
      <c r="B2417" s="67">
        <v>20408626</v>
      </c>
      <c r="C2417" s="68" t="s">
        <v>7630</v>
      </c>
      <c r="D2417" s="63" t="s">
        <v>8764</v>
      </c>
      <c r="E2417" s="68" t="s">
        <v>7704</v>
      </c>
      <c r="F2417" s="68" t="s">
        <v>38</v>
      </c>
      <c r="G2417" s="68" t="s">
        <v>7705</v>
      </c>
      <c r="H2417" s="68" t="s">
        <v>31</v>
      </c>
      <c r="I2417" s="69" t="s">
        <v>4016</v>
      </c>
      <c r="J2417" s="69" t="s">
        <v>465</v>
      </c>
      <c r="K2417" s="68" t="s">
        <v>7706</v>
      </c>
      <c r="L2417" s="68" t="s">
        <v>39</v>
      </c>
      <c r="M2417" s="68" t="s">
        <v>40</v>
      </c>
      <c r="N2417" s="68" t="s">
        <v>35</v>
      </c>
      <c r="O2417" s="68" t="s">
        <v>43</v>
      </c>
      <c r="P2417" s="63" t="s">
        <v>8765</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2" t="s">
        <v>8768</v>
      </c>
    </row>
    <row r="2418" spans="1:29" ht="16.2" hidden="1" customHeight="1" x14ac:dyDescent="0.35">
      <c r="A2418" s="66">
        <v>2417</v>
      </c>
      <c r="B2418" s="88">
        <v>20408650</v>
      </c>
      <c r="C2418" s="68" t="s">
        <v>7630</v>
      </c>
      <c r="D2418" s="63" t="s">
        <v>8764</v>
      </c>
      <c r="E2418" s="68" t="s">
        <v>7707</v>
      </c>
      <c r="F2418" s="68" t="s">
        <v>32</v>
      </c>
      <c r="G2418" s="68" t="s">
        <v>7708</v>
      </c>
      <c r="H2418" s="68" t="s">
        <v>31</v>
      </c>
      <c r="I2418" s="69" t="s">
        <v>2859</v>
      </c>
      <c r="J2418" s="69" t="s">
        <v>526</v>
      </c>
      <c r="K2418" s="68" t="s">
        <v>7709</v>
      </c>
      <c r="L2418" s="68" t="s">
        <v>39</v>
      </c>
      <c r="M2418" s="68" t="s">
        <v>40</v>
      </c>
      <c r="N2418" s="68" t="s">
        <v>41</v>
      </c>
      <c r="O2418" s="68" t="s">
        <v>43</v>
      </c>
      <c r="P2418" s="63" t="s">
        <v>41</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2" t="s">
        <v>8768</v>
      </c>
    </row>
    <row r="2419" spans="1:29" ht="16.2" hidden="1" customHeight="1" x14ac:dyDescent="0.35">
      <c r="A2419" s="61">
        <v>2418</v>
      </c>
      <c r="B2419" s="67">
        <v>20408715</v>
      </c>
      <c r="C2419" s="68" t="s">
        <v>7630</v>
      </c>
      <c r="D2419" s="63" t="s">
        <v>8764</v>
      </c>
      <c r="E2419" s="68" t="s">
        <v>7710</v>
      </c>
      <c r="F2419" s="68" t="s">
        <v>32</v>
      </c>
      <c r="G2419" s="68" t="s">
        <v>7711</v>
      </c>
      <c r="H2419" s="68" t="s">
        <v>31</v>
      </c>
      <c r="I2419" s="69" t="s">
        <v>465</v>
      </c>
      <c r="J2419" s="69" t="s">
        <v>465</v>
      </c>
      <c r="K2419" s="68" t="s">
        <v>7712</v>
      </c>
      <c r="L2419" s="68" t="s">
        <v>39</v>
      </c>
      <c r="M2419" s="68" t="s">
        <v>34</v>
      </c>
      <c r="N2419" s="68" t="s">
        <v>35</v>
      </c>
      <c r="O2419" s="68" t="s">
        <v>36</v>
      </c>
      <c r="P2419" s="63" t="s">
        <v>8765</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2" t="s">
        <v>8768</v>
      </c>
    </row>
    <row r="2420" spans="1:29" ht="16.2" hidden="1" customHeight="1" x14ac:dyDescent="0.35">
      <c r="A2420" s="61">
        <v>2419</v>
      </c>
      <c r="B2420" s="67">
        <v>20408731</v>
      </c>
      <c r="C2420" s="68" t="s">
        <v>7630</v>
      </c>
      <c r="D2420" s="63" t="s">
        <v>8764</v>
      </c>
      <c r="E2420" s="68" t="s">
        <v>1575</v>
      </c>
      <c r="F2420" s="68" t="s">
        <v>38</v>
      </c>
      <c r="G2420" s="68" t="s">
        <v>7713</v>
      </c>
      <c r="H2420" s="68" t="s">
        <v>31</v>
      </c>
      <c r="I2420" s="69" t="s">
        <v>465</v>
      </c>
      <c r="J2420" s="69" t="s">
        <v>465</v>
      </c>
      <c r="K2420" s="68" t="s">
        <v>7714</v>
      </c>
      <c r="L2420" s="68" t="s">
        <v>39</v>
      </c>
      <c r="M2420" s="68" t="s">
        <v>34</v>
      </c>
      <c r="N2420" s="68" t="s">
        <v>35</v>
      </c>
      <c r="O2420" s="68" t="s">
        <v>43</v>
      </c>
      <c r="P2420" s="63" t="s">
        <v>8765</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2" t="s">
        <v>8768</v>
      </c>
    </row>
    <row r="2421" spans="1:29" ht="16.2" hidden="1" customHeight="1" x14ac:dyDescent="0.35">
      <c r="A2421" s="61">
        <v>2420</v>
      </c>
      <c r="B2421" s="67">
        <v>20408870</v>
      </c>
      <c r="C2421" s="68" t="s">
        <v>7630</v>
      </c>
      <c r="D2421" s="63" t="s">
        <v>8764</v>
      </c>
      <c r="E2421" s="68" t="s">
        <v>7715</v>
      </c>
      <c r="F2421" s="68" t="s">
        <v>32</v>
      </c>
      <c r="G2421" s="68" t="s">
        <v>7716</v>
      </c>
      <c r="H2421" s="68" t="s">
        <v>31</v>
      </c>
      <c r="I2421" s="69" t="s">
        <v>465</v>
      </c>
      <c r="J2421" s="69" t="s">
        <v>465</v>
      </c>
      <c r="K2421" s="68" t="s">
        <v>7717</v>
      </c>
      <c r="L2421" s="68" t="s">
        <v>39</v>
      </c>
      <c r="M2421" s="68" t="s">
        <v>34</v>
      </c>
      <c r="N2421" s="68" t="s">
        <v>35</v>
      </c>
      <c r="O2421" s="68" t="s">
        <v>36</v>
      </c>
      <c r="P2421" s="63" t="s">
        <v>8765</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2" t="s">
        <v>8768</v>
      </c>
    </row>
    <row r="2422" spans="1:29" ht="16.2" hidden="1" customHeight="1" x14ac:dyDescent="0.35">
      <c r="A2422" s="61">
        <v>2421</v>
      </c>
      <c r="B2422" s="67">
        <v>20408905</v>
      </c>
      <c r="C2422" s="68" t="s">
        <v>7630</v>
      </c>
      <c r="D2422" s="63" t="s">
        <v>8764</v>
      </c>
      <c r="E2422" s="68" t="s">
        <v>3870</v>
      </c>
      <c r="F2422" s="68" t="s">
        <v>38</v>
      </c>
      <c r="G2422" s="68" t="s">
        <v>3673</v>
      </c>
      <c r="H2422" s="68" t="s">
        <v>31</v>
      </c>
      <c r="I2422" s="69" t="s">
        <v>465</v>
      </c>
      <c r="J2422" s="69" t="s">
        <v>465</v>
      </c>
      <c r="K2422" s="68" t="s">
        <v>7718</v>
      </c>
      <c r="L2422" s="68" t="s">
        <v>39</v>
      </c>
      <c r="M2422" s="68" t="s">
        <v>40</v>
      </c>
      <c r="N2422" s="68" t="s">
        <v>48</v>
      </c>
      <c r="O2422" s="68" t="s">
        <v>36</v>
      </c>
      <c r="P2422" s="89" t="s">
        <v>8758</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2" t="s">
        <v>8768</v>
      </c>
    </row>
    <row r="2423" spans="1:29" ht="16.2" hidden="1" customHeight="1" x14ac:dyDescent="0.35">
      <c r="A2423" s="61">
        <v>2422</v>
      </c>
      <c r="B2423" s="67">
        <v>20408983</v>
      </c>
      <c r="C2423" s="68" t="s">
        <v>7630</v>
      </c>
      <c r="D2423" s="63" t="s">
        <v>8764</v>
      </c>
      <c r="E2423" s="68" t="s">
        <v>4956</v>
      </c>
      <c r="F2423" s="68" t="s">
        <v>38</v>
      </c>
      <c r="G2423" s="68" t="s">
        <v>7719</v>
      </c>
      <c r="H2423" s="68" t="s">
        <v>42</v>
      </c>
      <c r="I2423" s="69" t="s">
        <v>465</v>
      </c>
      <c r="J2423" s="69" t="s">
        <v>465</v>
      </c>
      <c r="K2423" s="68" t="s">
        <v>7720</v>
      </c>
      <c r="L2423" s="68" t="s">
        <v>33</v>
      </c>
      <c r="M2423" s="68" t="s">
        <v>40</v>
      </c>
      <c r="N2423" s="68" t="s">
        <v>52</v>
      </c>
      <c r="O2423" s="68" t="s">
        <v>36</v>
      </c>
      <c r="P2423" s="63" t="s">
        <v>52</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2" t="s">
        <v>8768</v>
      </c>
    </row>
    <row r="2424" spans="1:29" ht="16.2" hidden="1" customHeight="1" x14ac:dyDescent="0.35">
      <c r="A2424" s="61">
        <v>2423</v>
      </c>
      <c r="B2424" s="67">
        <v>20409041</v>
      </c>
      <c r="C2424" s="68" t="s">
        <v>7630</v>
      </c>
      <c r="D2424" s="63" t="s">
        <v>8764</v>
      </c>
      <c r="E2424" s="68" t="s">
        <v>7721</v>
      </c>
      <c r="F2424" s="68" t="s">
        <v>38</v>
      </c>
      <c r="G2424" s="68" t="s">
        <v>7722</v>
      </c>
      <c r="H2424" s="68" t="s">
        <v>31</v>
      </c>
      <c r="I2424" s="69" t="s">
        <v>465</v>
      </c>
      <c r="J2424" s="69" t="s">
        <v>465</v>
      </c>
      <c r="K2424" s="68" t="s">
        <v>7723</v>
      </c>
      <c r="L2424" s="68" t="s">
        <v>33</v>
      </c>
      <c r="M2424" s="68" t="s">
        <v>40</v>
      </c>
      <c r="N2424" s="68" t="s">
        <v>52</v>
      </c>
      <c r="O2424" s="68" t="s">
        <v>36</v>
      </c>
      <c r="P2424" s="63" t="s">
        <v>52</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2" t="s">
        <v>8768</v>
      </c>
    </row>
    <row r="2425" spans="1:29" ht="16.2" hidden="1" customHeight="1" x14ac:dyDescent="0.35">
      <c r="A2425" s="61">
        <v>2424</v>
      </c>
      <c r="B2425" s="67">
        <v>20409051</v>
      </c>
      <c r="C2425" s="68" t="s">
        <v>7630</v>
      </c>
      <c r="D2425" s="63" t="s">
        <v>8764</v>
      </c>
      <c r="E2425" s="68" t="s">
        <v>7724</v>
      </c>
      <c r="F2425" s="68" t="s">
        <v>38</v>
      </c>
      <c r="G2425" s="68" t="s">
        <v>3382</v>
      </c>
      <c r="H2425" s="68" t="s">
        <v>42</v>
      </c>
      <c r="I2425" s="69" t="s">
        <v>787</v>
      </c>
      <c r="J2425" s="69" t="s">
        <v>502</v>
      </c>
      <c r="K2425" s="68" t="s">
        <v>7725</v>
      </c>
      <c r="L2425" s="68" t="s">
        <v>33</v>
      </c>
      <c r="M2425" s="68" t="s">
        <v>34</v>
      </c>
      <c r="N2425" s="68" t="s">
        <v>35</v>
      </c>
      <c r="O2425" s="68" t="s">
        <v>43</v>
      </c>
      <c r="P2425" s="63" t="s">
        <v>8765</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2" t="s">
        <v>8768</v>
      </c>
    </row>
    <row r="2426" spans="1:29" ht="16.2" hidden="1" customHeight="1" x14ac:dyDescent="0.35">
      <c r="A2426" s="61">
        <v>2425</v>
      </c>
      <c r="B2426" s="67">
        <v>20409195</v>
      </c>
      <c r="C2426" s="68" t="s">
        <v>7630</v>
      </c>
      <c r="D2426" s="63" t="s">
        <v>8764</v>
      </c>
      <c r="E2426" s="68" t="s">
        <v>7726</v>
      </c>
      <c r="F2426" s="68" t="s">
        <v>38</v>
      </c>
      <c r="G2426" s="68" t="s">
        <v>7727</v>
      </c>
      <c r="H2426" s="68" t="s">
        <v>42</v>
      </c>
      <c r="I2426" s="69" t="s">
        <v>465</v>
      </c>
      <c r="J2426" s="69" t="s">
        <v>465</v>
      </c>
      <c r="K2426" s="68" t="s">
        <v>7728</v>
      </c>
      <c r="L2426" s="68" t="s">
        <v>33</v>
      </c>
      <c r="M2426" s="68" t="s">
        <v>34</v>
      </c>
      <c r="N2426" s="68" t="s">
        <v>35</v>
      </c>
      <c r="O2426" s="68" t="s">
        <v>36</v>
      </c>
      <c r="P2426" s="63" t="s">
        <v>8765</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2" t="s">
        <v>8768</v>
      </c>
    </row>
    <row r="2427" spans="1:29" ht="16.2" hidden="1" customHeight="1" x14ac:dyDescent="0.35">
      <c r="A2427" s="61">
        <v>2426</v>
      </c>
      <c r="B2427" s="67">
        <v>20409537</v>
      </c>
      <c r="C2427" s="68" t="s">
        <v>7630</v>
      </c>
      <c r="D2427" s="63" t="s">
        <v>8764</v>
      </c>
      <c r="E2427" s="68" t="s">
        <v>7729</v>
      </c>
      <c r="F2427" s="68" t="s">
        <v>38</v>
      </c>
      <c r="G2427" s="68" t="s">
        <v>7730</v>
      </c>
      <c r="H2427" s="68" t="s">
        <v>31</v>
      </c>
      <c r="I2427" s="69" t="s">
        <v>465</v>
      </c>
      <c r="J2427" s="69" t="s">
        <v>465</v>
      </c>
      <c r="K2427" s="68" t="s">
        <v>7731</v>
      </c>
      <c r="L2427" s="68" t="s">
        <v>45</v>
      </c>
      <c r="M2427" s="68" t="s">
        <v>34</v>
      </c>
      <c r="N2427" s="68" t="s">
        <v>35</v>
      </c>
      <c r="O2427" s="68" t="s">
        <v>36</v>
      </c>
      <c r="P2427" s="89" t="s">
        <v>8766</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2" t="s">
        <v>8768</v>
      </c>
    </row>
    <row r="2428" spans="1:29" ht="16.2" hidden="1" customHeight="1" x14ac:dyDescent="0.35">
      <c r="A2428" s="61">
        <v>2427</v>
      </c>
      <c r="B2428" s="67">
        <v>20409868</v>
      </c>
      <c r="C2428" s="68" t="s">
        <v>7630</v>
      </c>
      <c r="D2428" s="63" t="s">
        <v>8764</v>
      </c>
      <c r="E2428" s="68" t="s">
        <v>4676</v>
      </c>
      <c r="F2428" s="68" t="s">
        <v>38</v>
      </c>
      <c r="G2428" s="68" t="s">
        <v>6668</v>
      </c>
      <c r="H2428" s="68" t="s">
        <v>31</v>
      </c>
      <c r="I2428" s="69" t="s">
        <v>1160</v>
      </c>
      <c r="J2428" s="69" t="s">
        <v>544</v>
      </c>
      <c r="K2428" s="68" t="s">
        <v>7732</v>
      </c>
      <c r="L2428" s="68" t="s">
        <v>33</v>
      </c>
      <c r="M2428" s="68" t="s">
        <v>40</v>
      </c>
      <c r="N2428" s="68" t="s">
        <v>35</v>
      </c>
      <c r="O2428" s="68" t="s">
        <v>43</v>
      </c>
      <c r="P2428" s="89" t="s">
        <v>8766</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2" t="s">
        <v>8768</v>
      </c>
    </row>
    <row r="2429" spans="1:29" ht="16.2" hidden="1" customHeight="1" x14ac:dyDescent="0.35">
      <c r="A2429" s="61">
        <v>2428</v>
      </c>
      <c r="B2429" s="67">
        <v>20409889</v>
      </c>
      <c r="C2429" s="68" t="s">
        <v>7630</v>
      </c>
      <c r="D2429" s="63" t="s">
        <v>8764</v>
      </c>
      <c r="E2429" s="68" t="s">
        <v>7733</v>
      </c>
      <c r="F2429" s="68" t="s">
        <v>32</v>
      </c>
      <c r="G2429" s="68" t="s">
        <v>7734</v>
      </c>
      <c r="H2429" s="68" t="s">
        <v>42</v>
      </c>
      <c r="I2429" s="69" t="s">
        <v>1010</v>
      </c>
      <c r="J2429" s="69" t="s">
        <v>544</v>
      </c>
      <c r="K2429" s="68" t="s">
        <v>7735</v>
      </c>
      <c r="L2429" s="68" t="s">
        <v>39</v>
      </c>
      <c r="M2429" s="68" t="s">
        <v>34</v>
      </c>
      <c r="N2429" s="68" t="s">
        <v>35</v>
      </c>
      <c r="O2429" s="68" t="s">
        <v>43</v>
      </c>
      <c r="P2429" s="89" t="s">
        <v>8766</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2" t="s">
        <v>8768</v>
      </c>
    </row>
    <row r="2430" spans="1:29" ht="16.2" hidden="1" customHeight="1" x14ac:dyDescent="0.35">
      <c r="A2430" s="61">
        <v>2429</v>
      </c>
      <c r="B2430" s="67">
        <v>20410170</v>
      </c>
      <c r="C2430" s="68" t="s">
        <v>7630</v>
      </c>
      <c r="D2430" s="63" t="s">
        <v>8764</v>
      </c>
      <c r="E2430" s="68" t="s">
        <v>7736</v>
      </c>
      <c r="F2430" s="68" t="s">
        <v>38</v>
      </c>
      <c r="G2430" s="68" t="s">
        <v>7737</v>
      </c>
      <c r="H2430" s="68" t="s">
        <v>42</v>
      </c>
      <c r="I2430" s="69" t="s">
        <v>465</v>
      </c>
      <c r="J2430" s="69" t="s">
        <v>526</v>
      </c>
      <c r="K2430" s="68" t="s">
        <v>7738</v>
      </c>
      <c r="L2430" s="68" t="s">
        <v>39</v>
      </c>
      <c r="M2430" s="68" t="s">
        <v>34</v>
      </c>
      <c r="N2430" s="68" t="s">
        <v>35</v>
      </c>
      <c r="O2430" s="68" t="s">
        <v>43</v>
      </c>
      <c r="P2430" s="89" t="s">
        <v>8766</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2" t="s">
        <v>8768</v>
      </c>
    </row>
    <row r="2431" spans="1:29" ht="16.2" hidden="1" customHeight="1" x14ac:dyDescent="0.35">
      <c r="A2431" s="61">
        <v>2430</v>
      </c>
      <c r="B2431" s="67">
        <v>20410431</v>
      </c>
      <c r="C2431" s="68" t="s">
        <v>7630</v>
      </c>
      <c r="D2431" s="63" t="s">
        <v>8764</v>
      </c>
      <c r="E2431" s="68" t="s">
        <v>7739</v>
      </c>
      <c r="F2431" s="68" t="s">
        <v>32</v>
      </c>
      <c r="G2431" s="68" t="s">
        <v>1199</v>
      </c>
      <c r="H2431" s="68" t="s">
        <v>42</v>
      </c>
      <c r="I2431" s="69" t="s">
        <v>7740</v>
      </c>
      <c r="J2431" s="69" t="s">
        <v>502</v>
      </c>
      <c r="K2431" s="68" t="s">
        <v>7741</v>
      </c>
      <c r="L2431" s="68" t="s">
        <v>33</v>
      </c>
      <c r="M2431" s="68" t="s">
        <v>34</v>
      </c>
      <c r="N2431" s="68" t="s">
        <v>35</v>
      </c>
      <c r="O2431" s="68" t="s">
        <v>43</v>
      </c>
      <c r="P2431" s="89" t="s">
        <v>8766</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2" t="s">
        <v>8768</v>
      </c>
    </row>
    <row r="2432" spans="1:29" ht="16.2" hidden="1" customHeight="1" x14ac:dyDescent="0.35">
      <c r="A2432" s="61">
        <v>2431</v>
      </c>
      <c r="B2432" s="67">
        <v>20410499</v>
      </c>
      <c r="C2432" s="68" t="s">
        <v>7630</v>
      </c>
      <c r="D2432" s="63" t="s">
        <v>8764</v>
      </c>
      <c r="E2432" s="68" t="s">
        <v>7742</v>
      </c>
      <c r="F2432" s="68" t="s">
        <v>38</v>
      </c>
      <c r="G2432" s="68" t="s">
        <v>7743</v>
      </c>
      <c r="H2432" s="68" t="s">
        <v>31</v>
      </c>
      <c r="I2432" s="69" t="s">
        <v>465</v>
      </c>
      <c r="J2432" s="69" t="s">
        <v>465</v>
      </c>
      <c r="K2432" s="68" t="s">
        <v>7744</v>
      </c>
      <c r="L2432" s="68" t="s">
        <v>39</v>
      </c>
      <c r="M2432" s="68" t="s">
        <v>34</v>
      </c>
      <c r="N2432" s="68" t="s">
        <v>35</v>
      </c>
      <c r="O2432" s="68" t="s">
        <v>36</v>
      </c>
      <c r="P2432" s="89" t="s">
        <v>8766</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2" t="s">
        <v>8768</v>
      </c>
    </row>
    <row r="2433" spans="1:29" ht="16.2" hidden="1" customHeight="1" x14ac:dyDescent="0.35">
      <c r="A2433" s="61">
        <v>2432</v>
      </c>
      <c r="B2433" s="67">
        <v>20410930</v>
      </c>
      <c r="C2433" s="68" t="s">
        <v>7630</v>
      </c>
      <c r="D2433" s="63" t="s">
        <v>8764</v>
      </c>
      <c r="E2433" s="68" t="s">
        <v>7745</v>
      </c>
      <c r="F2433" s="68" t="s">
        <v>38</v>
      </c>
      <c r="G2433" s="68" t="s">
        <v>7746</v>
      </c>
      <c r="H2433" s="68" t="s">
        <v>31</v>
      </c>
      <c r="I2433" s="69" t="s">
        <v>465</v>
      </c>
      <c r="J2433" s="69" t="s">
        <v>465</v>
      </c>
      <c r="K2433" s="68" t="s">
        <v>7747</v>
      </c>
      <c r="L2433" s="68" t="s">
        <v>33</v>
      </c>
      <c r="M2433" s="68" t="s">
        <v>34</v>
      </c>
      <c r="N2433" s="68" t="s">
        <v>48</v>
      </c>
      <c r="O2433" s="68" t="s">
        <v>36</v>
      </c>
      <c r="P2433" s="89" t="s">
        <v>8758</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2" t="s">
        <v>8768</v>
      </c>
    </row>
    <row r="2434" spans="1:29" ht="16.2" hidden="1" customHeight="1" x14ac:dyDescent="0.35">
      <c r="A2434" s="61">
        <v>2433</v>
      </c>
      <c r="B2434" s="67">
        <v>20412004</v>
      </c>
      <c r="C2434" s="68" t="s">
        <v>7630</v>
      </c>
      <c r="D2434" s="63" t="s">
        <v>8764</v>
      </c>
      <c r="E2434" s="68" t="s">
        <v>7748</v>
      </c>
      <c r="F2434" s="68" t="s">
        <v>32</v>
      </c>
      <c r="G2434" s="68" t="s">
        <v>7749</v>
      </c>
      <c r="H2434" s="68" t="s">
        <v>42</v>
      </c>
      <c r="I2434" s="69" t="s">
        <v>7750</v>
      </c>
      <c r="J2434" s="69" t="s">
        <v>526</v>
      </c>
      <c r="K2434" s="68" t="s">
        <v>7751</v>
      </c>
      <c r="L2434" s="68" t="s">
        <v>33</v>
      </c>
      <c r="M2434" s="68" t="s">
        <v>40</v>
      </c>
      <c r="N2434" s="68" t="s">
        <v>48</v>
      </c>
      <c r="O2434" s="68" t="s">
        <v>43</v>
      </c>
      <c r="P2434" s="89" t="s">
        <v>8756</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2" t="s">
        <v>8768</v>
      </c>
    </row>
    <row r="2435" spans="1:29" ht="16.2" hidden="1" customHeight="1" x14ac:dyDescent="0.35">
      <c r="A2435" s="61">
        <v>2434</v>
      </c>
      <c r="B2435" s="67">
        <v>20412073</v>
      </c>
      <c r="C2435" s="68" t="s">
        <v>7630</v>
      </c>
      <c r="D2435" s="63" t="s">
        <v>8764</v>
      </c>
      <c r="E2435" s="68" t="s">
        <v>7752</v>
      </c>
      <c r="F2435" s="68" t="s">
        <v>38</v>
      </c>
      <c r="G2435" s="68" t="s">
        <v>7753</v>
      </c>
      <c r="H2435" s="68" t="s">
        <v>42</v>
      </c>
      <c r="I2435" s="69" t="s">
        <v>465</v>
      </c>
      <c r="J2435" s="69" t="s">
        <v>465</v>
      </c>
      <c r="K2435" s="68" t="s">
        <v>7754</v>
      </c>
      <c r="L2435" s="68" t="s">
        <v>39</v>
      </c>
      <c r="M2435" s="68" t="s">
        <v>34</v>
      </c>
      <c r="N2435" s="68" t="s">
        <v>48</v>
      </c>
      <c r="O2435" s="68" t="s">
        <v>36</v>
      </c>
      <c r="P2435" s="89" t="s">
        <v>8756</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2" t="s">
        <v>8768</v>
      </c>
    </row>
    <row r="2436" spans="1:29" ht="16.2" hidden="1" customHeight="1" x14ac:dyDescent="0.35">
      <c r="A2436" s="61">
        <v>2435</v>
      </c>
      <c r="B2436" s="67">
        <v>20412330</v>
      </c>
      <c r="C2436" s="68" t="s">
        <v>7630</v>
      </c>
      <c r="D2436" s="63" t="s">
        <v>8764</v>
      </c>
      <c r="E2436" s="68" t="s">
        <v>1137</v>
      </c>
      <c r="F2436" s="68" t="s">
        <v>38</v>
      </c>
      <c r="G2436" s="68" t="s">
        <v>1138</v>
      </c>
      <c r="H2436" s="68" t="s">
        <v>42</v>
      </c>
      <c r="I2436" s="69" t="s">
        <v>465</v>
      </c>
      <c r="J2436" s="69" t="s">
        <v>465</v>
      </c>
      <c r="K2436" s="68" t="s">
        <v>7755</v>
      </c>
      <c r="L2436" s="68" t="s">
        <v>45</v>
      </c>
      <c r="M2436" s="68" t="s">
        <v>40</v>
      </c>
      <c r="N2436" s="68" t="s">
        <v>35</v>
      </c>
      <c r="O2436" s="68" t="s">
        <v>36</v>
      </c>
      <c r="P2436" s="89" t="s">
        <v>8766</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2" t="s">
        <v>8768</v>
      </c>
    </row>
    <row r="2437" spans="1:29" ht="16.2" hidden="1" customHeight="1" x14ac:dyDescent="0.35">
      <c r="A2437" s="61">
        <v>2436</v>
      </c>
      <c r="B2437" s="67">
        <v>20412715</v>
      </c>
      <c r="C2437" s="68" t="s">
        <v>7630</v>
      </c>
      <c r="D2437" s="63" t="s">
        <v>8764</v>
      </c>
      <c r="E2437" s="68" t="s">
        <v>4200</v>
      </c>
      <c r="F2437" s="68" t="s">
        <v>38</v>
      </c>
      <c r="G2437" s="68" t="s">
        <v>7756</v>
      </c>
      <c r="H2437" s="68" t="s">
        <v>31</v>
      </c>
      <c r="I2437" s="69" t="s">
        <v>465</v>
      </c>
      <c r="J2437" s="69" t="s">
        <v>465</v>
      </c>
      <c r="K2437" s="68" t="s">
        <v>7757</v>
      </c>
      <c r="L2437" s="68" t="s">
        <v>39</v>
      </c>
      <c r="M2437" s="68" t="s">
        <v>40</v>
      </c>
      <c r="N2437" s="68" t="s">
        <v>52</v>
      </c>
      <c r="O2437" s="68" t="s">
        <v>36</v>
      </c>
      <c r="P2437" s="63" t="s">
        <v>52</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2" t="s">
        <v>8768</v>
      </c>
    </row>
    <row r="2438" spans="1:29" ht="16.2" hidden="1" customHeight="1" x14ac:dyDescent="0.35">
      <c r="A2438" s="61">
        <v>2437</v>
      </c>
      <c r="B2438" s="67">
        <v>20412781</v>
      </c>
      <c r="C2438" s="68" t="s">
        <v>7630</v>
      </c>
      <c r="D2438" s="63" t="s">
        <v>8764</v>
      </c>
      <c r="E2438" s="68" t="s">
        <v>7758</v>
      </c>
      <c r="F2438" s="68" t="s">
        <v>38</v>
      </c>
      <c r="G2438" s="68" t="s">
        <v>7759</v>
      </c>
      <c r="H2438" s="68" t="s">
        <v>31</v>
      </c>
      <c r="I2438" s="69" t="s">
        <v>1400</v>
      </c>
      <c r="J2438" s="69" t="s">
        <v>544</v>
      </c>
      <c r="K2438" s="68" t="s">
        <v>7760</v>
      </c>
      <c r="L2438" s="68" t="s">
        <v>33</v>
      </c>
      <c r="M2438" s="68" t="s">
        <v>34</v>
      </c>
      <c r="N2438" s="68" t="s">
        <v>35</v>
      </c>
      <c r="O2438" s="68" t="s">
        <v>43</v>
      </c>
      <c r="P2438" s="89" t="s">
        <v>8766</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2" t="s">
        <v>8768</v>
      </c>
    </row>
    <row r="2439" spans="1:29" ht="16.2" hidden="1" customHeight="1" x14ac:dyDescent="0.35">
      <c r="A2439" s="61">
        <v>2438</v>
      </c>
      <c r="B2439" s="67">
        <v>20412962</v>
      </c>
      <c r="C2439" s="68" t="s">
        <v>7630</v>
      </c>
      <c r="D2439" s="63" t="s">
        <v>8764</v>
      </c>
      <c r="E2439" s="68" t="s">
        <v>7761</v>
      </c>
      <c r="F2439" s="68" t="s">
        <v>32</v>
      </c>
      <c r="G2439" s="68" t="s">
        <v>7762</v>
      </c>
      <c r="H2439" s="68" t="s">
        <v>42</v>
      </c>
      <c r="I2439" s="69" t="s">
        <v>465</v>
      </c>
      <c r="J2439" s="69" t="s">
        <v>465</v>
      </c>
      <c r="K2439" s="68" t="s">
        <v>7763</v>
      </c>
      <c r="L2439" s="68" t="s">
        <v>39</v>
      </c>
      <c r="M2439" s="68" t="s">
        <v>40</v>
      </c>
      <c r="N2439" s="68" t="s">
        <v>48</v>
      </c>
      <c r="O2439" s="68" t="s">
        <v>36</v>
      </c>
      <c r="P2439" s="89" t="s">
        <v>8758</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2" t="s">
        <v>8768</v>
      </c>
    </row>
    <row r="2440" spans="1:29" ht="16.2" hidden="1" customHeight="1" x14ac:dyDescent="0.35">
      <c r="A2440" s="61">
        <v>2439</v>
      </c>
      <c r="B2440" s="67">
        <v>20413013</v>
      </c>
      <c r="C2440" s="68" t="s">
        <v>7630</v>
      </c>
      <c r="D2440" s="63" t="s">
        <v>8764</v>
      </c>
      <c r="E2440" s="68" t="s">
        <v>7764</v>
      </c>
      <c r="F2440" s="68" t="s">
        <v>38</v>
      </c>
      <c r="G2440" s="68" t="s">
        <v>7765</v>
      </c>
      <c r="H2440" s="68" t="s">
        <v>42</v>
      </c>
      <c r="I2440" s="69" t="s">
        <v>465</v>
      </c>
      <c r="J2440" s="69" t="s">
        <v>465</v>
      </c>
      <c r="K2440" s="68" t="s">
        <v>7766</v>
      </c>
      <c r="L2440" s="68" t="s">
        <v>39</v>
      </c>
      <c r="M2440" s="68" t="s">
        <v>34</v>
      </c>
      <c r="N2440" s="68" t="s">
        <v>35</v>
      </c>
      <c r="O2440" s="68" t="s">
        <v>36</v>
      </c>
      <c r="P2440" s="89" t="s">
        <v>8766</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2" t="s">
        <v>8768</v>
      </c>
    </row>
    <row r="2441" spans="1:29" ht="16.2" customHeight="1" x14ac:dyDescent="0.35">
      <c r="A2441" s="61">
        <v>2440</v>
      </c>
      <c r="B2441" s="67">
        <v>20413168</v>
      </c>
      <c r="C2441" s="68" t="s">
        <v>7630</v>
      </c>
      <c r="D2441" s="63" t="s">
        <v>8764</v>
      </c>
      <c r="E2441" s="68" t="s">
        <v>7767</v>
      </c>
      <c r="F2441" s="68" t="s">
        <v>38</v>
      </c>
      <c r="G2441" s="68" t="s">
        <v>7768</v>
      </c>
      <c r="H2441" s="68" t="s">
        <v>31</v>
      </c>
      <c r="I2441" s="69" t="s">
        <v>465</v>
      </c>
      <c r="J2441" s="69" t="s">
        <v>465</v>
      </c>
      <c r="K2441" s="68" t="s">
        <v>7769</v>
      </c>
      <c r="L2441" s="68" t="s">
        <v>39</v>
      </c>
      <c r="M2441" s="68" t="s">
        <v>40</v>
      </c>
      <c r="N2441" s="68" t="s">
        <v>53</v>
      </c>
      <c r="O2441" s="68" t="s">
        <v>36</v>
      </c>
      <c r="P2441" s="63" t="s">
        <v>53</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2" t="s">
        <v>8768</v>
      </c>
    </row>
    <row r="2442" spans="1:29" ht="16.2" hidden="1" customHeight="1" x14ac:dyDescent="0.35">
      <c r="A2442" s="61">
        <v>2441</v>
      </c>
      <c r="B2442" s="67">
        <v>20413188</v>
      </c>
      <c r="C2442" s="68" t="s">
        <v>7630</v>
      </c>
      <c r="D2442" s="63" t="s">
        <v>8764</v>
      </c>
      <c r="E2442" s="68" t="s">
        <v>7770</v>
      </c>
      <c r="F2442" s="68" t="s">
        <v>38</v>
      </c>
      <c r="G2442" s="68" t="s">
        <v>5838</v>
      </c>
      <c r="H2442" s="68" t="s">
        <v>31</v>
      </c>
      <c r="I2442" s="69" t="s">
        <v>7135</v>
      </c>
      <c r="J2442" s="69" t="s">
        <v>502</v>
      </c>
      <c r="K2442" s="68" t="s">
        <v>7771</v>
      </c>
      <c r="L2442" s="68" t="s">
        <v>33</v>
      </c>
      <c r="M2442" s="68" t="s">
        <v>34</v>
      </c>
      <c r="N2442" s="68" t="s">
        <v>35</v>
      </c>
      <c r="O2442" s="68" t="s">
        <v>43</v>
      </c>
      <c r="P2442" s="89" t="s">
        <v>8766</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2" t="s">
        <v>8768</v>
      </c>
    </row>
    <row r="2443" spans="1:29" ht="16.2" hidden="1" customHeight="1" x14ac:dyDescent="0.35">
      <c r="A2443" s="61">
        <v>2442</v>
      </c>
      <c r="B2443" s="67">
        <v>20413500</v>
      </c>
      <c r="C2443" s="68" t="s">
        <v>7630</v>
      </c>
      <c r="D2443" s="63" t="s">
        <v>8764</v>
      </c>
      <c r="E2443" s="68" t="s">
        <v>7772</v>
      </c>
      <c r="F2443" s="68" t="s">
        <v>38</v>
      </c>
      <c r="G2443" s="68" t="s">
        <v>7773</v>
      </c>
      <c r="H2443" s="68" t="s">
        <v>42</v>
      </c>
      <c r="I2443" s="69" t="s">
        <v>465</v>
      </c>
      <c r="J2443" s="69" t="s">
        <v>465</v>
      </c>
      <c r="K2443" s="68" t="s">
        <v>7774</v>
      </c>
      <c r="L2443" s="68" t="s">
        <v>39</v>
      </c>
      <c r="M2443" s="68" t="s">
        <v>34</v>
      </c>
      <c r="N2443" s="68" t="s">
        <v>35</v>
      </c>
      <c r="O2443" s="68" t="s">
        <v>36</v>
      </c>
      <c r="P2443" s="89" t="s">
        <v>8766</v>
      </c>
      <c r="Q2443" s="84">
        <f t="shared" ca="1" si="114"/>
        <v>46120</v>
      </c>
      <c r="R2443" s="68" t="s">
        <v>8747</v>
      </c>
      <c r="S2443" s="68">
        <v>0</v>
      </c>
      <c r="T2443" s="68">
        <v>0</v>
      </c>
      <c r="U2443" s="68">
        <v>0</v>
      </c>
      <c r="V2443" s="86">
        <f t="shared" si="115"/>
        <v>0</v>
      </c>
      <c r="W2443" s="68">
        <v>0</v>
      </c>
      <c r="X2443" s="68">
        <v>0</v>
      </c>
      <c r="Y2443" s="68">
        <v>0</v>
      </c>
      <c r="Z2443" s="68">
        <v>0</v>
      </c>
      <c r="AA2443" s="68">
        <v>0</v>
      </c>
      <c r="AB2443" s="87" t="str">
        <f t="shared" si="116"/>
        <v>요건탈락</v>
      </c>
      <c r="AC2443" s="92" t="s">
        <v>8768</v>
      </c>
    </row>
    <row r="2444" spans="1:29" ht="16.2" hidden="1" customHeight="1" x14ac:dyDescent="0.35">
      <c r="A2444" s="61">
        <v>2443</v>
      </c>
      <c r="B2444" s="67">
        <v>20413937</v>
      </c>
      <c r="C2444" s="68" t="s">
        <v>7630</v>
      </c>
      <c r="D2444" s="63" t="s">
        <v>8764</v>
      </c>
      <c r="E2444" s="68" t="s">
        <v>7775</v>
      </c>
      <c r="F2444" s="68" t="s">
        <v>38</v>
      </c>
      <c r="G2444" s="68" t="s">
        <v>7776</v>
      </c>
      <c r="H2444" s="68" t="s">
        <v>31</v>
      </c>
      <c r="I2444" s="69" t="s">
        <v>465</v>
      </c>
      <c r="J2444" s="69" t="s">
        <v>465</v>
      </c>
      <c r="K2444" s="68" t="s">
        <v>7777</v>
      </c>
      <c r="L2444" s="68" t="s">
        <v>39</v>
      </c>
      <c r="M2444" s="68" t="s">
        <v>40</v>
      </c>
      <c r="N2444" s="68" t="s">
        <v>52</v>
      </c>
      <c r="O2444" s="68" t="s">
        <v>36</v>
      </c>
      <c r="P2444" s="63" t="s">
        <v>52</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2" t="s">
        <v>8768</v>
      </c>
    </row>
    <row r="2445" spans="1:29" ht="16.2" hidden="1" customHeight="1" x14ac:dyDescent="0.35">
      <c r="A2445" s="61">
        <v>2444</v>
      </c>
      <c r="B2445" s="67">
        <v>20414008</v>
      </c>
      <c r="C2445" s="68" t="s">
        <v>7630</v>
      </c>
      <c r="D2445" s="63" t="s">
        <v>8764</v>
      </c>
      <c r="E2445" s="68" t="s">
        <v>7778</v>
      </c>
      <c r="F2445" s="68" t="s">
        <v>32</v>
      </c>
      <c r="G2445" s="68" t="s">
        <v>7779</v>
      </c>
      <c r="H2445" s="68" t="s">
        <v>42</v>
      </c>
      <c r="I2445" s="69" t="s">
        <v>465</v>
      </c>
      <c r="J2445" s="69" t="s">
        <v>469</v>
      </c>
      <c r="K2445" s="68" t="s">
        <v>7780</v>
      </c>
      <c r="L2445" s="68" t="s">
        <v>39</v>
      </c>
      <c r="M2445" s="68" t="s">
        <v>34</v>
      </c>
      <c r="N2445" s="68" t="s">
        <v>48</v>
      </c>
      <c r="O2445" s="68" t="s">
        <v>43</v>
      </c>
      <c r="P2445" s="89" t="s">
        <v>8758</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2" t="s">
        <v>8768</v>
      </c>
    </row>
    <row r="2446" spans="1:29" ht="16.2" hidden="1" customHeight="1" x14ac:dyDescent="0.35">
      <c r="A2446" s="61">
        <v>2445</v>
      </c>
      <c r="B2446" s="67">
        <v>20414028</v>
      </c>
      <c r="C2446" s="68" t="s">
        <v>7630</v>
      </c>
      <c r="D2446" s="63" t="s">
        <v>8764</v>
      </c>
      <c r="E2446" s="68" t="s">
        <v>7781</v>
      </c>
      <c r="F2446" s="68" t="s">
        <v>38</v>
      </c>
      <c r="G2446" s="68" t="s">
        <v>7782</v>
      </c>
      <c r="H2446" s="68" t="s">
        <v>42</v>
      </c>
      <c r="I2446" s="69" t="s">
        <v>465</v>
      </c>
      <c r="J2446" s="69" t="s">
        <v>465</v>
      </c>
      <c r="K2446" s="68" t="s">
        <v>7783</v>
      </c>
      <c r="L2446" s="68" t="s">
        <v>33</v>
      </c>
      <c r="M2446" s="68" t="s">
        <v>40</v>
      </c>
      <c r="N2446" s="68" t="s">
        <v>48</v>
      </c>
      <c r="O2446" s="68" t="s">
        <v>36</v>
      </c>
      <c r="P2446" s="89" t="s">
        <v>8756</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2" t="s">
        <v>8768</v>
      </c>
    </row>
    <row r="2447" spans="1:29" ht="16.2" hidden="1" customHeight="1" x14ac:dyDescent="0.35">
      <c r="A2447" s="61">
        <v>2446</v>
      </c>
      <c r="B2447" s="67">
        <v>20414096</v>
      </c>
      <c r="C2447" s="68" t="s">
        <v>7630</v>
      </c>
      <c r="D2447" s="63" t="s">
        <v>8764</v>
      </c>
      <c r="E2447" s="68" t="s">
        <v>7784</v>
      </c>
      <c r="F2447" s="68" t="s">
        <v>38</v>
      </c>
      <c r="G2447" s="68" t="s">
        <v>7218</v>
      </c>
      <c r="H2447" s="68" t="s">
        <v>31</v>
      </c>
      <c r="I2447" s="69" t="s">
        <v>465</v>
      </c>
      <c r="J2447" s="69" t="s">
        <v>465</v>
      </c>
      <c r="K2447" s="68" t="s">
        <v>7785</v>
      </c>
      <c r="L2447" s="68" t="s">
        <v>39</v>
      </c>
      <c r="M2447" s="68" t="s">
        <v>40</v>
      </c>
      <c r="N2447" s="68" t="s">
        <v>48</v>
      </c>
      <c r="O2447" s="68" t="s">
        <v>36</v>
      </c>
      <c r="P2447" s="89" t="s">
        <v>8758</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2" t="s">
        <v>8768</v>
      </c>
    </row>
    <row r="2448" spans="1:29" ht="16.2" hidden="1" customHeight="1" x14ac:dyDescent="0.35">
      <c r="A2448" s="61">
        <v>2447</v>
      </c>
      <c r="B2448" s="67">
        <v>20414230</v>
      </c>
      <c r="C2448" s="68" t="s">
        <v>7630</v>
      </c>
      <c r="D2448" s="63" t="s">
        <v>8764</v>
      </c>
      <c r="E2448" s="68" t="s">
        <v>7786</v>
      </c>
      <c r="F2448" s="68" t="s">
        <v>38</v>
      </c>
      <c r="G2448" s="68" t="s">
        <v>7787</v>
      </c>
      <c r="H2448" s="68" t="s">
        <v>42</v>
      </c>
      <c r="I2448" s="69" t="s">
        <v>465</v>
      </c>
      <c r="J2448" s="69" t="s">
        <v>526</v>
      </c>
      <c r="K2448" s="68" t="s">
        <v>7788</v>
      </c>
      <c r="L2448" s="68" t="s">
        <v>39</v>
      </c>
      <c r="M2448" s="68" t="s">
        <v>34</v>
      </c>
      <c r="N2448" s="68" t="s">
        <v>48</v>
      </c>
      <c r="O2448" s="68" t="s">
        <v>43</v>
      </c>
      <c r="P2448" s="89" t="s">
        <v>8756</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2" t="s">
        <v>8770</v>
      </c>
    </row>
    <row r="2449" spans="1:29" ht="16.2" hidden="1" customHeight="1" x14ac:dyDescent="0.35">
      <c r="A2449" s="61">
        <v>2448</v>
      </c>
      <c r="B2449" s="67">
        <v>20414530</v>
      </c>
      <c r="C2449" s="68" t="s">
        <v>7630</v>
      </c>
      <c r="D2449" s="63" t="s">
        <v>8764</v>
      </c>
      <c r="E2449" s="68" t="s">
        <v>142</v>
      </c>
      <c r="F2449" s="68" t="s">
        <v>38</v>
      </c>
      <c r="G2449" s="68" t="s">
        <v>7043</v>
      </c>
      <c r="H2449" s="68" t="s">
        <v>31</v>
      </c>
      <c r="I2449" s="69" t="s">
        <v>465</v>
      </c>
      <c r="J2449" s="69" t="s">
        <v>469</v>
      </c>
      <c r="K2449" s="68" t="s">
        <v>7044</v>
      </c>
      <c r="L2449" s="68" t="s">
        <v>33</v>
      </c>
      <c r="M2449" s="68" t="s">
        <v>34</v>
      </c>
      <c r="N2449" s="68" t="s">
        <v>35</v>
      </c>
      <c r="O2449" s="68" t="s">
        <v>43</v>
      </c>
      <c r="P2449" s="89" t="s">
        <v>8766</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2" t="s">
        <v>8768</v>
      </c>
    </row>
    <row r="2450" spans="1:29" ht="16.2" hidden="1" customHeight="1" x14ac:dyDescent="0.35">
      <c r="A2450" s="61">
        <v>2449</v>
      </c>
      <c r="B2450" s="67">
        <v>20414557</v>
      </c>
      <c r="C2450" s="68" t="s">
        <v>7630</v>
      </c>
      <c r="D2450" s="63" t="s">
        <v>8764</v>
      </c>
      <c r="E2450" s="68" t="s">
        <v>7789</v>
      </c>
      <c r="F2450" s="68" t="s">
        <v>38</v>
      </c>
      <c r="G2450" s="68" t="s">
        <v>7790</v>
      </c>
      <c r="H2450" s="68" t="s">
        <v>42</v>
      </c>
      <c r="I2450" s="69" t="s">
        <v>465</v>
      </c>
      <c r="J2450" s="69" t="s">
        <v>465</v>
      </c>
      <c r="K2450" s="68" t="s">
        <v>7791</v>
      </c>
      <c r="L2450" s="68" t="s">
        <v>39</v>
      </c>
      <c r="M2450" s="68" t="s">
        <v>34</v>
      </c>
      <c r="N2450" s="68" t="s">
        <v>35</v>
      </c>
      <c r="O2450" s="68" t="s">
        <v>36</v>
      </c>
      <c r="P2450" s="89" t="s">
        <v>8766</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2" t="s">
        <v>8768</v>
      </c>
    </row>
    <row r="2451" spans="1:29" ht="16.2" hidden="1" customHeight="1" x14ac:dyDescent="0.35">
      <c r="A2451" s="61">
        <v>2450</v>
      </c>
      <c r="B2451" s="67">
        <v>20414821</v>
      </c>
      <c r="C2451" s="68" t="s">
        <v>7630</v>
      </c>
      <c r="D2451" s="63" t="s">
        <v>8764</v>
      </c>
      <c r="E2451" s="68" t="s">
        <v>6676</v>
      </c>
      <c r="F2451" s="68" t="s">
        <v>38</v>
      </c>
      <c r="G2451" s="68" t="s">
        <v>7792</v>
      </c>
      <c r="H2451" s="68" t="s">
        <v>31</v>
      </c>
      <c r="I2451" s="69" t="s">
        <v>465</v>
      </c>
      <c r="J2451" s="69" t="s">
        <v>465</v>
      </c>
      <c r="K2451" s="68" t="s">
        <v>7793</v>
      </c>
      <c r="L2451" s="68" t="s">
        <v>33</v>
      </c>
      <c r="M2451" s="68" t="s">
        <v>34</v>
      </c>
      <c r="N2451" s="68" t="s">
        <v>48</v>
      </c>
      <c r="O2451" s="68" t="s">
        <v>36</v>
      </c>
      <c r="P2451" s="89" t="s">
        <v>8756</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2" t="s">
        <v>8768</v>
      </c>
    </row>
    <row r="2452" spans="1:29" ht="16.2" hidden="1" customHeight="1" x14ac:dyDescent="0.35">
      <c r="A2452" s="61">
        <v>2451</v>
      </c>
      <c r="B2452" s="67">
        <v>20414827</v>
      </c>
      <c r="C2452" s="68" t="s">
        <v>7630</v>
      </c>
      <c r="D2452" s="63" t="s">
        <v>8764</v>
      </c>
      <c r="E2452" s="68" t="s">
        <v>207</v>
      </c>
      <c r="F2452" s="68" t="s">
        <v>38</v>
      </c>
      <c r="G2452" s="68" t="s">
        <v>7794</v>
      </c>
      <c r="H2452" s="68" t="s">
        <v>42</v>
      </c>
      <c r="I2452" s="69" t="s">
        <v>465</v>
      </c>
      <c r="J2452" s="69" t="s">
        <v>469</v>
      </c>
      <c r="K2452" s="68" t="s">
        <v>7795</v>
      </c>
      <c r="L2452" s="68" t="s">
        <v>33</v>
      </c>
      <c r="M2452" s="68" t="s">
        <v>40</v>
      </c>
      <c r="N2452" s="68" t="s">
        <v>35</v>
      </c>
      <c r="O2452" s="68" t="s">
        <v>43</v>
      </c>
      <c r="P2452" s="89" t="s">
        <v>8766</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2" t="s">
        <v>8768</v>
      </c>
    </row>
    <row r="2453" spans="1:29" ht="16.2" hidden="1" customHeight="1" x14ac:dyDescent="0.35">
      <c r="A2453" s="61">
        <v>2452</v>
      </c>
      <c r="B2453" s="67">
        <v>20415013</v>
      </c>
      <c r="C2453" s="68" t="s">
        <v>7630</v>
      </c>
      <c r="D2453" s="63" t="s">
        <v>8764</v>
      </c>
      <c r="E2453" s="68" t="s">
        <v>7796</v>
      </c>
      <c r="F2453" s="68" t="s">
        <v>38</v>
      </c>
      <c r="G2453" s="68" t="s">
        <v>7048</v>
      </c>
      <c r="H2453" s="68" t="s">
        <v>31</v>
      </c>
      <c r="I2453" s="69" t="s">
        <v>1235</v>
      </c>
      <c r="J2453" s="69" t="s">
        <v>526</v>
      </c>
      <c r="K2453" s="68" t="s">
        <v>7797</v>
      </c>
      <c r="L2453" s="68" t="s">
        <v>33</v>
      </c>
      <c r="M2453" s="68" t="s">
        <v>34</v>
      </c>
      <c r="N2453" s="68" t="s">
        <v>35</v>
      </c>
      <c r="O2453" s="68" t="s">
        <v>43</v>
      </c>
      <c r="P2453" s="89" t="s">
        <v>8766</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2" t="s">
        <v>8768</v>
      </c>
    </row>
    <row r="2454" spans="1:29" ht="16.2" hidden="1" customHeight="1" x14ac:dyDescent="0.35">
      <c r="A2454" s="61">
        <v>2453</v>
      </c>
      <c r="B2454" s="67">
        <v>20415036</v>
      </c>
      <c r="C2454" s="68" t="s">
        <v>7630</v>
      </c>
      <c r="D2454" s="63" t="s">
        <v>8764</v>
      </c>
      <c r="E2454" s="68" t="s">
        <v>7798</v>
      </c>
      <c r="F2454" s="68" t="s">
        <v>38</v>
      </c>
      <c r="G2454" s="68" t="s">
        <v>7799</v>
      </c>
      <c r="H2454" s="68" t="s">
        <v>42</v>
      </c>
      <c r="I2454" s="69" t="s">
        <v>465</v>
      </c>
      <c r="J2454" s="69" t="s">
        <v>465</v>
      </c>
      <c r="K2454" s="68" t="s">
        <v>7800</v>
      </c>
      <c r="L2454" s="68" t="s">
        <v>39</v>
      </c>
      <c r="M2454" s="68" t="s">
        <v>40</v>
      </c>
      <c r="N2454" s="68" t="s">
        <v>52</v>
      </c>
      <c r="O2454" s="68" t="s">
        <v>36</v>
      </c>
      <c r="P2454" s="63" t="s">
        <v>52</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2" t="s">
        <v>8768</v>
      </c>
    </row>
    <row r="2455" spans="1:29" ht="16.2" hidden="1" customHeight="1" x14ac:dyDescent="0.35">
      <c r="A2455" s="61">
        <v>2454</v>
      </c>
      <c r="B2455" s="67">
        <v>20415097</v>
      </c>
      <c r="C2455" s="68" t="s">
        <v>7630</v>
      </c>
      <c r="D2455" s="63" t="s">
        <v>8764</v>
      </c>
      <c r="E2455" s="68" t="s">
        <v>7801</v>
      </c>
      <c r="F2455" s="68" t="s">
        <v>38</v>
      </c>
      <c r="G2455" s="68" t="s">
        <v>7802</v>
      </c>
      <c r="H2455" s="68" t="s">
        <v>42</v>
      </c>
      <c r="I2455" s="69" t="s">
        <v>7803</v>
      </c>
      <c r="J2455" s="69" t="s">
        <v>544</v>
      </c>
      <c r="K2455" s="68" t="s">
        <v>7804</v>
      </c>
      <c r="L2455" s="68" t="s">
        <v>33</v>
      </c>
      <c r="M2455" s="68" t="s">
        <v>40</v>
      </c>
      <c r="N2455" s="68" t="s">
        <v>35</v>
      </c>
      <c r="O2455" s="68" t="s">
        <v>30</v>
      </c>
      <c r="P2455" s="89" t="s">
        <v>8766</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2" t="s">
        <v>8768</v>
      </c>
    </row>
    <row r="2456" spans="1:29" ht="16.2" hidden="1" customHeight="1" x14ac:dyDescent="0.35">
      <c r="A2456" s="61">
        <v>2455</v>
      </c>
      <c r="B2456" s="67">
        <v>20415296</v>
      </c>
      <c r="C2456" s="68" t="s">
        <v>7630</v>
      </c>
      <c r="D2456" s="63" t="s">
        <v>8764</v>
      </c>
      <c r="E2456" s="68" t="s">
        <v>7805</v>
      </c>
      <c r="F2456" s="68" t="s">
        <v>38</v>
      </c>
      <c r="G2456" s="68" t="s">
        <v>7806</v>
      </c>
      <c r="H2456" s="68" t="s">
        <v>31</v>
      </c>
      <c r="I2456" s="69" t="s">
        <v>465</v>
      </c>
      <c r="J2456" s="69" t="s">
        <v>465</v>
      </c>
      <c r="K2456" s="68" t="s">
        <v>7807</v>
      </c>
      <c r="L2456" s="68" t="s">
        <v>33</v>
      </c>
      <c r="M2456" s="68" t="s">
        <v>34</v>
      </c>
      <c r="N2456" s="68" t="s">
        <v>35</v>
      </c>
      <c r="O2456" s="68" t="s">
        <v>36</v>
      </c>
      <c r="P2456" s="89" t="s">
        <v>8766</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2" t="s">
        <v>8768</v>
      </c>
    </row>
    <row r="2457" spans="1:29" ht="16.2" customHeight="1" x14ac:dyDescent="0.35">
      <c r="A2457" s="61">
        <v>2456</v>
      </c>
      <c r="B2457" s="67">
        <v>20415322</v>
      </c>
      <c r="C2457" s="68" t="s">
        <v>7630</v>
      </c>
      <c r="D2457" s="63" t="s">
        <v>8764</v>
      </c>
      <c r="E2457" s="68" t="s">
        <v>2803</v>
      </c>
      <c r="F2457" s="68" t="s">
        <v>38</v>
      </c>
      <c r="G2457" s="68" t="s">
        <v>7808</v>
      </c>
      <c r="H2457" s="68" t="s">
        <v>31</v>
      </c>
      <c r="I2457" s="69" t="s">
        <v>465</v>
      </c>
      <c r="J2457" s="69" t="s">
        <v>465</v>
      </c>
      <c r="K2457" s="68" t="s">
        <v>7809</v>
      </c>
      <c r="L2457" s="68" t="s">
        <v>39</v>
      </c>
      <c r="M2457" s="68" t="s">
        <v>40</v>
      </c>
      <c r="N2457" s="68" t="s">
        <v>53</v>
      </c>
      <c r="O2457" s="68" t="s">
        <v>36</v>
      </c>
      <c r="P2457" s="63" t="s">
        <v>53</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2" t="s">
        <v>8768</v>
      </c>
    </row>
    <row r="2458" spans="1:29" ht="16.2" hidden="1" customHeight="1" x14ac:dyDescent="0.35">
      <c r="A2458" s="61">
        <v>2457</v>
      </c>
      <c r="B2458" s="67">
        <v>20415407</v>
      </c>
      <c r="C2458" s="68" t="s">
        <v>7630</v>
      </c>
      <c r="D2458" s="63" t="s">
        <v>8764</v>
      </c>
      <c r="E2458" s="68" t="s">
        <v>7810</v>
      </c>
      <c r="F2458" s="68" t="s">
        <v>38</v>
      </c>
      <c r="G2458" s="68" t="s">
        <v>4550</v>
      </c>
      <c r="H2458" s="68" t="s">
        <v>31</v>
      </c>
      <c r="I2458" s="69" t="s">
        <v>465</v>
      </c>
      <c r="J2458" s="69" t="s">
        <v>465</v>
      </c>
      <c r="K2458" s="68" t="s">
        <v>7811</v>
      </c>
      <c r="L2458" s="68" t="s">
        <v>39</v>
      </c>
      <c r="M2458" s="68" t="s">
        <v>34</v>
      </c>
      <c r="N2458" s="68" t="s">
        <v>35</v>
      </c>
      <c r="O2458" s="68" t="s">
        <v>36</v>
      </c>
      <c r="P2458" s="89" t="s">
        <v>8766</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2" t="s">
        <v>8768</v>
      </c>
    </row>
    <row r="2459" spans="1:29" ht="16.2" customHeight="1" x14ac:dyDescent="0.35">
      <c r="A2459" s="61">
        <v>2458</v>
      </c>
      <c r="B2459" s="67">
        <v>20415501</v>
      </c>
      <c r="C2459" s="68" t="s">
        <v>7630</v>
      </c>
      <c r="D2459" s="63" t="s">
        <v>8764</v>
      </c>
      <c r="E2459" s="68" t="s">
        <v>7812</v>
      </c>
      <c r="F2459" s="68" t="s">
        <v>38</v>
      </c>
      <c r="G2459" s="68" t="s">
        <v>6011</v>
      </c>
      <c r="H2459" s="68" t="s">
        <v>42</v>
      </c>
      <c r="I2459" s="69" t="s">
        <v>465</v>
      </c>
      <c r="J2459" s="69" t="s">
        <v>465</v>
      </c>
      <c r="K2459" s="68" t="s">
        <v>7813</v>
      </c>
      <c r="L2459" s="68" t="s">
        <v>39</v>
      </c>
      <c r="M2459" s="68" t="s">
        <v>40</v>
      </c>
      <c r="N2459" s="68" t="s">
        <v>53</v>
      </c>
      <c r="O2459" s="68" t="s">
        <v>36</v>
      </c>
      <c r="P2459" s="63" t="s">
        <v>53</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2" t="s">
        <v>8770</v>
      </c>
    </row>
    <row r="2460" spans="1:29" ht="16.2" hidden="1" customHeight="1" x14ac:dyDescent="0.35">
      <c r="A2460" s="61">
        <v>2459</v>
      </c>
      <c r="B2460" s="67">
        <v>20415600</v>
      </c>
      <c r="C2460" s="68" t="s">
        <v>7630</v>
      </c>
      <c r="D2460" s="63" t="s">
        <v>8764</v>
      </c>
      <c r="E2460" s="68" t="s">
        <v>7814</v>
      </c>
      <c r="F2460" s="68" t="s">
        <v>38</v>
      </c>
      <c r="G2460" s="68" t="s">
        <v>7815</v>
      </c>
      <c r="H2460" s="68" t="s">
        <v>42</v>
      </c>
      <c r="I2460" s="69" t="s">
        <v>3852</v>
      </c>
      <c r="J2460" s="69" t="s">
        <v>502</v>
      </c>
      <c r="K2460" s="68" t="s">
        <v>7816</v>
      </c>
      <c r="L2460" s="68" t="s">
        <v>39</v>
      </c>
      <c r="M2460" s="68" t="s">
        <v>40</v>
      </c>
      <c r="N2460" s="68" t="s">
        <v>35</v>
      </c>
      <c r="O2460" s="68" t="s">
        <v>43</v>
      </c>
      <c r="P2460" s="89" t="s">
        <v>8766</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2" t="s">
        <v>8768</v>
      </c>
    </row>
    <row r="2461" spans="1:29" ht="16.2" hidden="1" customHeight="1" x14ac:dyDescent="0.35">
      <c r="A2461" s="61">
        <v>2460</v>
      </c>
      <c r="B2461" s="67">
        <v>20415709</v>
      </c>
      <c r="C2461" s="68" t="s">
        <v>7630</v>
      </c>
      <c r="D2461" s="63" t="s">
        <v>8764</v>
      </c>
      <c r="E2461" s="68" t="s">
        <v>7817</v>
      </c>
      <c r="F2461" s="68" t="s">
        <v>38</v>
      </c>
      <c r="G2461" s="68" t="s">
        <v>7818</v>
      </c>
      <c r="H2461" s="68" t="s">
        <v>31</v>
      </c>
      <c r="I2461" s="69" t="s">
        <v>465</v>
      </c>
      <c r="J2461" s="69" t="s">
        <v>465</v>
      </c>
      <c r="K2461" s="68" t="s">
        <v>7819</v>
      </c>
      <c r="L2461" s="68" t="s">
        <v>39</v>
      </c>
      <c r="M2461" s="68" t="s">
        <v>34</v>
      </c>
      <c r="N2461" s="68" t="s">
        <v>48</v>
      </c>
      <c r="O2461" s="68" t="s">
        <v>36</v>
      </c>
      <c r="P2461" s="89" t="s">
        <v>8756</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2" t="s">
        <v>8768</v>
      </c>
    </row>
    <row r="2462" spans="1:29" ht="16.2" hidden="1" customHeight="1" x14ac:dyDescent="0.35">
      <c r="A2462" s="61">
        <v>2461</v>
      </c>
      <c r="B2462" s="67">
        <v>20415837</v>
      </c>
      <c r="C2462" s="68" t="s">
        <v>7630</v>
      </c>
      <c r="D2462" s="63" t="s">
        <v>8764</v>
      </c>
      <c r="E2462" s="68" t="s">
        <v>7820</v>
      </c>
      <c r="F2462" s="68" t="s">
        <v>38</v>
      </c>
      <c r="G2462" s="68" t="s">
        <v>7821</v>
      </c>
      <c r="H2462" s="68" t="s">
        <v>31</v>
      </c>
      <c r="I2462" s="69" t="s">
        <v>465</v>
      </c>
      <c r="J2462" s="69" t="s">
        <v>465</v>
      </c>
      <c r="K2462" s="68" t="s">
        <v>7822</v>
      </c>
      <c r="L2462" s="68" t="s">
        <v>33</v>
      </c>
      <c r="M2462" s="68" t="s">
        <v>34</v>
      </c>
      <c r="N2462" s="68" t="s">
        <v>35</v>
      </c>
      <c r="O2462" s="68" t="s">
        <v>36</v>
      </c>
      <c r="P2462" s="89" t="s">
        <v>8766</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2" t="s">
        <v>8769</v>
      </c>
    </row>
    <row r="2463" spans="1:29" ht="16.2" customHeight="1" x14ac:dyDescent="0.35">
      <c r="A2463" s="61">
        <v>2462</v>
      </c>
      <c r="B2463" s="67">
        <v>20416208</v>
      </c>
      <c r="C2463" s="68" t="s">
        <v>7630</v>
      </c>
      <c r="D2463" s="63" t="s">
        <v>8764</v>
      </c>
      <c r="E2463" s="68" t="s">
        <v>368</v>
      </c>
      <c r="F2463" s="68" t="s">
        <v>38</v>
      </c>
      <c r="G2463" s="68" t="s">
        <v>7823</v>
      </c>
      <c r="H2463" s="68" t="s">
        <v>31</v>
      </c>
      <c r="I2463" s="69" t="s">
        <v>7824</v>
      </c>
      <c r="J2463" s="69" t="s">
        <v>469</v>
      </c>
      <c r="K2463" s="68" t="s">
        <v>7825</v>
      </c>
      <c r="L2463" s="68" t="s">
        <v>39</v>
      </c>
      <c r="M2463" s="68" t="s">
        <v>40</v>
      </c>
      <c r="N2463" s="68" t="s">
        <v>53</v>
      </c>
      <c r="O2463" s="68" t="s">
        <v>30</v>
      </c>
      <c r="P2463" s="63" t="s">
        <v>53</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2" t="s">
        <v>8768</v>
      </c>
    </row>
    <row r="2464" spans="1:29" ht="16.2" hidden="1" customHeight="1" x14ac:dyDescent="0.35">
      <c r="A2464" s="61">
        <v>2463</v>
      </c>
      <c r="B2464" s="67">
        <v>20416257</v>
      </c>
      <c r="C2464" s="68" t="s">
        <v>7630</v>
      </c>
      <c r="D2464" s="63" t="s">
        <v>8764</v>
      </c>
      <c r="E2464" s="68" t="s">
        <v>103</v>
      </c>
      <c r="F2464" s="68" t="s">
        <v>38</v>
      </c>
      <c r="G2464" s="68" t="s">
        <v>7826</v>
      </c>
      <c r="H2464" s="68" t="s">
        <v>31</v>
      </c>
      <c r="I2464" s="69" t="s">
        <v>7827</v>
      </c>
      <c r="J2464" s="69" t="s">
        <v>1092</v>
      </c>
      <c r="K2464" s="68" t="s">
        <v>7828</v>
      </c>
      <c r="L2464" s="68" t="s">
        <v>33</v>
      </c>
      <c r="M2464" s="68" t="s">
        <v>34</v>
      </c>
      <c r="N2464" s="68" t="s">
        <v>35</v>
      </c>
      <c r="O2464" s="68" t="s">
        <v>30</v>
      </c>
      <c r="P2464" s="89" t="s">
        <v>8766</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2" t="s">
        <v>8768</v>
      </c>
    </row>
    <row r="2465" spans="1:29" ht="16.2" hidden="1" customHeight="1" x14ac:dyDescent="0.35">
      <c r="A2465" s="66">
        <v>2464</v>
      </c>
      <c r="B2465" s="88">
        <v>20416399</v>
      </c>
      <c r="C2465" s="68" t="s">
        <v>7630</v>
      </c>
      <c r="D2465" s="63" t="s">
        <v>8764</v>
      </c>
      <c r="E2465" s="68" t="s">
        <v>7829</v>
      </c>
      <c r="F2465" s="68" t="s">
        <v>32</v>
      </c>
      <c r="G2465" s="68" t="s">
        <v>7830</v>
      </c>
      <c r="H2465" s="68" t="s">
        <v>42</v>
      </c>
      <c r="I2465" s="69" t="s">
        <v>706</v>
      </c>
      <c r="J2465" s="69" t="s">
        <v>502</v>
      </c>
      <c r="K2465" s="68" t="s">
        <v>7831</v>
      </c>
      <c r="L2465" s="68" t="s">
        <v>33</v>
      </c>
      <c r="M2465" s="68" t="s">
        <v>40</v>
      </c>
      <c r="N2465" s="68" t="s">
        <v>41</v>
      </c>
      <c r="O2465" s="68" t="s">
        <v>43</v>
      </c>
      <c r="P2465" s="63" t="s">
        <v>41</v>
      </c>
      <c r="Q2465" s="84">
        <f t="shared" ca="1" si="114"/>
        <v>46120</v>
      </c>
      <c r="R2465" s="68" t="s">
        <v>8747</v>
      </c>
      <c r="S2465" s="68">
        <v>0</v>
      </c>
      <c r="T2465" s="68">
        <v>0</v>
      </c>
      <c r="U2465" s="68">
        <v>0</v>
      </c>
      <c r="V2465" s="86">
        <f t="shared" si="115"/>
        <v>0</v>
      </c>
      <c r="W2465" s="68">
        <v>0</v>
      </c>
      <c r="X2465" s="68">
        <v>0</v>
      </c>
      <c r="Y2465" s="68">
        <v>0</v>
      </c>
      <c r="Z2465" s="68">
        <v>0</v>
      </c>
      <c r="AA2465" s="68">
        <v>0</v>
      </c>
      <c r="AB2465" s="87" t="str">
        <f t="shared" si="116"/>
        <v>요건탈락</v>
      </c>
      <c r="AC2465" s="92" t="s">
        <v>8768</v>
      </c>
    </row>
    <row r="2466" spans="1:29" ht="16.2" hidden="1" customHeight="1" x14ac:dyDescent="0.35">
      <c r="A2466" s="61">
        <v>2465</v>
      </c>
      <c r="B2466" s="67">
        <v>20416515</v>
      </c>
      <c r="C2466" s="68" t="s">
        <v>7630</v>
      </c>
      <c r="D2466" s="63" t="s">
        <v>8764</v>
      </c>
      <c r="E2466" s="68" t="s">
        <v>7832</v>
      </c>
      <c r="F2466" s="68" t="s">
        <v>38</v>
      </c>
      <c r="G2466" s="68" t="s">
        <v>7833</v>
      </c>
      <c r="H2466" s="68" t="s">
        <v>31</v>
      </c>
      <c r="I2466" s="69" t="s">
        <v>7834</v>
      </c>
      <c r="J2466" s="69" t="s">
        <v>689</v>
      </c>
      <c r="K2466" s="68" t="s">
        <v>7835</v>
      </c>
      <c r="L2466" s="68" t="s">
        <v>33</v>
      </c>
      <c r="M2466" s="68" t="s">
        <v>34</v>
      </c>
      <c r="N2466" s="68" t="s">
        <v>35</v>
      </c>
      <c r="O2466" s="68" t="s">
        <v>43</v>
      </c>
      <c r="P2466" s="89" t="s">
        <v>8766</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2" t="s">
        <v>8768</v>
      </c>
    </row>
    <row r="2467" spans="1:29" ht="16.2" hidden="1" customHeight="1" x14ac:dyDescent="0.35">
      <c r="A2467" s="61">
        <v>2466</v>
      </c>
      <c r="B2467" s="67">
        <v>20416668</v>
      </c>
      <c r="C2467" s="68" t="s">
        <v>7630</v>
      </c>
      <c r="D2467" s="63" t="s">
        <v>8764</v>
      </c>
      <c r="E2467" s="68" t="s">
        <v>7836</v>
      </c>
      <c r="F2467" s="68" t="s">
        <v>38</v>
      </c>
      <c r="G2467" s="68" t="s">
        <v>7837</v>
      </c>
      <c r="H2467" s="68" t="s">
        <v>31</v>
      </c>
      <c r="I2467" s="69" t="s">
        <v>7838</v>
      </c>
      <c r="J2467" s="69" t="s">
        <v>469</v>
      </c>
      <c r="K2467" s="68" t="s">
        <v>7839</v>
      </c>
      <c r="L2467" s="68" t="s">
        <v>39</v>
      </c>
      <c r="M2467" s="68" t="s">
        <v>40</v>
      </c>
      <c r="N2467" s="68" t="s">
        <v>46</v>
      </c>
      <c r="O2467" s="68" t="s">
        <v>43</v>
      </c>
      <c r="P2467" s="63" t="s">
        <v>46</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2" t="s">
        <v>8768</v>
      </c>
    </row>
    <row r="2468" spans="1:29" ht="16.2" hidden="1" customHeight="1" x14ac:dyDescent="0.35">
      <c r="A2468" s="61">
        <v>2467</v>
      </c>
      <c r="B2468" s="67">
        <v>20416817</v>
      </c>
      <c r="C2468" s="68" t="s">
        <v>7630</v>
      </c>
      <c r="D2468" s="63" t="s">
        <v>8764</v>
      </c>
      <c r="E2468" s="68" t="s">
        <v>7840</v>
      </c>
      <c r="F2468" s="68" t="s">
        <v>38</v>
      </c>
      <c r="G2468" s="68" t="s">
        <v>4522</v>
      </c>
      <c r="H2468" s="68" t="s">
        <v>42</v>
      </c>
      <c r="I2468" s="69" t="s">
        <v>7841</v>
      </c>
      <c r="J2468" s="69" t="s">
        <v>526</v>
      </c>
      <c r="K2468" s="68" t="s">
        <v>7842</v>
      </c>
      <c r="L2468" s="68" t="s">
        <v>33</v>
      </c>
      <c r="M2468" s="68" t="s">
        <v>34</v>
      </c>
      <c r="N2468" s="68" t="s">
        <v>35</v>
      </c>
      <c r="O2468" s="68" t="s">
        <v>43</v>
      </c>
      <c r="P2468" s="89" t="s">
        <v>8766</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2" t="s">
        <v>8768</v>
      </c>
    </row>
    <row r="2469" spans="1:29" ht="16.2" hidden="1" customHeight="1" x14ac:dyDescent="0.35">
      <c r="A2469" s="61">
        <v>2468</v>
      </c>
      <c r="B2469" s="67">
        <v>20416828</v>
      </c>
      <c r="C2469" s="68" t="s">
        <v>7630</v>
      </c>
      <c r="D2469" s="63" t="s">
        <v>8764</v>
      </c>
      <c r="E2469" s="68" t="s">
        <v>7843</v>
      </c>
      <c r="F2469" s="68" t="s">
        <v>38</v>
      </c>
      <c r="G2469" s="68" t="s">
        <v>7844</v>
      </c>
      <c r="H2469" s="68" t="s">
        <v>31</v>
      </c>
      <c r="I2469" s="69" t="s">
        <v>465</v>
      </c>
      <c r="J2469" s="69" t="s">
        <v>465</v>
      </c>
      <c r="K2469" s="68" t="s">
        <v>7845</v>
      </c>
      <c r="L2469" s="68" t="s">
        <v>33</v>
      </c>
      <c r="M2469" s="68" t="s">
        <v>34</v>
      </c>
      <c r="N2469" s="68" t="s">
        <v>48</v>
      </c>
      <c r="O2469" s="68" t="s">
        <v>36</v>
      </c>
      <c r="P2469" s="89" t="s">
        <v>8758</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2" t="s">
        <v>8768</v>
      </c>
    </row>
    <row r="2470" spans="1:29" ht="16.2" hidden="1" customHeight="1" x14ac:dyDescent="0.35">
      <c r="A2470" s="61">
        <v>2469</v>
      </c>
      <c r="B2470" s="67">
        <v>20416968</v>
      </c>
      <c r="C2470" s="68" t="s">
        <v>7630</v>
      </c>
      <c r="D2470" s="63" t="s">
        <v>8764</v>
      </c>
      <c r="E2470" s="68" t="s">
        <v>7846</v>
      </c>
      <c r="F2470" s="68" t="s">
        <v>38</v>
      </c>
      <c r="G2470" s="68" t="s">
        <v>7847</v>
      </c>
      <c r="H2470" s="68" t="s">
        <v>42</v>
      </c>
      <c r="I2470" s="69" t="s">
        <v>1400</v>
      </c>
      <c r="J2470" s="69" t="s">
        <v>544</v>
      </c>
      <c r="K2470" s="68" t="s">
        <v>7848</v>
      </c>
      <c r="L2470" s="68" t="s">
        <v>45</v>
      </c>
      <c r="M2470" s="68" t="s">
        <v>34</v>
      </c>
      <c r="N2470" s="68" t="s">
        <v>35</v>
      </c>
      <c r="O2470" s="68" t="s">
        <v>43</v>
      </c>
      <c r="P2470" s="89" t="s">
        <v>8766</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2" t="s">
        <v>8768</v>
      </c>
    </row>
    <row r="2471" spans="1:29" ht="16.2" hidden="1" customHeight="1" x14ac:dyDescent="0.35">
      <c r="A2471" s="61">
        <v>2470</v>
      </c>
      <c r="B2471" s="67">
        <v>20416973</v>
      </c>
      <c r="C2471" s="68" t="s">
        <v>7630</v>
      </c>
      <c r="D2471" s="63" t="s">
        <v>8764</v>
      </c>
      <c r="E2471" s="68" t="s">
        <v>7849</v>
      </c>
      <c r="F2471" s="68" t="s">
        <v>38</v>
      </c>
      <c r="G2471" s="68" t="s">
        <v>7850</v>
      </c>
      <c r="H2471" s="68" t="s">
        <v>42</v>
      </c>
      <c r="I2471" s="69" t="s">
        <v>7851</v>
      </c>
      <c r="J2471" s="69" t="s">
        <v>544</v>
      </c>
      <c r="K2471" s="68" t="s">
        <v>7852</v>
      </c>
      <c r="L2471" s="68" t="s">
        <v>39</v>
      </c>
      <c r="M2471" s="68" t="s">
        <v>40</v>
      </c>
      <c r="N2471" s="68" t="s">
        <v>57</v>
      </c>
      <c r="O2471" s="68" t="s">
        <v>43</v>
      </c>
      <c r="P2471" s="63" t="s">
        <v>57</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2" t="s">
        <v>8768</v>
      </c>
    </row>
    <row r="2472" spans="1:29" ht="16.2" hidden="1" customHeight="1" x14ac:dyDescent="0.35">
      <c r="A2472" s="61">
        <v>2471</v>
      </c>
      <c r="B2472" s="67">
        <v>20417064</v>
      </c>
      <c r="C2472" s="68" t="s">
        <v>7630</v>
      </c>
      <c r="D2472" s="63" t="s">
        <v>8764</v>
      </c>
      <c r="E2472" s="68" t="s">
        <v>1137</v>
      </c>
      <c r="F2472" s="68" t="s">
        <v>38</v>
      </c>
      <c r="G2472" s="68" t="s">
        <v>7853</v>
      </c>
      <c r="H2472" s="68" t="s">
        <v>42</v>
      </c>
      <c r="I2472" s="69" t="s">
        <v>465</v>
      </c>
      <c r="J2472" s="69" t="s">
        <v>465</v>
      </c>
      <c r="K2472" s="68" t="s">
        <v>7854</v>
      </c>
      <c r="L2472" s="68" t="s">
        <v>33</v>
      </c>
      <c r="M2472" s="68" t="s">
        <v>40</v>
      </c>
      <c r="N2472" s="68" t="s">
        <v>52</v>
      </c>
      <c r="O2472" s="68" t="s">
        <v>36</v>
      </c>
      <c r="P2472" s="63" t="s">
        <v>52</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2" t="s">
        <v>8768</v>
      </c>
    </row>
    <row r="2473" spans="1:29" ht="16.2" hidden="1" customHeight="1" x14ac:dyDescent="0.35">
      <c r="A2473" s="61">
        <v>2472</v>
      </c>
      <c r="B2473" s="67">
        <v>20417146</v>
      </c>
      <c r="C2473" s="68" t="s">
        <v>7630</v>
      </c>
      <c r="D2473" s="63" t="s">
        <v>8764</v>
      </c>
      <c r="E2473" s="68" t="s">
        <v>405</v>
      </c>
      <c r="F2473" s="68" t="s">
        <v>38</v>
      </c>
      <c r="G2473" s="68" t="s">
        <v>7855</v>
      </c>
      <c r="H2473" s="68" t="s">
        <v>31</v>
      </c>
      <c r="I2473" s="69" t="s">
        <v>465</v>
      </c>
      <c r="J2473" s="69" t="s">
        <v>526</v>
      </c>
      <c r="K2473" s="68" t="s">
        <v>7856</v>
      </c>
      <c r="L2473" s="68" t="s">
        <v>33</v>
      </c>
      <c r="M2473" s="68" t="s">
        <v>34</v>
      </c>
      <c r="N2473" s="68" t="s">
        <v>35</v>
      </c>
      <c r="O2473" s="68" t="s">
        <v>43</v>
      </c>
      <c r="P2473" s="89" t="s">
        <v>8766</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2" t="s">
        <v>8768</v>
      </c>
    </row>
    <row r="2474" spans="1:29" ht="16.2" hidden="1" customHeight="1" x14ac:dyDescent="0.35">
      <c r="A2474" s="61">
        <v>2473</v>
      </c>
      <c r="B2474" s="67">
        <v>20417308</v>
      </c>
      <c r="C2474" s="68" t="s">
        <v>7630</v>
      </c>
      <c r="D2474" s="63" t="s">
        <v>8764</v>
      </c>
      <c r="E2474" s="68" t="s">
        <v>7857</v>
      </c>
      <c r="F2474" s="68" t="s">
        <v>38</v>
      </c>
      <c r="G2474" s="68" t="s">
        <v>7858</v>
      </c>
      <c r="H2474" s="68" t="s">
        <v>42</v>
      </c>
      <c r="I2474" s="69" t="s">
        <v>465</v>
      </c>
      <c r="J2474" s="69" t="s">
        <v>465</v>
      </c>
      <c r="K2474" s="68" t="s">
        <v>7859</v>
      </c>
      <c r="L2474" s="68" t="s">
        <v>33</v>
      </c>
      <c r="M2474" s="68" t="s">
        <v>34</v>
      </c>
      <c r="N2474" s="68" t="s">
        <v>35</v>
      </c>
      <c r="O2474" s="68" t="s">
        <v>36</v>
      </c>
      <c r="P2474" s="89" t="s">
        <v>8766</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2" t="s">
        <v>8768</v>
      </c>
    </row>
    <row r="2475" spans="1:29" ht="16.2" hidden="1" customHeight="1" x14ac:dyDescent="0.35">
      <c r="A2475" s="66">
        <v>2474</v>
      </c>
      <c r="B2475" s="88">
        <v>20417364</v>
      </c>
      <c r="C2475" s="68" t="s">
        <v>7630</v>
      </c>
      <c r="D2475" s="63" t="s">
        <v>8764</v>
      </c>
      <c r="E2475" s="68" t="s">
        <v>7860</v>
      </c>
      <c r="F2475" s="68" t="s">
        <v>32</v>
      </c>
      <c r="G2475" s="68" t="s">
        <v>7861</v>
      </c>
      <c r="H2475" s="68" t="s">
        <v>42</v>
      </c>
      <c r="I2475" s="69" t="s">
        <v>5325</v>
      </c>
      <c r="J2475" s="69" t="s">
        <v>465</v>
      </c>
      <c r="K2475" s="68" t="s">
        <v>7862</v>
      </c>
      <c r="L2475" s="68" t="s">
        <v>39</v>
      </c>
      <c r="M2475" s="68" t="s">
        <v>34</v>
      </c>
      <c r="N2475" s="68" t="s">
        <v>41</v>
      </c>
      <c r="O2475" s="68" t="s">
        <v>43</v>
      </c>
      <c r="P2475" s="63" t="s">
        <v>41</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2" t="s">
        <v>8768</v>
      </c>
    </row>
    <row r="2476" spans="1:29" ht="16.2" customHeight="1" x14ac:dyDescent="0.35">
      <c r="A2476" s="61">
        <v>2475</v>
      </c>
      <c r="B2476" s="67">
        <v>20417596</v>
      </c>
      <c r="C2476" s="68" t="s">
        <v>7630</v>
      </c>
      <c r="D2476" s="63" t="s">
        <v>8764</v>
      </c>
      <c r="E2476" s="68" t="s">
        <v>7863</v>
      </c>
      <c r="F2476" s="68" t="s">
        <v>38</v>
      </c>
      <c r="G2476" s="68" t="s">
        <v>7864</v>
      </c>
      <c r="H2476" s="68" t="s">
        <v>42</v>
      </c>
      <c r="I2476" s="69" t="s">
        <v>7865</v>
      </c>
      <c r="J2476" s="69" t="s">
        <v>502</v>
      </c>
      <c r="K2476" s="68" t="s">
        <v>7866</v>
      </c>
      <c r="L2476" s="68" t="s">
        <v>39</v>
      </c>
      <c r="M2476" s="68" t="s">
        <v>40</v>
      </c>
      <c r="N2476" s="68" t="s">
        <v>53</v>
      </c>
      <c r="O2476" s="68" t="s">
        <v>43</v>
      </c>
      <c r="P2476" s="63" t="s">
        <v>53</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2" t="s">
        <v>8770</v>
      </c>
    </row>
    <row r="2477" spans="1:29" ht="16.2" hidden="1" customHeight="1" x14ac:dyDescent="0.35">
      <c r="A2477" s="61">
        <v>2476</v>
      </c>
      <c r="B2477" s="67">
        <v>20417688</v>
      </c>
      <c r="C2477" s="68" t="s">
        <v>7630</v>
      </c>
      <c r="D2477" s="63" t="s">
        <v>8764</v>
      </c>
      <c r="E2477" s="68" t="s">
        <v>7867</v>
      </c>
      <c r="F2477" s="68" t="s">
        <v>38</v>
      </c>
      <c r="G2477" s="68" t="s">
        <v>7868</v>
      </c>
      <c r="H2477" s="68" t="s">
        <v>42</v>
      </c>
      <c r="I2477" s="69" t="s">
        <v>1364</v>
      </c>
      <c r="J2477" s="69" t="s">
        <v>502</v>
      </c>
      <c r="K2477" s="68" t="s">
        <v>7869</v>
      </c>
      <c r="L2477" s="68" t="s">
        <v>39</v>
      </c>
      <c r="M2477" s="68" t="s">
        <v>40</v>
      </c>
      <c r="N2477" s="68" t="s">
        <v>48</v>
      </c>
      <c r="O2477" s="68" t="s">
        <v>43</v>
      </c>
      <c r="P2477" s="89" t="s">
        <v>8758</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2" t="s">
        <v>8770</v>
      </c>
    </row>
    <row r="2478" spans="1:29" ht="16.2" hidden="1" customHeight="1" x14ac:dyDescent="0.35">
      <c r="A2478" s="61">
        <v>2477</v>
      </c>
      <c r="B2478" s="67">
        <v>20418020</v>
      </c>
      <c r="C2478" s="68" t="s">
        <v>7630</v>
      </c>
      <c r="D2478" s="63" t="s">
        <v>8764</v>
      </c>
      <c r="E2478" s="68" t="s">
        <v>7870</v>
      </c>
      <c r="F2478" s="68" t="s">
        <v>38</v>
      </c>
      <c r="G2478" s="68" t="s">
        <v>3701</v>
      </c>
      <c r="H2478" s="68" t="s">
        <v>42</v>
      </c>
      <c r="I2478" s="69" t="s">
        <v>607</v>
      </c>
      <c r="J2478" s="69" t="s">
        <v>502</v>
      </c>
      <c r="K2478" s="68" t="s">
        <v>7871</v>
      </c>
      <c r="L2478" s="68" t="s">
        <v>39</v>
      </c>
      <c r="M2478" s="68" t="s">
        <v>34</v>
      </c>
      <c r="N2478" s="68" t="s">
        <v>35</v>
      </c>
      <c r="O2478" s="68" t="s">
        <v>43</v>
      </c>
      <c r="P2478" s="89" t="s">
        <v>8766</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2" t="s">
        <v>8768</v>
      </c>
    </row>
    <row r="2479" spans="1:29" ht="16.2" hidden="1" customHeight="1" x14ac:dyDescent="0.35">
      <c r="A2479" s="61">
        <v>2478</v>
      </c>
      <c r="B2479" s="67">
        <v>20418191</v>
      </c>
      <c r="C2479" s="68" t="s">
        <v>7630</v>
      </c>
      <c r="D2479" s="63" t="s">
        <v>8764</v>
      </c>
      <c r="E2479" s="68" t="s">
        <v>7872</v>
      </c>
      <c r="F2479" s="68" t="s">
        <v>38</v>
      </c>
      <c r="G2479" s="68" t="s">
        <v>7873</v>
      </c>
      <c r="H2479" s="68" t="s">
        <v>31</v>
      </c>
      <c r="I2479" s="69" t="s">
        <v>582</v>
      </c>
      <c r="J2479" s="69" t="s">
        <v>469</v>
      </c>
      <c r="K2479" s="68" t="s">
        <v>7874</v>
      </c>
      <c r="L2479" s="68" t="s">
        <v>33</v>
      </c>
      <c r="M2479" s="68" t="s">
        <v>34</v>
      </c>
      <c r="N2479" s="68" t="s">
        <v>48</v>
      </c>
      <c r="O2479" s="68" t="s">
        <v>43</v>
      </c>
      <c r="P2479" s="89" t="s">
        <v>8756</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2" t="s">
        <v>8768</v>
      </c>
    </row>
    <row r="2480" spans="1:29" ht="16.2" hidden="1" customHeight="1" x14ac:dyDescent="0.35">
      <c r="A2480" s="61">
        <v>2479</v>
      </c>
      <c r="B2480" s="67">
        <v>20418210</v>
      </c>
      <c r="C2480" s="68" t="s">
        <v>7630</v>
      </c>
      <c r="D2480" s="63" t="s">
        <v>8764</v>
      </c>
      <c r="E2480" s="68" t="s">
        <v>6436</v>
      </c>
      <c r="F2480" s="68" t="s">
        <v>38</v>
      </c>
      <c r="G2480" s="68" t="s">
        <v>7875</v>
      </c>
      <c r="H2480" s="68" t="s">
        <v>42</v>
      </c>
      <c r="I2480" s="69" t="s">
        <v>5812</v>
      </c>
      <c r="J2480" s="69" t="s">
        <v>526</v>
      </c>
      <c r="K2480" s="68" t="s">
        <v>7876</v>
      </c>
      <c r="L2480" s="68" t="s">
        <v>39</v>
      </c>
      <c r="M2480" s="68" t="s">
        <v>34</v>
      </c>
      <c r="N2480" s="68" t="s">
        <v>35</v>
      </c>
      <c r="O2480" s="68" t="s">
        <v>43</v>
      </c>
      <c r="P2480" s="89" t="s">
        <v>8766</v>
      </c>
      <c r="Q2480" s="84">
        <f t="shared" ca="1" si="114"/>
        <v>46120</v>
      </c>
      <c r="R2480" s="68" t="s">
        <v>8747</v>
      </c>
      <c r="S2480" s="68">
        <v>0</v>
      </c>
      <c r="T2480" s="68">
        <v>0</v>
      </c>
      <c r="U2480" s="68">
        <v>0</v>
      </c>
      <c r="V2480" s="86">
        <f t="shared" si="115"/>
        <v>0</v>
      </c>
      <c r="W2480" s="68">
        <v>0</v>
      </c>
      <c r="X2480" s="68">
        <v>0</v>
      </c>
      <c r="Y2480" s="68">
        <v>0</v>
      </c>
      <c r="Z2480" s="68">
        <v>0</v>
      </c>
      <c r="AA2480" s="68">
        <v>0</v>
      </c>
      <c r="AB2480" s="87" t="str">
        <f t="shared" si="116"/>
        <v>요건탈락</v>
      </c>
      <c r="AC2480" s="92" t="s">
        <v>8768</v>
      </c>
    </row>
    <row r="2481" spans="1:29" ht="16.2" hidden="1" customHeight="1" x14ac:dyDescent="0.35">
      <c r="A2481" s="61">
        <v>2480</v>
      </c>
      <c r="B2481" s="67">
        <v>20418337</v>
      </c>
      <c r="C2481" s="68" t="s">
        <v>7630</v>
      </c>
      <c r="D2481" s="63" t="s">
        <v>8764</v>
      </c>
      <c r="E2481" s="68" t="s">
        <v>7877</v>
      </c>
      <c r="F2481" s="68" t="s">
        <v>38</v>
      </c>
      <c r="G2481" s="68" t="s">
        <v>7878</v>
      </c>
      <c r="H2481" s="68" t="s">
        <v>42</v>
      </c>
      <c r="I2481" s="69" t="s">
        <v>1147</v>
      </c>
      <c r="J2481" s="69" t="s">
        <v>469</v>
      </c>
      <c r="K2481" s="68" t="s">
        <v>7879</v>
      </c>
      <c r="L2481" s="68" t="s">
        <v>33</v>
      </c>
      <c r="M2481" s="68" t="s">
        <v>34</v>
      </c>
      <c r="N2481" s="68" t="s">
        <v>52</v>
      </c>
      <c r="O2481" s="68" t="s">
        <v>43</v>
      </c>
      <c r="P2481" s="63" t="s">
        <v>52</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2" t="s">
        <v>8768</v>
      </c>
    </row>
    <row r="2482" spans="1:29" ht="16.2" hidden="1" customHeight="1" x14ac:dyDescent="0.35">
      <c r="A2482" s="61">
        <v>2481</v>
      </c>
      <c r="B2482" s="67">
        <v>20418471</v>
      </c>
      <c r="C2482" s="68" t="s">
        <v>7630</v>
      </c>
      <c r="D2482" s="63" t="s">
        <v>8764</v>
      </c>
      <c r="E2482" s="68" t="s">
        <v>7880</v>
      </c>
      <c r="F2482" s="68" t="s">
        <v>38</v>
      </c>
      <c r="G2482" s="68" t="s">
        <v>7881</v>
      </c>
      <c r="H2482" s="68" t="s">
        <v>42</v>
      </c>
      <c r="I2482" s="69" t="s">
        <v>4621</v>
      </c>
      <c r="J2482" s="69" t="s">
        <v>502</v>
      </c>
      <c r="K2482" s="68" t="s">
        <v>7882</v>
      </c>
      <c r="L2482" s="68" t="s">
        <v>33</v>
      </c>
      <c r="M2482" s="68" t="s">
        <v>40</v>
      </c>
      <c r="N2482" s="68" t="s">
        <v>52</v>
      </c>
      <c r="O2482" s="68" t="s">
        <v>43</v>
      </c>
      <c r="P2482" s="63" t="s">
        <v>52</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2" t="s">
        <v>8768</v>
      </c>
    </row>
    <row r="2483" spans="1:29" ht="16.2" hidden="1" customHeight="1" x14ac:dyDescent="0.35">
      <c r="A2483" s="61">
        <v>2482</v>
      </c>
      <c r="B2483" s="67">
        <v>20418473</v>
      </c>
      <c r="C2483" s="68" t="s">
        <v>7630</v>
      </c>
      <c r="D2483" s="63" t="s">
        <v>8764</v>
      </c>
      <c r="E2483" s="68" t="s">
        <v>6625</v>
      </c>
      <c r="F2483" s="68" t="s">
        <v>38</v>
      </c>
      <c r="G2483" s="68" t="s">
        <v>7883</v>
      </c>
      <c r="H2483" s="68" t="s">
        <v>42</v>
      </c>
      <c r="I2483" s="69" t="s">
        <v>465</v>
      </c>
      <c r="J2483" s="69" t="s">
        <v>465</v>
      </c>
      <c r="K2483" s="68" t="s">
        <v>7884</v>
      </c>
      <c r="L2483" s="68" t="s">
        <v>39</v>
      </c>
      <c r="M2483" s="68" t="s">
        <v>40</v>
      </c>
      <c r="N2483" s="68" t="s">
        <v>48</v>
      </c>
      <c r="O2483" s="68" t="s">
        <v>36</v>
      </c>
      <c r="P2483" s="89" t="s">
        <v>8758</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2" t="s">
        <v>8768</v>
      </c>
    </row>
    <row r="2484" spans="1:29" ht="16.2" hidden="1" customHeight="1" x14ac:dyDescent="0.35">
      <c r="A2484" s="61">
        <v>2483</v>
      </c>
      <c r="B2484" s="67">
        <v>20418691</v>
      </c>
      <c r="C2484" s="68" t="s">
        <v>7630</v>
      </c>
      <c r="D2484" s="63" t="s">
        <v>8764</v>
      </c>
      <c r="E2484" s="68" t="s">
        <v>3888</v>
      </c>
      <c r="F2484" s="68" t="s">
        <v>38</v>
      </c>
      <c r="G2484" s="68" t="s">
        <v>7885</v>
      </c>
      <c r="H2484" s="68" t="s">
        <v>42</v>
      </c>
      <c r="I2484" s="69" t="s">
        <v>465</v>
      </c>
      <c r="J2484" s="69" t="s">
        <v>465</v>
      </c>
      <c r="K2484" s="68" t="s">
        <v>7886</v>
      </c>
      <c r="L2484" s="68" t="s">
        <v>39</v>
      </c>
      <c r="M2484" s="68" t="s">
        <v>40</v>
      </c>
      <c r="N2484" s="68" t="s">
        <v>48</v>
      </c>
      <c r="O2484" s="68" t="s">
        <v>36</v>
      </c>
      <c r="P2484" s="89" t="s">
        <v>8756</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2" t="s">
        <v>8770</v>
      </c>
    </row>
    <row r="2485" spans="1:29" ht="16.2" hidden="1" customHeight="1" x14ac:dyDescent="0.35">
      <c r="A2485" s="61">
        <v>2484</v>
      </c>
      <c r="B2485" s="67">
        <v>20418802</v>
      </c>
      <c r="C2485" s="68" t="s">
        <v>7630</v>
      </c>
      <c r="D2485" s="63" t="s">
        <v>8764</v>
      </c>
      <c r="E2485" s="68" t="s">
        <v>7887</v>
      </c>
      <c r="F2485" s="68" t="s">
        <v>38</v>
      </c>
      <c r="G2485" s="68" t="s">
        <v>7888</v>
      </c>
      <c r="H2485" s="68" t="s">
        <v>31</v>
      </c>
      <c r="I2485" s="69" t="s">
        <v>465</v>
      </c>
      <c r="J2485" s="69" t="s">
        <v>465</v>
      </c>
      <c r="K2485" s="68" t="s">
        <v>7889</v>
      </c>
      <c r="L2485" s="68" t="s">
        <v>33</v>
      </c>
      <c r="M2485" s="68" t="s">
        <v>34</v>
      </c>
      <c r="N2485" s="68" t="s">
        <v>35</v>
      </c>
      <c r="O2485" s="68" t="s">
        <v>36</v>
      </c>
      <c r="P2485" s="89" t="s">
        <v>8766</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2" t="s">
        <v>8768</v>
      </c>
    </row>
    <row r="2486" spans="1:29" ht="16.2" hidden="1" customHeight="1" x14ac:dyDescent="0.35">
      <c r="A2486" s="61">
        <v>2485</v>
      </c>
      <c r="B2486" s="67">
        <v>20418903</v>
      </c>
      <c r="C2486" s="68" t="s">
        <v>7630</v>
      </c>
      <c r="D2486" s="63" t="s">
        <v>8764</v>
      </c>
      <c r="E2486" s="68" t="s">
        <v>7890</v>
      </c>
      <c r="F2486" s="68" t="s">
        <v>38</v>
      </c>
      <c r="G2486" s="68" t="s">
        <v>7891</v>
      </c>
      <c r="H2486" s="68" t="s">
        <v>42</v>
      </c>
      <c r="I2486" s="69" t="s">
        <v>2715</v>
      </c>
      <c r="J2486" s="69" t="s">
        <v>469</v>
      </c>
      <c r="K2486" s="68" t="s">
        <v>7892</v>
      </c>
      <c r="L2486" s="68" t="s">
        <v>39</v>
      </c>
      <c r="M2486" s="68" t="s">
        <v>40</v>
      </c>
      <c r="N2486" s="68" t="s">
        <v>48</v>
      </c>
      <c r="O2486" s="68" t="s">
        <v>43</v>
      </c>
      <c r="P2486" s="89" t="s">
        <v>8758</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2" t="s">
        <v>8768</v>
      </c>
    </row>
    <row r="2487" spans="1:29" ht="16.2" hidden="1" customHeight="1" x14ac:dyDescent="0.35">
      <c r="A2487" s="61">
        <v>2486</v>
      </c>
      <c r="B2487" s="67">
        <v>20418912</v>
      </c>
      <c r="C2487" s="68" t="s">
        <v>7630</v>
      </c>
      <c r="D2487" s="63" t="s">
        <v>8764</v>
      </c>
      <c r="E2487" s="68" t="s">
        <v>431</v>
      </c>
      <c r="F2487" s="68" t="s">
        <v>38</v>
      </c>
      <c r="G2487" s="68" t="s">
        <v>7893</v>
      </c>
      <c r="H2487" s="68" t="s">
        <v>42</v>
      </c>
      <c r="I2487" s="69" t="s">
        <v>1110</v>
      </c>
      <c r="J2487" s="69" t="s">
        <v>469</v>
      </c>
      <c r="K2487" s="68" t="s">
        <v>7894</v>
      </c>
      <c r="L2487" s="68" t="s">
        <v>39</v>
      </c>
      <c r="M2487" s="68" t="s">
        <v>40</v>
      </c>
      <c r="N2487" s="68" t="s">
        <v>52</v>
      </c>
      <c r="O2487" s="68" t="s">
        <v>30</v>
      </c>
      <c r="P2487" s="63" t="s">
        <v>52</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2" t="s">
        <v>8768</v>
      </c>
    </row>
    <row r="2488" spans="1:29" ht="16.2" hidden="1" customHeight="1" x14ac:dyDescent="0.35">
      <c r="A2488" s="61">
        <v>2487</v>
      </c>
      <c r="B2488" s="67">
        <v>20419248</v>
      </c>
      <c r="C2488" s="68" t="s">
        <v>7630</v>
      </c>
      <c r="D2488" s="63" t="s">
        <v>8764</v>
      </c>
      <c r="E2488" s="68" t="s">
        <v>7895</v>
      </c>
      <c r="F2488" s="68" t="s">
        <v>38</v>
      </c>
      <c r="G2488" s="68" t="s">
        <v>7896</v>
      </c>
      <c r="H2488" s="68" t="s">
        <v>31</v>
      </c>
      <c r="I2488" s="69" t="s">
        <v>7897</v>
      </c>
      <c r="J2488" s="69" t="s">
        <v>502</v>
      </c>
      <c r="K2488" s="68" t="s">
        <v>7898</v>
      </c>
      <c r="L2488" s="68" t="s">
        <v>33</v>
      </c>
      <c r="M2488" s="68" t="s">
        <v>34</v>
      </c>
      <c r="N2488" s="68" t="s">
        <v>35</v>
      </c>
      <c r="O2488" s="68" t="s">
        <v>43</v>
      </c>
      <c r="P2488" s="89" t="s">
        <v>8766</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2" t="s">
        <v>8768</v>
      </c>
    </row>
    <row r="2489" spans="1:29" ht="16.2" hidden="1" customHeight="1" x14ac:dyDescent="0.35">
      <c r="A2489" s="61">
        <v>2488</v>
      </c>
      <c r="B2489" s="67">
        <v>20419260</v>
      </c>
      <c r="C2489" s="68" t="s">
        <v>7630</v>
      </c>
      <c r="D2489" s="63" t="s">
        <v>8764</v>
      </c>
      <c r="E2489" s="68" t="s">
        <v>7899</v>
      </c>
      <c r="F2489" s="68" t="s">
        <v>38</v>
      </c>
      <c r="G2489" s="68" t="s">
        <v>6216</v>
      </c>
      <c r="H2489" s="68" t="s">
        <v>42</v>
      </c>
      <c r="I2489" s="69" t="s">
        <v>7900</v>
      </c>
      <c r="J2489" s="69" t="s">
        <v>2969</v>
      </c>
      <c r="K2489" s="68" t="s">
        <v>7901</v>
      </c>
      <c r="L2489" s="68" t="s">
        <v>33</v>
      </c>
      <c r="M2489" s="68" t="s">
        <v>34</v>
      </c>
      <c r="N2489" s="68" t="s">
        <v>52</v>
      </c>
      <c r="O2489" s="68" t="s">
        <v>30</v>
      </c>
      <c r="P2489" s="63" t="s">
        <v>52</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2" t="s">
        <v>8774</v>
      </c>
    </row>
    <row r="2490" spans="1:29" ht="16.2" hidden="1" customHeight="1" x14ac:dyDescent="0.35">
      <c r="A2490" s="61">
        <v>2489</v>
      </c>
      <c r="B2490" s="67">
        <v>20419336</v>
      </c>
      <c r="C2490" s="68" t="s">
        <v>7630</v>
      </c>
      <c r="D2490" s="63" t="s">
        <v>8764</v>
      </c>
      <c r="E2490" s="68" t="s">
        <v>7902</v>
      </c>
      <c r="F2490" s="68" t="s">
        <v>38</v>
      </c>
      <c r="G2490" s="68" t="s">
        <v>7903</v>
      </c>
      <c r="H2490" s="68" t="s">
        <v>42</v>
      </c>
      <c r="I2490" s="69" t="s">
        <v>7904</v>
      </c>
      <c r="J2490" s="69" t="s">
        <v>980</v>
      </c>
      <c r="K2490" s="68" t="s">
        <v>7905</v>
      </c>
      <c r="L2490" s="68" t="s">
        <v>33</v>
      </c>
      <c r="M2490" s="68" t="s">
        <v>34</v>
      </c>
      <c r="N2490" s="68" t="s">
        <v>35</v>
      </c>
      <c r="O2490" s="68" t="s">
        <v>30</v>
      </c>
      <c r="P2490" s="89" t="s">
        <v>8766</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2" t="s">
        <v>8768</v>
      </c>
    </row>
    <row r="2491" spans="1:29" ht="16.2" hidden="1" customHeight="1" x14ac:dyDescent="0.35">
      <c r="A2491" s="61">
        <v>2490</v>
      </c>
      <c r="B2491" s="67">
        <v>20419457</v>
      </c>
      <c r="C2491" s="68" t="s">
        <v>7630</v>
      </c>
      <c r="D2491" s="63" t="s">
        <v>8764</v>
      </c>
      <c r="E2491" s="68" t="s">
        <v>7906</v>
      </c>
      <c r="F2491" s="68" t="s">
        <v>38</v>
      </c>
      <c r="G2491" s="68" t="s">
        <v>7907</v>
      </c>
      <c r="H2491" s="68" t="s">
        <v>42</v>
      </c>
      <c r="I2491" s="69" t="s">
        <v>465</v>
      </c>
      <c r="J2491" s="69" t="s">
        <v>502</v>
      </c>
      <c r="K2491" s="68" t="s">
        <v>7908</v>
      </c>
      <c r="L2491" s="68" t="s">
        <v>33</v>
      </c>
      <c r="M2491" s="68" t="s">
        <v>40</v>
      </c>
      <c r="N2491" s="68" t="s">
        <v>48</v>
      </c>
      <c r="O2491" s="68" t="s">
        <v>43</v>
      </c>
      <c r="P2491" s="89" t="s">
        <v>8756</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2" t="s">
        <v>8768</v>
      </c>
    </row>
    <row r="2492" spans="1:29" ht="16.2" hidden="1" customHeight="1" x14ac:dyDescent="0.35">
      <c r="A2492" s="61">
        <v>2491</v>
      </c>
      <c r="B2492" s="67">
        <v>20419688</v>
      </c>
      <c r="C2492" s="68" t="s">
        <v>7630</v>
      </c>
      <c r="D2492" s="63" t="s">
        <v>8764</v>
      </c>
      <c r="E2492" s="68" t="s">
        <v>7909</v>
      </c>
      <c r="F2492" s="68" t="s">
        <v>38</v>
      </c>
      <c r="G2492" s="68" t="s">
        <v>7910</v>
      </c>
      <c r="H2492" s="68" t="s">
        <v>31</v>
      </c>
      <c r="I2492" s="69" t="s">
        <v>465</v>
      </c>
      <c r="J2492" s="69" t="s">
        <v>465</v>
      </c>
      <c r="K2492" s="68" t="s">
        <v>7911</v>
      </c>
      <c r="L2492" s="68" t="s">
        <v>39</v>
      </c>
      <c r="M2492" s="68" t="s">
        <v>34</v>
      </c>
      <c r="N2492" s="68" t="s">
        <v>35</v>
      </c>
      <c r="O2492" s="68" t="s">
        <v>36</v>
      </c>
      <c r="P2492" s="89" t="s">
        <v>8766</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2" t="s">
        <v>8768</v>
      </c>
    </row>
    <row r="2493" spans="1:29" ht="16.2" hidden="1" customHeight="1" x14ac:dyDescent="0.35">
      <c r="A2493" s="66">
        <v>2492</v>
      </c>
      <c r="B2493" s="88">
        <v>20419689</v>
      </c>
      <c r="C2493" s="68" t="s">
        <v>7630</v>
      </c>
      <c r="D2493" s="63" t="s">
        <v>8764</v>
      </c>
      <c r="E2493" s="68" t="s">
        <v>7912</v>
      </c>
      <c r="F2493" s="68" t="s">
        <v>38</v>
      </c>
      <c r="G2493" s="68" t="s">
        <v>7913</v>
      </c>
      <c r="H2493" s="68" t="s">
        <v>42</v>
      </c>
      <c r="I2493" s="69" t="s">
        <v>5132</v>
      </c>
      <c r="J2493" s="69" t="s">
        <v>502</v>
      </c>
      <c r="K2493" s="68" t="s">
        <v>7914</v>
      </c>
      <c r="L2493" s="68" t="s">
        <v>7509</v>
      </c>
      <c r="M2493" s="68" t="s">
        <v>34</v>
      </c>
      <c r="N2493" s="68" t="s">
        <v>41</v>
      </c>
      <c r="O2493" s="68" t="s">
        <v>43</v>
      </c>
      <c r="P2493" s="63" t="s">
        <v>41</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2" t="s">
        <v>8768</v>
      </c>
    </row>
    <row r="2494" spans="1:29" ht="16.2" hidden="1" customHeight="1" x14ac:dyDescent="0.35">
      <c r="A2494" s="61">
        <v>2493</v>
      </c>
      <c r="B2494" s="67">
        <v>20419731</v>
      </c>
      <c r="C2494" s="68" t="s">
        <v>7630</v>
      </c>
      <c r="D2494" s="63" t="s">
        <v>8764</v>
      </c>
      <c r="E2494" s="68" t="s">
        <v>7915</v>
      </c>
      <c r="F2494" s="68" t="s">
        <v>38</v>
      </c>
      <c r="G2494" s="68" t="s">
        <v>7916</v>
      </c>
      <c r="H2494" s="68" t="s">
        <v>42</v>
      </c>
      <c r="I2494" s="69" t="s">
        <v>465</v>
      </c>
      <c r="J2494" s="69" t="s">
        <v>465</v>
      </c>
      <c r="K2494" s="68" t="s">
        <v>7917</v>
      </c>
      <c r="L2494" s="68" t="s">
        <v>39</v>
      </c>
      <c r="M2494" s="68" t="s">
        <v>40</v>
      </c>
      <c r="N2494" s="68" t="s">
        <v>48</v>
      </c>
      <c r="O2494" s="68" t="s">
        <v>36</v>
      </c>
      <c r="P2494" s="89" t="s">
        <v>8758</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2" t="s">
        <v>8768</v>
      </c>
    </row>
    <row r="2495" spans="1:29" ht="16.2" hidden="1" customHeight="1" x14ac:dyDescent="0.35">
      <c r="A2495" s="61">
        <v>2494</v>
      </c>
      <c r="B2495" s="67">
        <v>20419748</v>
      </c>
      <c r="C2495" s="68" t="s">
        <v>7630</v>
      </c>
      <c r="D2495" s="63" t="s">
        <v>8764</v>
      </c>
      <c r="E2495" s="68" t="s">
        <v>83</v>
      </c>
      <c r="F2495" s="68" t="s">
        <v>38</v>
      </c>
      <c r="G2495" s="68" t="s">
        <v>7918</v>
      </c>
      <c r="H2495" s="68" t="s">
        <v>31</v>
      </c>
      <c r="I2495" s="69" t="s">
        <v>465</v>
      </c>
      <c r="J2495" s="69" t="s">
        <v>465</v>
      </c>
      <c r="K2495" s="68" t="s">
        <v>7919</v>
      </c>
      <c r="L2495" s="68" t="s">
        <v>39</v>
      </c>
      <c r="M2495" s="68" t="s">
        <v>34</v>
      </c>
      <c r="N2495" s="68" t="s">
        <v>35</v>
      </c>
      <c r="O2495" s="68" t="s">
        <v>36</v>
      </c>
      <c r="P2495" s="89" t="s">
        <v>8766</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2" t="s">
        <v>8768</v>
      </c>
    </row>
    <row r="2496" spans="1:29" ht="16.2" hidden="1" customHeight="1" x14ac:dyDescent="0.35">
      <c r="A2496" s="61">
        <v>2495</v>
      </c>
      <c r="B2496" s="67">
        <v>20419823</v>
      </c>
      <c r="C2496" s="68" t="s">
        <v>7630</v>
      </c>
      <c r="D2496" s="63" t="s">
        <v>8764</v>
      </c>
      <c r="E2496" s="68" t="s">
        <v>7920</v>
      </c>
      <c r="F2496" s="68" t="s">
        <v>38</v>
      </c>
      <c r="G2496" s="68" t="s">
        <v>7921</v>
      </c>
      <c r="H2496" s="68" t="s">
        <v>42</v>
      </c>
      <c r="I2496" s="69" t="s">
        <v>4621</v>
      </c>
      <c r="J2496" s="69" t="s">
        <v>526</v>
      </c>
      <c r="K2496" s="68" t="s">
        <v>7922</v>
      </c>
      <c r="L2496" s="68" t="s">
        <v>45</v>
      </c>
      <c r="M2496" s="68" t="s">
        <v>34</v>
      </c>
      <c r="N2496" s="68" t="s">
        <v>35</v>
      </c>
      <c r="O2496" s="68" t="s">
        <v>43</v>
      </c>
      <c r="P2496" s="89" t="s">
        <v>8766</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2" t="s">
        <v>8768</v>
      </c>
    </row>
    <row r="2497" spans="1:29" ht="16.2" hidden="1" customHeight="1" x14ac:dyDescent="0.35">
      <c r="A2497" s="61">
        <v>2496</v>
      </c>
      <c r="B2497" s="67">
        <v>20420127</v>
      </c>
      <c r="C2497" s="68" t="s">
        <v>7630</v>
      </c>
      <c r="D2497" s="63" t="s">
        <v>8764</v>
      </c>
      <c r="E2497" s="68" t="s">
        <v>7923</v>
      </c>
      <c r="F2497" s="68" t="s">
        <v>38</v>
      </c>
      <c r="G2497" s="68" t="s">
        <v>5775</v>
      </c>
      <c r="H2497" s="68" t="s">
        <v>31</v>
      </c>
      <c r="I2497" s="69" t="s">
        <v>465</v>
      </c>
      <c r="J2497" s="69" t="s">
        <v>465</v>
      </c>
      <c r="K2497" s="68" t="s">
        <v>7924</v>
      </c>
      <c r="L2497" s="68" t="s">
        <v>33</v>
      </c>
      <c r="M2497" s="68" t="s">
        <v>40</v>
      </c>
      <c r="N2497" s="68" t="s">
        <v>35</v>
      </c>
      <c r="O2497" s="68" t="s">
        <v>36</v>
      </c>
      <c r="P2497" s="89" t="s">
        <v>8766</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2" t="s">
        <v>8768</v>
      </c>
    </row>
    <row r="2498" spans="1:29" ht="16.2" hidden="1" customHeight="1" x14ac:dyDescent="0.35">
      <c r="A2498" s="66">
        <v>2497</v>
      </c>
      <c r="B2498" s="88">
        <v>20420170</v>
      </c>
      <c r="C2498" s="68" t="s">
        <v>7630</v>
      </c>
      <c r="D2498" s="63" t="s">
        <v>8764</v>
      </c>
      <c r="E2498" s="68" t="s">
        <v>7925</v>
      </c>
      <c r="F2498" s="68" t="s">
        <v>38</v>
      </c>
      <c r="G2498" s="68" t="s">
        <v>7926</v>
      </c>
      <c r="H2498" s="68" t="s">
        <v>42</v>
      </c>
      <c r="I2498" s="69" t="s">
        <v>7927</v>
      </c>
      <c r="J2498" s="69" t="s">
        <v>465</v>
      </c>
      <c r="K2498" s="68" t="s">
        <v>7928</v>
      </c>
      <c r="L2498" s="68" t="s">
        <v>39</v>
      </c>
      <c r="M2498" s="68" t="s">
        <v>40</v>
      </c>
      <c r="N2498" s="68" t="s">
        <v>41</v>
      </c>
      <c r="O2498" s="68" t="s">
        <v>43</v>
      </c>
      <c r="P2498" s="63" t="s">
        <v>41</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2" t="s">
        <v>8768</v>
      </c>
    </row>
    <row r="2499" spans="1:29" ht="16.2" hidden="1" customHeight="1" x14ac:dyDescent="0.35">
      <c r="A2499" s="61">
        <v>2498</v>
      </c>
      <c r="B2499" s="67">
        <v>20420322</v>
      </c>
      <c r="C2499" s="68" t="s">
        <v>7630</v>
      </c>
      <c r="D2499" s="63" t="s">
        <v>8764</v>
      </c>
      <c r="E2499" s="68" t="s">
        <v>7929</v>
      </c>
      <c r="F2499" s="68" t="s">
        <v>38</v>
      </c>
      <c r="G2499" s="68" t="s">
        <v>7930</v>
      </c>
      <c r="H2499" s="68" t="s">
        <v>42</v>
      </c>
      <c r="I2499" s="69" t="s">
        <v>1494</v>
      </c>
      <c r="J2499" s="69" t="s">
        <v>526</v>
      </c>
      <c r="K2499" s="68" t="s">
        <v>7931</v>
      </c>
      <c r="L2499" s="68" t="s">
        <v>39</v>
      </c>
      <c r="M2499" s="68" t="s">
        <v>34</v>
      </c>
      <c r="N2499" s="68" t="s">
        <v>35</v>
      </c>
      <c r="O2499" s="68" t="s">
        <v>43</v>
      </c>
      <c r="P2499" s="89" t="s">
        <v>8766</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2" t="s">
        <v>8768</v>
      </c>
    </row>
    <row r="2500" spans="1:29" ht="16.2" hidden="1" customHeight="1" x14ac:dyDescent="0.35">
      <c r="A2500" s="61">
        <v>2499</v>
      </c>
      <c r="B2500" s="67">
        <v>20420372</v>
      </c>
      <c r="C2500" s="68" t="s">
        <v>7630</v>
      </c>
      <c r="D2500" s="63" t="s">
        <v>8764</v>
      </c>
      <c r="E2500" s="68" t="s">
        <v>7932</v>
      </c>
      <c r="F2500" s="68" t="s">
        <v>38</v>
      </c>
      <c r="G2500" s="68" t="s">
        <v>4828</v>
      </c>
      <c r="H2500" s="68" t="s">
        <v>42</v>
      </c>
      <c r="I2500" s="69" t="s">
        <v>7933</v>
      </c>
      <c r="J2500" s="69" t="s">
        <v>544</v>
      </c>
      <c r="K2500" s="68" t="s">
        <v>7934</v>
      </c>
      <c r="L2500" s="68" t="s">
        <v>39</v>
      </c>
      <c r="M2500" s="68" t="s">
        <v>34</v>
      </c>
      <c r="N2500" s="68" t="s">
        <v>48</v>
      </c>
      <c r="O2500" s="68" t="s">
        <v>43</v>
      </c>
      <c r="P2500" s="89" t="s">
        <v>8756</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2" t="s">
        <v>8768</v>
      </c>
    </row>
    <row r="2501" spans="1:29" ht="16.2" hidden="1" customHeight="1" x14ac:dyDescent="0.35">
      <c r="A2501" s="61">
        <v>2500</v>
      </c>
      <c r="B2501" s="67">
        <v>20420390</v>
      </c>
      <c r="C2501" s="68" t="s">
        <v>7630</v>
      </c>
      <c r="D2501" s="63" t="s">
        <v>8764</v>
      </c>
      <c r="E2501" s="68" t="s">
        <v>7935</v>
      </c>
      <c r="F2501" s="68" t="s">
        <v>38</v>
      </c>
      <c r="G2501" s="68" t="s">
        <v>7936</v>
      </c>
      <c r="H2501" s="68" t="s">
        <v>31</v>
      </c>
      <c r="I2501" s="69" t="s">
        <v>465</v>
      </c>
      <c r="J2501" s="69" t="s">
        <v>465</v>
      </c>
      <c r="K2501" s="68" t="s">
        <v>7937</v>
      </c>
      <c r="L2501" s="68" t="s">
        <v>33</v>
      </c>
      <c r="M2501" s="68" t="s">
        <v>34</v>
      </c>
      <c r="N2501" s="68" t="s">
        <v>35</v>
      </c>
      <c r="O2501" s="68" t="s">
        <v>36</v>
      </c>
      <c r="P2501" s="89" t="s">
        <v>8766</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2" t="s">
        <v>8768</v>
      </c>
    </row>
    <row r="2502" spans="1:29" ht="16.2" hidden="1" customHeight="1" x14ac:dyDescent="0.35">
      <c r="A2502" s="61">
        <v>2501</v>
      </c>
      <c r="B2502" s="67">
        <v>20420415</v>
      </c>
      <c r="C2502" s="68" t="s">
        <v>7630</v>
      </c>
      <c r="D2502" s="63" t="s">
        <v>8764</v>
      </c>
      <c r="E2502" s="68" t="s">
        <v>7938</v>
      </c>
      <c r="F2502" s="68" t="s">
        <v>32</v>
      </c>
      <c r="G2502" s="68" t="s">
        <v>938</v>
      </c>
      <c r="H2502" s="68" t="s">
        <v>31</v>
      </c>
      <c r="I2502" s="69" t="s">
        <v>465</v>
      </c>
      <c r="J2502" s="69" t="s">
        <v>465</v>
      </c>
      <c r="K2502" s="68" t="s">
        <v>7939</v>
      </c>
      <c r="L2502" s="68" t="s">
        <v>33</v>
      </c>
      <c r="M2502" s="68" t="s">
        <v>34</v>
      </c>
      <c r="N2502" s="68" t="s">
        <v>35</v>
      </c>
      <c r="O2502" s="68" t="s">
        <v>36</v>
      </c>
      <c r="P2502" s="89" t="s">
        <v>8766</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2" t="s">
        <v>8768</v>
      </c>
    </row>
    <row r="2503" spans="1:29" ht="16.2" hidden="1" customHeight="1" x14ac:dyDescent="0.35">
      <c r="A2503" s="61">
        <v>2502</v>
      </c>
      <c r="B2503" s="67">
        <v>20420509</v>
      </c>
      <c r="C2503" s="68" t="s">
        <v>7630</v>
      </c>
      <c r="D2503" s="63" t="s">
        <v>8764</v>
      </c>
      <c r="E2503" s="68" t="s">
        <v>398</v>
      </c>
      <c r="F2503" s="68" t="s">
        <v>38</v>
      </c>
      <c r="G2503" s="68" t="s">
        <v>7940</v>
      </c>
      <c r="H2503" s="68" t="s">
        <v>31</v>
      </c>
      <c r="I2503" s="69" t="s">
        <v>465</v>
      </c>
      <c r="J2503" s="69" t="s">
        <v>465</v>
      </c>
      <c r="K2503" s="68" t="s">
        <v>7941</v>
      </c>
      <c r="L2503" s="68" t="s">
        <v>45</v>
      </c>
      <c r="M2503" s="68" t="s">
        <v>34</v>
      </c>
      <c r="N2503" s="68" t="s">
        <v>35</v>
      </c>
      <c r="O2503" s="68" t="s">
        <v>36</v>
      </c>
      <c r="P2503" s="89" t="s">
        <v>8766</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2" t="s">
        <v>8768</v>
      </c>
    </row>
    <row r="2504" spans="1:29" ht="16.2" hidden="1" customHeight="1" x14ac:dyDescent="0.35">
      <c r="A2504" s="61">
        <v>2503</v>
      </c>
      <c r="B2504" s="67">
        <v>20420589</v>
      </c>
      <c r="C2504" s="68" t="s">
        <v>7630</v>
      </c>
      <c r="D2504" s="63" t="s">
        <v>8764</v>
      </c>
      <c r="E2504" s="68" t="s">
        <v>7942</v>
      </c>
      <c r="F2504" s="68" t="s">
        <v>38</v>
      </c>
      <c r="G2504" s="68" t="s">
        <v>7943</v>
      </c>
      <c r="H2504" s="68" t="s">
        <v>31</v>
      </c>
      <c r="I2504" s="69" t="s">
        <v>465</v>
      </c>
      <c r="J2504" s="69" t="s">
        <v>465</v>
      </c>
      <c r="K2504" s="68" t="s">
        <v>7944</v>
      </c>
      <c r="L2504" s="68" t="s">
        <v>33</v>
      </c>
      <c r="M2504" s="68" t="s">
        <v>34</v>
      </c>
      <c r="N2504" s="68" t="s">
        <v>35</v>
      </c>
      <c r="O2504" s="68" t="s">
        <v>36</v>
      </c>
      <c r="P2504" s="89" t="s">
        <v>8766</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2" t="s">
        <v>8768</v>
      </c>
    </row>
    <row r="2505" spans="1:29" ht="16.2" hidden="1" customHeight="1" x14ac:dyDescent="0.35">
      <c r="A2505" s="61">
        <v>2504</v>
      </c>
      <c r="B2505" s="67">
        <v>20420599</v>
      </c>
      <c r="C2505" s="68" t="s">
        <v>7630</v>
      </c>
      <c r="D2505" s="63" t="s">
        <v>8764</v>
      </c>
      <c r="E2505" s="68" t="s">
        <v>7945</v>
      </c>
      <c r="F2505" s="68" t="s">
        <v>38</v>
      </c>
      <c r="G2505" s="68" t="s">
        <v>7946</v>
      </c>
      <c r="H2505" s="68" t="s">
        <v>31</v>
      </c>
      <c r="I2505" s="69" t="s">
        <v>465</v>
      </c>
      <c r="J2505" s="69" t="s">
        <v>465</v>
      </c>
      <c r="K2505" s="68" t="s">
        <v>7947</v>
      </c>
      <c r="L2505" s="68" t="s">
        <v>33</v>
      </c>
      <c r="M2505" s="68" t="s">
        <v>34</v>
      </c>
      <c r="N2505" s="68" t="s">
        <v>35</v>
      </c>
      <c r="O2505" s="68" t="s">
        <v>36</v>
      </c>
      <c r="P2505" s="89" t="s">
        <v>8766</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2" t="s">
        <v>8768</v>
      </c>
    </row>
    <row r="2506" spans="1:29" ht="16.2" hidden="1" customHeight="1" x14ac:dyDescent="0.35">
      <c r="A2506" s="61">
        <v>2505</v>
      </c>
      <c r="B2506" s="67">
        <v>20420636</v>
      </c>
      <c r="C2506" s="68" t="s">
        <v>7630</v>
      </c>
      <c r="D2506" s="63" t="s">
        <v>8764</v>
      </c>
      <c r="E2506" s="68" t="s">
        <v>7948</v>
      </c>
      <c r="F2506" s="68" t="s">
        <v>38</v>
      </c>
      <c r="G2506" s="68" t="s">
        <v>7949</v>
      </c>
      <c r="H2506" s="68" t="s">
        <v>42</v>
      </c>
      <c r="I2506" s="69" t="s">
        <v>465</v>
      </c>
      <c r="J2506" s="69" t="s">
        <v>465</v>
      </c>
      <c r="K2506" s="68" t="s">
        <v>7950</v>
      </c>
      <c r="L2506" s="68" t="s">
        <v>39</v>
      </c>
      <c r="M2506" s="68" t="s">
        <v>40</v>
      </c>
      <c r="N2506" s="68" t="s">
        <v>48</v>
      </c>
      <c r="O2506" s="68" t="s">
        <v>36</v>
      </c>
      <c r="P2506" s="89" t="s">
        <v>8756</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2" t="s">
        <v>8768</v>
      </c>
    </row>
    <row r="2507" spans="1:29" ht="16.2" hidden="1" customHeight="1" x14ac:dyDescent="0.35">
      <c r="A2507" s="61">
        <v>2506</v>
      </c>
      <c r="B2507" s="67">
        <v>20420686</v>
      </c>
      <c r="C2507" s="68" t="s">
        <v>7630</v>
      </c>
      <c r="D2507" s="63" t="s">
        <v>8764</v>
      </c>
      <c r="E2507" s="68" t="s">
        <v>7951</v>
      </c>
      <c r="F2507" s="68" t="s">
        <v>32</v>
      </c>
      <c r="G2507" s="68" t="s">
        <v>7952</v>
      </c>
      <c r="H2507" s="68" t="s">
        <v>42</v>
      </c>
      <c r="I2507" s="69" t="s">
        <v>465</v>
      </c>
      <c r="J2507" s="69" t="s">
        <v>465</v>
      </c>
      <c r="K2507" s="68" t="s">
        <v>7953</v>
      </c>
      <c r="L2507" s="68" t="s">
        <v>33</v>
      </c>
      <c r="M2507" s="68" t="s">
        <v>34</v>
      </c>
      <c r="N2507" s="68" t="s">
        <v>35</v>
      </c>
      <c r="O2507" s="68" t="s">
        <v>36</v>
      </c>
      <c r="P2507" s="89" t="s">
        <v>8766</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2" t="s">
        <v>8768</v>
      </c>
    </row>
    <row r="2508" spans="1:29" ht="16.2" hidden="1" customHeight="1" x14ac:dyDescent="0.35">
      <c r="A2508" s="61">
        <v>2507</v>
      </c>
      <c r="B2508" s="67">
        <v>20420718</v>
      </c>
      <c r="C2508" s="68" t="s">
        <v>7630</v>
      </c>
      <c r="D2508" s="63" t="s">
        <v>8764</v>
      </c>
      <c r="E2508" s="68" t="s">
        <v>7954</v>
      </c>
      <c r="F2508" s="68" t="s">
        <v>38</v>
      </c>
      <c r="G2508" s="68" t="s">
        <v>7585</v>
      </c>
      <c r="H2508" s="68" t="s">
        <v>31</v>
      </c>
      <c r="I2508" s="69" t="s">
        <v>797</v>
      </c>
      <c r="J2508" s="69" t="s">
        <v>544</v>
      </c>
      <c r="K2508" s="68" t="s">
        <v>7955</v>
      </c>
      <c r="L2508" s="68" t="s">
        <v>33</v>
      </c>
      <c r="M2508" s="68" t="s">
        <v>40</v>
      </c>
      <c r="N2508" s="68" t="s">
        <v>35</v>
      </c>
      <c r="O2508" s="68" t="s">
        <v>43</v>
      </c>
      <c r="P2508" s="89" t="s">
        <v>8766</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2" t="s">
        <v>8768</v>
      </c>
    </row>
    <row r="2509" spans="1:29" ht="16.2" hidden="1" customHeight="1" x14ac:dyDescent="0.35">
      <c r="A2509" s="61">
        <v>2508</v>
      </c>
      <c r="B2509" s="67">
        <v>20420862</v>
      </c>
      <c r="C2509" s="68" t="s">
        <v>7630</v>
      </c>
      <c r="D2509" s="63" t="s">
        <v>8764</v>
      </c>
      <c r="E2509" s="68" t="s">
        <v>3991</v>
      </c>
      <c r="F2509" s="68" t="s">
        <v>38</v>
      </c>
      <c r="G2509" s="68" t="s">
        <v>7956</v>
      </c>
      <c r="H2509" s="68" t="s">
        <v>31</v>
      </c>
      <c r="I2509" s="69" t="s">
        <v>465</v>
      </c>
      <c r="J2509" s="69" t="s">
        <v>465</v>
      </c>
      <c r="K2509" s="68" t="s">
        <v>7957</v>
      </c>
      <c r="L2509" s="68" t="s">
        <v>39</v>
      </c>
      <c r="M2509" s="68" t="s">
        <v>34</v>
      </c>
      <c r="N2509" s="68" t="s">
        <v>35</v>
      </c>
      <c r="O2509" s="68" t="s">
        <v>36</v>
      </c>
      <c r="P2509" s="89" t="s">
        <v>8766</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2" t="s">
        <v>8768</v>
      </c>
    </row>
    <row r="2510" spans="1:29" ht="16.2" hidden="1" customHeight="1" x14ac:dyDescent="0.35">
      <c r="A2510" s="61">
        <v>2509</v>
      </c>
      <c r="B2510" s="67">
        <v>20420948</v>
      </c>
      <c r="C2510" s="68" t="s">
        <v>7630</v>
      </c>
      <c r="D2510" s="63" t="s">
        <v>8764</v>
      </c>
      <c r="E2510" s="68" t="s">
        <v>7958</v>
      </c>
      <c r="F2510" s="68" t="s">
        <v>38</v>
      </c>
      <c r="G2510" s="68" t="s">
        <v>7959</v>
      </c>
      <c r="H2510" s="68" t="s">
        <v>31</v>
      </c>
      <c r="I2510" s="69" t="s">
        <v>465</v>
      </c>
      <c r="J2510" s="69" t="s">
        <v>465</v>
      </c>
      <c r="K2510" s="68" t="s">
        <v>7960</v>
      </c>
      <c r="L2510" s="68" t="s">
        <v>39</v>
      </c>
      <c r="M2510" s="68" t="s">
        <v>34</v>
      </c>
      <c r="N2510" s="68" t="s">
        <v>35</v>
      </c>
      <c r="O2510" s="68" t="s">
        <v>30</v>
      </c>
      <c r="P2510" s="89" t="s">
        <v>8766</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2" t="s">
        <v>8768</v>
      </c>
    </row>
    <row r="2511" spans="1:29" ht="16.2" hidden="1" customHeight="1" x14ac:dyDescent="0.35">
      <c r="A2511" s="61">
        <v>2510</v>
      </c>
      <c r="B2511" s="67">
        <v>20420968</v>
      </c>
      <c r="C2511" s="68" t="s">
        <v>7630</v>
      </c>
      <c r="D2511" s="63" t="s">
        <v>8764</v>
      </c>
      <c r="E2511" s="68" t="s">
        <v>7961</v>
      </c>
      <c r="F2511" s="68" t="s">
        <v>38</v>
      </c>
      <c r="G2511" s="68" t="s">
        <v>7962</v>
      </c>
      <c r="H2511" s="68" t="s">
        <v>31</v>
      </c>
      <c r="I2511" s="69" t="s">
        <v>465</v>
      </c>
      <c r="J2511" s="69" t="s">
        <v>465</v>
      </c>
      <c r="K2511" s="68" t="s">
        <v>7963</v>
      </c>
      <c r="L2511" s="68" t="s">
        <v>39</v>
      </c>
      <c r="M2511" s="68" t="s">
        <v>34</v>
      </c>
      <c r="N2511" s="68" t="s">
        <v>35</v>
      </c>
      <c r="O2511" s="68" t="s">
        <v>36</v>
      </c>
      <c r="P2511" s="89" t="s">
        <v>8766</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2" t="s">
        <v>8768</v>
      </c>
    </row>
    <row r="2512" spans="1:29" ht="16.2" hidden="1" customHeight="1" x14ac:dyDescent="0.35">
      <c r="A2512" s="61">
        <v>2511</v>
      </c>
      <c r="B2512" s="67">
        <v>20421164</v>
      </c>
      <c r="C2512" s="68" t="s">
        <v>7630</v>
      </c>
      <c r="D2512" s="63" t="s">
        <v>8764</v>
      </c>
      <c r="E2512" s="68" t="s">
        <v>7964</v>
      </c>
      <c r="F2512" s="68" t="s">
        <v>38</v>
      </c>
      <c r="G2512" s="68" t="s">
        <v>7965</v>
      </c>
      <c r="H2512" s="68" t="s">
        <v>31</v>
      </c>
      <c r="I2512" s="69" t="s">
        <v>7966</v>
      </c>
      <c r="J2512" s="69" t="s">
        <v>465</v>
      </c>
      <c r="K2512" s="68" t="s">
        <v>7967</v>
      </c>
      <c r="L2512" s="68" t="s">
        <v>39</v>
      </c>
      <c r="M2512" s="68" t="s">
        <v>34</v>
      </c>
      <c r="N2512" s="68" t="s">
        <v>35</v>
      </c>
      <c r="O2512" s="68" t="s">
        <v>43</v>
      </c>
      <c r="P2512" s="89" t="s">
        <v>8766</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2" t="s">
        <v>8768</v>
      </c>
    </row>
    <row r="2513" spans="1:29" ht="16.2" hidden="1" customHeight="1" x14ac:dyDescent="0.35">
      <c r="A2513" s="61">
        <v>2512</v>
      </c>
      <c r="B2513" s="67">
        <v>20421393</v>
      </c>
      <c r="C2513" s="68" t="s">
        <v>7630</v>
      </c>
      <c r="D2513" s="63" t="s">
        <v>8764</v>
      </c>
      <c r="E2513" s="68" t="s">
        <v>7968</v>
      </c>
      <c r="F2513" s="68" t="s">
        <v>38</v>
      </c>
      <c r="G2513" s="68" t="s">
        <v>7587</v>
      </c>
      <c r="H2513" s="68" t="s">
        <v>31</v>
      </c>
      <c r="I2513" s="69" t="s">
        <v>465</v>
      </c>
      <c r="J2513" s="69" t="s">
        <v>465</v>
      </c>
      <c r="K2513" s="68" t="s">
        <v>7969</v>
      </c>
      <c r="L2513" s="68" t="s">
        <v>39</v>
      </c>
      <c r="M2513" s="68" t="s">
        <v>40</v>
      </c>
      <c r="N2513" s="68" t="s">
        <v>46</v>
      </c>
      <c r="O2513" s="68" t="s">
        <v>36</v>
      </c>
      <c r="P2513" s="63" t="s">
        <v>46</v>
      </c>
      <c r="Q2513" s="84">
        <f t="shared" ca="1" si="117"/>
        <v>46120</v>
      </c>
      <c r="R2513" s="68" t="s">
        <v>8747</v>
      </c>
      <c r="S2513" s="68">
        <v>0</v>
      </c>
      <c r="T2513" s="68">
        <v>0</v>
      </c>
      <c r="U2513" s="68">
        <v>0</v>
      </c>
      <c r="V2513" s="86">
        <f t="shared" si="118"/>
        <v>0</v>
      </c>
      <c r="W2513" s="68">
        <v>0</v>
      </c>
      <c r="X2513" s="68">
        <v>0</v>
      </c>
      <c r="Y2513" s="68">
        <v>0</v>
      </c>
      <c r="Z2513" s="68">
        <v>0</v>
      </c>
      <c r="AA2513" s="68">
        <v>0</v>
      </c>
      <c r="AB2513" s="87" t="str">
        <f t="shared" si="119"/>
        <v>요건탈락</v>
      </c>
      <c r="AC2513" s="92" t="s">
        <v>8768</v>
      </c>
    </row>
    <row r="2514" spans="1:29" ht="16.2" hidden="1" customHeight="1" x14ac:dyDescent="0.35">
      <c r="A2514" s="61">
        <v>2513</v>
      </c>
      <c r="B2514" s="67">
        <v>20421400</v>
      </c>
      <c r="C2514" s="68" t="s">
        <v>7630</v>
      </c>
      <c r="D2514" s="63" t="s">
        <v>8764</v>
      </c>
      <c r="E2514" s="68" t="s">
        <v>7970</v>
      </c>
      <c r="F2514" s="68" t="s">
        <v>38</v>
      </c>
      <c r="G2514" s="68" t="s">
        <v>7971</v>
      </c>
      <c r="H2514" s="68" t="s">
        <v>31</v>
      </c>
      <c r="I2514" s="69" t="s">
        <v>465</v>
      </c>
      <c r="J2514" s="69" t="s">
        <v>465</v>
      </c>
      <c r="K2514" s="68" t="s">
        <v>7972</v>
      </c>
      <c r="L2514" s="68" t="s">
        <v>39</v>
      </c>
      <c r="M2514" s="68" t="s">
        <v>34</v>
      </c>
      <c r="N2514" s="68" t="s">
        <v>35</v>
      </c>
      <c r="O2514" s="68" t="s">
        <v>36</v>
      </c>
      <c r="P2514" s="89" t="s">
        <v>8766</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2" t="s">
        <v>8768</v>
      </c>
    </row>
    <row r="2515" spans="1:29" ht="16.2" hidden="1" customHeight="1" x14ac:dyDescent="0.35">
      <c r="A2515" s="61">
        <v>2514</v>
      </c>
      <c r="B2515" s="67">
        <v>20421489</v>
      </c>
      <c r="C2515" s="68" t="s">
        <v>7630</v>
      </c>
      <c r="D2515" s="63" t="s">
        <v>8764</v>
      </c>
      <c r="E2515" s="68" t="s">
        <v>7973</v>
      </c>
      <c r="F2515" s="68" t="s">
        <v>38</v>
      </c>
      <c r="G2515" s="68" t="s">
        <v>7974</v>
      </c>
      <c r="H2515" s="68" t="s">
        <v>42</v>
      </c>
      <c r="I2515" s="69" t="s">
        <v>7975</v>
      </c>
      <c r="J2515" s="69" t="s">
        <v>1620</v>
      </c>
      <c r="K2515" s="68" t="s">
        <v>7976</v>
      </c>
      <c r="L2515" s="68" t="s">
        <v>39</v>
      </c>
      <c r="M2515" s="68" t="s">
        <v>40</v>
      </c>
      <c r="N2515" s="68" t="s">
        <v>35</v>
      </c>
      <c r="O2515" s="68" t="s">
        <v>43</v>
      </c>
      <c r="P2515" s="89" t="s">
        <v>8766</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2" t="s">
        <v>8768</v>
      </c>
    </row>
    <row r="2516" spans="1:29" ht="16.2" hidden="1" customHeight="1" x14ac:dyDescent="0.35">
      <c r="A2516" s="61">
        <v>2515</v>
      </c>
      <c r="B2516" s="67">
        <v>20421580</v>
      </c>
      <c r="C2516" s="68" t="s">
        <v>7630</v>
      </c>
      <c r="D2516" s="63" t="s">
        <v>8764</v>
      </c>
      <c r="E2516" s="68" t="s">
        <v>7977</v>
      </c>
      <c r="F2516" s="68" t="s">
        <v>38</v>
      </c>
      <c r="G2516" s="68" t="s">
        <v>7978</v>
      </c>
      <c r="H2516" s="68" t="s">
        <v>31</v>
      </c>
      <c r="I2516" s="69" t="s">
        <v>465</v>
      </c>
      <c r="J2516" s="69" t="s">
        <v>465</v>
      </c>
      <c r="K2516" s="68" t="s">
        <v>7979</v>
      </c>
      <c r="L2516" s="68" t="s">
        <v>7980</v>
      </c>
      <c r="M2516" s="68" t="s">
        <v>34</v>
      </c>
      <c r="N2516" s="68" t="s">
        <v>35</v>
      </c>
      <c r="O2516" s="68" t="s">
        <v>36</v>
      </c>
      <c r="P2516" s="89" t="s">
        <v>8766</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2" t="s">
        <v>8768</v>
      </c>
    </row>
    <row r="2517" spans="1:29" ht="16.2" hidden="1" customHeight="1" x14ac:dyDescent="0.35">
      <c r="A2517" s="61">
        <v>2516</v>
      </c>
      <c r="B2517" s="67">
        <v>20421606</v>
      </c>
      <c r="C2517" s="68" t="s">
        <v>7630</v>
      </c>
      <c r="D2517" s="63" t="s">
        <v>8764</v>
      </c>
      <c r="E2517" s="68" t="s">
        <v>7981</v>
      </c>
      <c r="F2517" s="68" t="s">
        <v>38</v>
      </c>
      <c r="G2517" s="68" t="s">
        <v>7982</v>
      </c>
      <c r="H2517" s="68" t="s">
        <v>31</v>
      </c>
      <c r="I2517" s="69" t="s">
        <v>465</v>
      </c>
      <c r="J2517" s="69" t="s">
        <v>465</v>
      </c>
      <c r="K2517" s="68" t="s">
        <v>7983</v>
      </c>
      <c r="L2517" s="68" t="s">
        <v>33</v>
      </c>
      <c r="M2517" s="68" t="s">
        <v>34</v>
      </c>
      <c r="N2517" s="68" t="s">
        <v>35</v>
      </c>
      <c r="O2517" s="68" t="s">
        <v>36</v>
      </c>
      <c r="P2517" s="89" t="s">
        <v>8766</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2" t="s">
        <v>8768</v>
      </c>
    </row>
    <row r="2518" spans="1:29" ht="16.2" hidden="1" customHeight="1" x14ac:dyDescent="0.35">
      <c r="A2518" s="61">
        <v>2517</v>
      </c>
      <c r="B2518" s="67">
        <v>20421635</v>
      </c>
      <c r="C2518" s="68" t="s">
        <v>7630</v>
      </c>
      <c r="D2518" s="63" t="s">
        <v>8764</v>
      </c>
      <c r="E2518" s="68" t="s">
        <v>7984</v>
      </c>
      <c r="F2518" s="68" t="s">
        <v>38</v>
      </c>
      <c r="G2518" s="68" t="s">
        <v>7985</v>
      </c>
      <c r="H2518" s="68" t="s">
        <v>31</v>
      </c>
      <c r="I2518" s="69" t="s">
        <v>465</v>
      </c>
      <c r="J2518" s="69" t="s">
        <v>465</v>
      </c>
      <c r="K2518" s="68" t="s">
        <v>7986</v>
      </c>
      <c r="L2518" s="68" t="s">
        <v>33</v>
      </c>
      <c r="M2518" s="68" t="s">
        <v>34</v>
      </c>
      <c r="N2518" s="68" t="s">
        <v>35</v>
      </c>
      <c r="O2518" s="68" t="s">
        <v>36</v>
      </c>
      <c r="P2518" s="89" t="s">
        <v>8766</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2" t="s">
        <v>8768</v>
      </c>
    </row>
    <row r="2519" spans="1:29" ht="16.2" hidden="1" customHeight="1" x14ac:dyDescent="0.35">
      <c r="A2519" s="61">
        <v>2518</v>
      </c>
      <c r="B2519" s="67">
        <v>20421637</v>
      </c>
      <c r="C2519" s="68" t="s">
        <v>7630</v>
      </c>
      <c r="D2519" s="63" t="s">
        <v>8764</v>
      </c>
      <c r="E2519" s="68" t="s">
        <v>7987</v>
      </c>
      <c r="F2519" s="68" t="s">
        <v>32</v>
      </c>
      <c r="G2519" s="68" t="s">
        <v>7988</v>
      </c>
      <c r="H2519" s="68" t="s">
        <v>31</v>
      </c>
      <c r="I2519" s="69" t="s">
        <v>465</v>
      </c>
      <c r="J2519" s="69" t="s">
        <v>465</v>
      </c>
      <c r="K2519" s="68" t="s">
        <v>7989</v>
      </c>
      <c r="L2519" s="68" t="s">
        <v>39</v>
      </c>
      <c r="M2519" s="68" t="s">
        <v>34</v>
      </c>
      <c r="N2519" s="68" t="s">
        <v>35</v>
      </c>
      <c r="O2519" s="68" t="s">
        <v>36</v>
      </c>
      <c r="P2519" s="89" t="s">
        <v>8766</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2" t="s">
        <v>8768</v>
      </c>
    </row>
    <row r="2520" spans="1:29" ht="16.2" hidden="1" customHeight="1" x14ac:dyDescent="0.35">
      <c r="A2520" s="61">
        <v>2519</v>
      </c>
      <c r="B2520" s="67">
        <v>20421657</v>
      </c>
      <c r="C2520" s="68" t="s">
        <v>7630</v>
      </c>
      <c r="D2520" s="63" t="s">
        <v>8764</v>
      </c>
      <c r="E2520" s="68" t="s">
        <v>7990</v>
      </c>
      <c r="F2520" s="68" t="s">
        <v>38</v>
      </c>
      <c r="G2520" s="68" t="s">
        <v>7991</v>
      </c>
      <c r="H2520" s="68" t="s">
        <v>31</v>
      </c>
      <c r="I2520" s="69" t="s">
        <v>465</v>
      </c>
      <c r="J2520" s="69" t="s">
        <v>465</v>
      </c>
      <c r="K2520" s="68" t="s">
        <v>7992</v>
      </c>
      <c r="L2520" s="68" t="s">
        <v>33</v>
      </c>
      <c r="M2520" s="68" t="s">
        <v>34</v>
      </c>
      <c r="N2520" s="68" t="s">
        <v>35</v>
      </c>
      <c r="O2520" s="68" t="s">
        <v>36</v>
      </c>
      <c r="P2520" s="89" t="s">
        <v>8766</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2" t="s">
        <v>8768</v>
      </c>
    </row>
    <row r="2521" spans="1:29" ht="16.2" hidden="1" customHeight="1" x14ac:dyDescent="0.35">
      <c r="A2521" s="61">
        <v>2520</v>
      </c>
      <c r="B2521" s="67">
        <v>20421810</v>
      </c>
      <c r="C2521" s="68" t="s">
        <v>7630</v>
      </c>
      <c r="D2521" s="63" t="s">
        <v>8764</v>
      </c>
      <c r="E2521" s="68" t="s">
        <v>7993</v>
      </c>
      <c r="F2521" s="68" t="s">
        <v>38</v>
      </c>
      <c r="G2521" s="68" t="s">
        <v>7994</v>
      </c>
      <c r="H2521" s="68" t="s">
        <v>42</v>
      </c>
      <c r="I2521" s="69" t="s">
        <v>465</v>
      </c>
      <c r="J2521" s="69" t="s">
        <v>465</v>
      </c>
      <c r="K2521" s="68" t="s">
        <v>7995</v>
      </c>
      <c r="L2521" s="68" t="s">
        <v>39</v>
      </c>
      <c r="M2521" s="68" t="s">
        <v>40</v>
      </c>
      <c r="N2521" s="68" t="s">
        <v>48</v>
      </c>
      <c r="O2521" s="68" t="s">
        <v>36</v>
      </c>
      <c r="P2521" s="89" t="s">
        <v>8756</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2" t="s">
        <v>8768</v>
      </c>
    </row>
    <row r="2522" spans="1:29" ht="16.2" hidden="1" customHeight="1" x14ac:dyDescent="0.35">
      <c r="A2522" s="61">
        <v>2521</v>
      </c>
      <c r="B2522" s="67">
        <v>20421813</v>
      </c>
      <c r="C2522" s="68" t="s">
        <v>7630</v>
      </c>
      <c r="D2522" s="63" t="s">
        <v>8764</v>
      </c>
      <c r="E2522" s="68" t="s">
        <v>7996</v>
      </c>
      <c r="F2522" s="68" t="s">
        <v>32</v>
      </c>
      <c r="G2522" s="68" t="s">
        <v>7997</v>
      </c>
      <c r="H2522" s="68" t="s">
        <v>31</v>
      </c>
      <c r="I2522" s="69" t="s">
        <v>1110</v>
      </c>
      <c r="J2522" s="69" t="s">
        <v>526</v>
      </c>
      <c r="K2522" s="68" t="s">
        <v>7998</v>
      </c>
      <c r="L2522" s="68" t="s">
        <v>39</v>
      </c>
      <c r="M2522" s="68" t="s">
        <v>34</v>
      </c>
      <c r="N2522" s="68" t="s">
        <v>35</v>
      </c>
      <c r="O2522" s="68" t="s">
        <v>43</v>
      </c>
      <c r="P2522" s="89" t="s">
        <v>8766</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2" t="s">
        <v>8768</v>
      </c>
    </row>
    <row r="2523" spans="1:29" ht="16.2" hidden="1" customHeight="1" x14ac:dyDescent="0.35">
      <c r="A2523" s="61">
        <v>2522</v>
      </c>
      <c r="B2523" s="67">
        <v>20421944</v>
      </c>
      <c r="C2523" s="68" t="s">
        <v>7630</v>
      </c>
      <c r="D2523" s="63" t="s">
        <v>8764</v>
      </c>
      <c r="E2523" s="68" t="s">
        <v>7999</v>
      </c>
      <c r="F2523" s="68" t="s">
        <v>38</v>
      </c>
      <c r="G2523" s="68" t="s">
        <v>8000</v>
      </c>
      <c r="H2523" s="68" t="s">
        <v>31</v>
      </c>
      <c r="I2523" s="69" t="s">
        <v>465</v>
      </c>
      <c r="J2523" s="69" t="s">
        <v>465</v>
      </c>
      <c r="K2523" s="68" t="s">
        <v>8001</v>
      </c>
      <c r="L2523" s="68" t="s">
        <v>39</v>
      </c>
      <c r="M2523" s="68" t="s">
        <v>34</v>
      </c>
      <c r="N2523" s="68" t="s">
        <v>35</v>
      </c>
      <c r="O2523" s="68" t="s">
        <v>36</v>
      </c>
      <c r="P2523" s="89" t="s">
        <v>8766</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2" t="s">
        <v>8768</v>
      </c>
    </row>
    <row r="2524" spans="1:29" ht="16.2" hidden="1" customHeight="1" x14ac:dyDescent="0.35">
      <c r="A2524" s="61">
        <v>2523</v>
      </c>
      <c r="B2524" s="67">
        <v>20422051</v>
      </c>
      <c r="C2524" s="68" t="s">
        <v>7630</v>
      </c>
      <c r="D2524" s="63" t="s">
        <v>8764</v>
      </c>
      <c r="E2524" s="68" t="s">
        <v>8002</v>
      </c>
      <c r="F2524" s="68" t="s">
        <v>38</v>
      </c>
      <c r="G2524" s="68" t="s">
        <v>5552</v>
      </c>
      <c r="H2524" s="68" t="s">
        <v>31</v>
      </c>
      <c r="I2524" s="69" t="s">
        <v>465</v>
      </c>
      <c r="J2524" s="69" t="s">
        <v>465</v>
      </c>
      <c r="K2524" s="68" t="s">
        <v>8003</v>
      </c>
      <c r="L2524" s="68" t="s">
        <v>33</v>
      </c>
      <c r="M2524" s="68" t="s">
        <v>40</v>
      </c>
      <c r="N2524" s="68" t="s">
        <v>35</v>
      </c>
      <c r="O2524" s="68" t="s">
        <v>36</v>
      </c>
      <c r="P2524" s="89" t="s">
        <v>8766</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2" t="s">
        <v>8768</v>
      </c>
    </row>
    <row r="2525" spans="1:29" ht="16.2" hidden="1" customHeight="1" x14ac:dyDescent="0.35">
      <c r="A2525" s="61">
        <v>2524</v>
      </c>
      <c r="B2525" s="67">
        <v>20422073</v>
      </c>
      <c r="C2525" s="68" t="s">
        <v>7630</v>
      </c>
      <c r="D2525" s="63" t="s">
        <v>8764</v>
      </c>
      <c r="E2525" s="68" t="s">
        <v>7687</v>
      </c>
      <c r="F2525" s="68" t="s">
        <v>32</v>
      </c>
      <c r="G2525" s="68" t="s">
        <v>8004</v>
      </c>
      <c r="H2525" s="68" t="s">
        <v>31</v>
      </c>
      <c r="I2525" s="69" t="s">
        <v>8005</v>
      </c>
      <c r="J2525" s="69" t="s">
        <v>526</v>
      </c>
      <c r="K2525" s="68" t="s">
        <v>8006</v>
      </c>
      <c r="L2525" s="68" t="s">
        <v>33</v>
      </c>
      <c r="M2525" s="68" t="s">
        <v>40</v>
      </c>
      <c r="N2525" s="68" t="s">
        <v>48</v>
      </c>
      <c r="O2525" s="68" t="s">
        <v>43</v>
      </c>
      <c r="P2525" s="89" t="s">
        <v>8758</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2" t="s">
        <v>8768</v>
      </c>
    </row>
    <row r="2526" spans="1:29" ht="16.2" hidden="1" customHeight="1" x14ac:dyDescent="0.35">
      <c r="A2526" s="61">
        <v>2525</v>
      </c>
      <c r="B2526" s="67">
        <v>20422136</v>
      </c>
      <c r="C2526" s="68" t="s">
        <v>7630</v>
      </c>
      <c r="D2526" s="63" t="s">
        <v>8764</v>
      </c>
      <c r="E2526" s="68" t="s">
        <v>8007</v>
      </c>
      <c r="F2526" s="68" t="s">
        <v>38</v>
      </c>
      <c r="G2526" s="68" t="s">
        <v>8008</v>
      </c>
      <c r="H2526" s="68" t="s">
        <v>31</v>
      </c>
      <c r="I2526" s="69" t="s">
        <v>465</v>
      </c>
      <c r="J2526" s="69" t="s">
        <v>465</v>
      </c>
      <c r="K2526" s="68" t="s">
        <v>8009</v>
      </c>
      <c r="L2526" s="68" t="s">
        <v>39</v>
      </c>
      <c r="M2526" s="68" t="s">
        <v>34</v>
      </c>
      <c r="N2526" s="68" t="s">
        <v>35</v>
      </c>
      <c r="O2526" s="68" t="s">
        <v>36</v>
      </c>
      <c r="P2526" s="89" t="s">
        <v>8766</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2" t="s">
        <v>8768</v>
      </c>
    </row>
    <row r="2527" spans="1:29" ht="16.2" hidden="1" customHeight="1" x14ac:dyDescent="0.35">
      <c r="A2527" s="61">
        <v>2526</v>
      </c>
      <c r="B2527" s="67">
        <v>20422189</v>
      </c>
      <c r="C2527" s="68" t="s">
        <v>7630</v>
      </c>
      <c r="D2527" s="63" t="s">
        <v>8764</v>
      </c>
      <c r="E2527" s="68" t="s">
        <v>8010</v>
      </c>
      <c r="F2527" s="68" t="s">
        <v>38</v>
      </c>
      <c r="G2527" s="68" t="s">
        <v>8011</v>
      </c>
      <c r="H2527" s="68" t="s">
        <v>42</v>
      </c>
      <c r="I2527" s="69" t="s">
        <v>957</v>
      </c>
      <c r="J2527" s="69" t="s">
        <v>526</v>
      </c>
      <c r="K2527" s="68" t="s">
        <v>8012</v>
      </c>
      <c r="L2527" s="68" t="s">
        <v>33</v>
      </c>
      <c r="M2527" s="68" t="s">
        <v>40</v>
      </c>
      <c r="N2527" s="68" t="s">
        <v>46</v>
      </c>
      <c r="O2527" s="68" t="s">
        <v>30</v>
      </c>
      <c r="P2527" s="63" t="s">
        <v>46</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2" t="s">
        <v>8768</v>
      </c>
    </row>
    <row r="2528" spans="1:29" ht="16.2" hidden="1" customHeight="1" x14ac:dyDescent="0.35">
      <c r="A2528" s="61">
        <v>2527</v>
      </c>
      <c r="B2528" s="67">
        <v>20422198</v>
      </c>
      <c r="C2528" s="68" t="s">
        <v>7630</v>
      </c>
      <c r="D2528" s="63" t="s">
        <v>8764</v>
      </c>
      <c r="E2528" s="68" t="s">
        <v>6695</v>
      </c>
      <c r="F2528" s="68" t="s">
        <v>32</v>
      </c>
      <c r="G2528" s="68" t="s">
        <v>6696</v>
      </c>
      <c r="H2528" s="68" t="s">
        <v>31</v>
      </c>
      <c r="I2528" s="69" t="s">
        <v>1312</v>
      </c>
      <c r="J2528" s="69" t="s">
        <v>544</v>
      </c>
      <c r="K2528" s="68" t="s">
        <v>6697</v>
      </c>
      <c r="L2528" s="68" t="s">
        <v>33</v>
      </c>
      <c r="M2528" s="68" t="s">
        <v>40</v>
      </c>
      <c r="N2528" s="68" t="s">
        <v>48</v>
      </c>
      <c r="O2528" s="68" t="s">
        <v>43</v>
      </c>
      <c r="P2528" s="89" t="s">
        <v>8758</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2" t="s">
        <v>8768</v>
      </c>
    </row>
    <row r="2529" spans="1:29" ht="16.2" hidden="1" customHeight="1" x14ac:dyDescent="0.35">
      <c r="A2529" s="61">
        <v>2528</v>
      </c>
      <c r="B2529" s="67">
        <v>20422204</v>
      </c>
      <c r="C2529" s="68" t="s">
        <v>7630</v>
      </c>
      <c r="D2529" s="63" t="s">
        <v>8764</v>
      </c>
      <c r="E2529" s="68" t="s">
        <v>8013</v>
      </c>
      <c r="F2529" s="68" t="s">
        <v>32</v>
      </c>
      <c r="G2529" s="68" t="s">
        <v>1504</v>
      </c>
      <c r="H2529" s="68" t="s">
        <v>42</v>
      </c>
      <c r="I2529" s="69" t="s">
        <v>1110</v>
      </c>
      <c r="J2529" s="69" t="s">
        <v>465</v>
      </c>
      <c r="K2529" s="68" t="s">
        <v>8014</v>
      </c>
      <c r="L2529" s="68" t="s">
        <v>33</v>
      </c>
      <c r="M2529" s="68" t="s">
        <v>34</v>
      </c>
      <c r="N2529" s="68" t="s">
        <v>35</v>
      </c>
      <c r="O2529" s="68" t="s">
        <v>43</v>
      </c>
      <c r="P2529" s="89" t="s">
        <v>8766</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2" t="s">
        <v>8768</v>
      </c>
    </row>
    <row r="2530" spans="1:29" ht="16.2" hidden="1" customHeight="1" x14ac:dyDescent="0.35">
      <c r="A2530" s="61">
        <v>2529</v>
      </c>
      <c r="B2530" s="67">
        <v>20422283</v>
      </c>
      <c r="C2530" s="68" t="s">
        <v>7630</v>
      </c>
      <c r="D2530" s="63" t="s">
        <v>8764</v>
      </c>
      <c r="E2530" s="68" t="s">
        <v>8015</v>
      </c>
      <c r="F2530" s="68" t="s">
        <v>38</v>
      </c>
      <c r="G2530" s="68" t="s">
        <v>8016</v>
      </c>
      <c r="H2530" s="68" t="s">
        <v>42</v>
      </c>
      <c r="I2530" s="69" t="s">
        <v>8017</v>
      </c>
      <c r="J2530" s="69" t="s">
        <v>1519</v>
      </c>
      <c r="K2530" s="68" t="s">
        <v>8018</v>
      </c>
      <c r="L2530" s="68" t="s">
        <v>33</v>
      </c>
      <c r="M2530" s="68" t="s">
        <v>34</v>
      </c>
      <c r="N2530" s="68" t="s">
        <v>35</v>
      </c>
      <c r="O2530" s="68" t="s">
        <v>30</v>
      </c>
      <c r="P2530" s="89" t="s">
        <v>8766</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2" t="s">
        <v>8768</v>
      </c>
    </row>
    <row r="2531" spans="1:29" ht="16.2" hidden="1" customHeight="1" x14ac:dyDescent="0.35">
      <c r="A2531" s="61">
        <v>2530</v>
      </c>
      <c r="B2531" s="67">
        <v>20422317</v>
      </c>
      <c r="C2531" s="68" t="s">
        <v>7630</v>
      </c>
      <c r="D2531" s="63" t="s">
        <v>8764</v>
      </c>
      <c r="E2531" s="68" t="s">
        <v>8019</v>
      </c>
      <c r="F2531" s="68" t="s">
        <v>38</v>
      </c>
      <c r="G2531" s="68" t="s">
        <v>7943</v>
      </c>
      <c r="H2531" s="68" t="s">
        <v>31</v>
      </c>
      <c r="I2531" s="69" t="s">
        <v>465</v>
      </c>
      <c r="J2531" s="69" t="s">
        <v>465</v>
      </c>
      <c r="K2531" s="68" t="s">
        <v>8020</v>
      </c>
      <c r="L2531" s="68" t="s">
        <v>33</v>
      </c>
      <c r="M2531" s="68" t="s">
        <v>34</v>
      </c>
      <c r="N2531" s="68" t="s">
        <v>35</v>
      </c>
      <c r="O2531" s="68" t="s">
        <v>36</v>
      </c>
      <c r="P2531" s="89" t="s">
        <v>8766</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2" t="s">
        <v>8768</v>
      </c>
    </row>
    <row r="2532" spans="1:29" ht="16.2" hidden="1" customHeight="1" x14ac:dyDescent="0.35">
      <c r="A2532" s="61">
        <v>2531</v>
      </c>
      <c r="B2532" s="67">
        <v>20422417</v>
      </c>
      <c r="C2532" s="68" t="s">
        <v>7630</v>
      </c>
      <c r="D2532" s="63" t="s">
        <v>8764</v>
      </c>
      <c r="E2532" s="68" t="s">
        <v>8021</v>
      </c>
      <c r="F2532" s="68" t="s">
        <v>38</v>
      </c>
      <c r="G2532" s="68" t="s">
        <v>8022</v>
      </c>
      <c r="H2532" s="68" t="s">
        <v>42</v>
      </c>
      <c r="I2532" s="69" t="s">
        <v>465</v>
      </c>
      <c r="J2532" s="69" t="s">
        <v>465</v>
      </c>
      <c r="K2532" s="68" t="s">
        <v>8023</v>
      </c>
      <c r="L2532" s="68" t="s">
        <v>33</v>
      </c>
      <c r="M2532" s="68" t="s">
        <v>34</v>
      </c>
      <c r="N2532" s="68" t="s">
        <v>35</v>
      </c>
      <c r="O2532" s="68" t="s">
        <v>36</v>
      </c>
      <c r="P2532" s="89" t="s">
        <v>8766</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2" t="s">
        <v>8768</v>
      </c>
    </row>
    <row r="2533" spans="1:29" ht="16.2" hidden="1" customHeight="1" x14ac:dyDescent="0.35">
      <c r="A2533" s="61">
        <v>2532</v>
      </c>
      <c r="B2533" s="67">
        <v>20422427</v>
      </c>
      <c r="C2533" s="68" t="s">
        <v>7630</v>
      </c>
      <c r="D2533" s="63" t="s">
        <v>8764</v>
      </c>
      <c r="E2533" s="68" t="s">
        <v>8024</v>
      </c>
      <c r="F2533" s="68" t="s">
        <v>38</v>
      </c>
      <c r="G2533" s="68" t="s">
        <v>8025</v>
      </c>
      <c r="H2533" s="68" t="s">
        <v>42</v>
      </c>
      <c r="I2533" s="69" t="s">
        <v>465</v>
      </c>
      <c r="J2533" s="69" t="s">
        <v>465</v>
      </c>
      <c r="K2533" s="68" t="s">
        <v>8026</v>
      </c>
      <c r="L2533" s="68" t="s">
        <v>33</v>
      </c>
      <c r="M2533" s="68" t="s">
        <v>40</v>
      </c>
      <c r="N2533" s="68" t="s">
        <v>48</v>
      </c>
      <c r="O2533" s="68" t="s">
        <v>43</v>
      </c>
      <c r="P2533" s="89" t="s">
        <v>8758</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2" t="s">
        <v>8768</v>
      </c>
    </row>
    <row r="2534" spans="1:29" ht="16.2" hidden="1" customHeight="1" x14ac:dyDescent="0.35">
      <c r="A2534" s="61">
        <v>2533</v>
      </c>
      <c r="B2534" s="67">
        <v>20422452</v>
      </c>
      <c r="C2534" s="68" t="s">
        <v>7630</v>
      </c>
      <c r="D2534" s="63" t="s">
        <v>8764</v>
      </c>
      <c r="E2534" s="68" t="s">
        <v>8027</v>
      </c>
      <c r="F2534" s="68" t="s">
        <v>38</v>
      </c>
      <c r="G2534" s="68" t="s">
        <v>1779</v>
      </c>
      <c r="H2534" s="68" t="s">
        <v>31</v>
      </c>
      <c r="I2534" s="69" t="s">
        <v>465</v>
      </c>
      <c r="J2534" s="69" t="s">
        <v>465</v>
      </c>
      <c r="K2534" s="68" t="s">
        <v>8028</v>
      </c>
      <c r="L2534" s="68" t="s">
        <v>39</v>
      </c>
      <c r="M2534" s="68" t="s">
        <v>40</v>
      </c>
      <c r="N2534" s="68" t="s">
        <v>35</v>
      </c>
      <c r="O2534" s="68" t="s">
        <v>36</v>
      </c>
      <c r="P2534" s="89" t="s">
        <v>8766</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2" t="s">
        <v>8768</v>
      </c>
    </row>
    <row r="2535" spans="1:29" ht="16.2" hidden="1" customHeight="1" x14ac:dyDescent="0.35">
      <c r="A2535" s="61">
        <v>2534</v>
      </c>
      <c r="B2535" s="67">
        <v>20422599</v>
      </c>
      <c r="C2535" s="68" t="s">
        <v>7630</v>
      </c>
      <c r="D2535" s="63" t="s">
        <v>8764</v>
      </c>
      <c r="E2535" s="68" t="s">
        <v>8029</v>
      </c>
      <c r="F2535" s="68" t="s">
        <v>38</v>
      </c>
      <c r="G2535" s="68" t="s">
        <v>8030</v>
      </c>
      <c r="H2535" s="68" t="s">
        <v>42</v>
      </c>
      <c r="I2535" s="69" t="s">
        <v>8031</v>
      </c>
      <c r="J2535" s="69" t="s">
        <v>655</v>
      </c>
      <c r="K2535" s="68" t="s">
        <v>8032</v>
      </c>
      <c r="L2535" s="68" t="s">
        <v>33</v>
      </c>
      <c r="M2535" s="68" t="s">
        <v>34</v>
      </c>
      <c r="N2535" s="68" t="s">
        <v>35</v>
      </c>
      <c r="O2535" s="68" t="s">
        <v>30</v>
      </c>
      <c r="P2535" s="89" t="s">
        <v>8766</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2" t="s">
        <v>8768</v>
      </c>
    </row>
    <row r="2536" spans="1:29" ht="16.2" hidden="1" customHeight="1" x14ac:dyDescent="0.35">
      <c r="A2536" s="61">
        <v>2535</v>
      </c>
      <c r="B2536" s="67">
        <v>20422683</v>
      </c>
      <c r="C2536" s="68" t="s">
        <v>7630</v>
      </c>
      <c r="D2536" s="63" t="s">
        <v>8764</v>
      </c>
      <c r="E2536" s="68" t="s">
        <v>8033</v>
      </c>
      <c r="F2536" s="68" t="s">
        <v>32</v>
      </c>
      <c r="G2536" s="68" t="s">
        <v>8034</v>
      </c>
      <c r="H2536" s="68" t="s">
        <v>31</v>
      </c>
      <c r="I2536" s="69" t="s">
        <v>465</v>
      </c>
      <c r="J2536" s="69" t="s">
        <v>465</v>
      </c>
      <c r="K2536" s="68" t="s">
        <v>8035</v>
      </c>
      <c r="L2536" s="68" t="s">
        <v>33</v>
      </c>
      <c r="M2536" s="68" t="s">
        <v>40</v>
      </c>
      <c r="N2536" s="68" t="s">
        <v>52</v>
      </c>
      <c r="O2536" s="68" t="s">
        <v>36</v>
      </c>
      <c r="P2536" s="63" t="s">
        <v>52</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2" t="s">
        <v>8768</v>
      </c>
    </row>
    <row r="2537" spans="1:29" ht="16.2" hidden="1" customHeight="1" x14ac:dyDescent="0.35">
      <c r="A2537" s="61">
        <v>2536</v>
      </c>
      <c r="B2537" s="67">
        <v>20422718</v>
      </c>
      <c r="C2537" s="68" t="s">
        <v>7630</v>
      </c>
      <c r="D2537" s="63" t="s">
        <v>8764</v>
      </c>
      <c r="E2537" s="68" t="s">
        <v>8036</v>
      </c>
      <c r="F2537" s="68" t="s">
        <v>38</v>
      </c>
      <c r="G2537" s="68" t="s">
        <v>8037</v>
      </c>
      <c r="H2537" s="68" t="s">
        <v>42</v>
      </c>
      <c r="I2537" s="69" t="s">
        <v>465</v>
      </c>
      <c r="J2537" s="69" t="s">
        <v>465</v>
      </c>
      <c r="K2537" s="68" t="s">
        <v>8038</v>
      </c>
      <c r="L2537" s="68" t="s">
        <v>39</v>
      </c>
      <c r="M2537" s="68" t="s">
        <v>34</v>
      </c>
      <c r="N2537" s="68" t="s">
        <v>57</v>
      </c>
      <c r="O2537" s="68" t="s">
        <v>36</v>
      </c>
      <c r="P2537" s="63" t="s">
        <v>57</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2" t="s">
        <v>8768</v>
      </c>
    </row>
    <row r="2538" spans="1:29" ht="16.2" hidden="1" customHeight="1" x14ac:dyDescent="0.35">
      <c r="A2538" s="61">
        <v>2537</v>
      </c>
      <c r="B2538" s="67">
        <v>20422814</v>
      </c>
      <c r="C2538" s="68" t="s">
        <v>7630</v>
      </c>
      <c r="D2538" s="63" t="s">
        <v>8764</v>
      </c>
      <c r="E2538" s="68" t="s">
        <v>8039</v>
      </c>
      <c r="F2538" s="68" t="s">
        <v>38</v>
      </c>
      <c r="G2538" s="68" t="s">
        <v>8040</v>
      </c>
      <c r="H2538" s="68" t="s">
        <v>42</v>
      </c>
      <c r="I2538" s="69" t="s">
        <v>465</v>
      </c>
      <c r="J2538" s="69" t="s">
        <v>465</v>
      </c>
      <c r="K2538" s="68" t="s">
        <v>8041</v>
      </c>
      <c r="L2538" s="68" t="s">
        <v>45</v>
      </c>
      <c r="M2538" s="68" t="s">
        <v>34</v>
      </c>
      <c r="N2538" s="68" t="s">
        <v>35</v>
      </c>
      <c r="O2538" s="68" t="s">
        <v>36</v>
      </c>
      <c r="P2538" s="89" t="s">
        <v>8766</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2" t="s">
        <v>8768</v>
      </c>
    </row>
    <row r="2539" spans="1:29" ht="16.2" hidden="1" customHeight="1" x14ac:dyDescent="0.35">
      <c r="A2539" s="61">
        <v>2538</v>
      </c>
      <c r="B2539" s="67">
        <v>20423005</v>
      </c>
      <c r="C2539" s="68" t="s">
        <v>7630</v>
      </c>
      <c r="D2539" s="63" t="s">
        <v>8764</v>
      </c>
      <c r="E2539" s="68" t="s">
        <v>162</v>
      </c>
      <c r="F2539" s="68" t="s">
        <v>32</v>
      </c>
      <c r="G2539" s="68" t="s">
        <v>8042</v>
      </c>
      <c r="H2539" s="68" t="s">
        <v>31</v>
      </c>
      <c r="I2539" s="69" t="s">
        <v>5596</v>
      </c>
      <c r="J2539" s="69" t="s">
        <v>544</v>
      </c>
      <c r="K2539" s="68" t="s">
        <v>8043</v>
      </c>
      <c r="L2539" s="68" t="s">
        <v>45</v>
      </c>
      <c r="M2539" s="68" t="s">
        <v>34</v>
      </c>
      <c r="N2539" s="68" t="s">
        <v>35</v>
      </c>
      <c r="O2539" s="68" t="s">
        <v>43</v>
      </c>
      <c r="P2539" s="89" t="s">
        <v>8766</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2" t="s">
        <v>8768</v>
      </c>
    </row>
    <row r="2540" spans="1:29" ht="16.2" hidden="1" customHeight="1" x14ac:dyDescent="0.35">
      <c r="A2540" s="61">
        <v>2539</v>
      </c>
      <c r="B2540" s="67">
        <v>20423050</v>
      </c>
      <c r="C2540" s="68" t="s">
        <v>7630</v>
      </c>
      <c r="D2540" s="63" t="s">
        <v>8764</v>
      </c>
      <c r="E2540" s="68" t="s">
        <v>8044</v>
      </c>
      <c r="F2540" s="68" t="s">
        <v>32</v>
      </c>
      <c r="G2540" s="68" t="s">
        <v>8045</v>
      </c>
      <c r="H2540" s="68" t="s">
        <v>42</v>
      </c>
      <c r="I2540" s="69" t="s">
        <v>465</v>
      </c>
      <c r="J2540" s="69" t="s">
        <v>465</v>
      </c>
      <c r="K2540" s="68" t="s">
        <v>8046</v>
      </c>
      <c r="L2540" s="68" t="s">
        <v>33</v>
      </c>
      <c r="M2540" s="68" t="s">
        <v>34</v>
      </c>
      <c r="N2540" s="68" t="s">
        <v>35</v>
      </c>
      <c r="O2540" s="68" t="s">
        <v>36</v>
      </c>
      <c r="P2540" s="89" t="s">
        <v>8766</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2" t="s">
        <v>8768</v>
      </c>
    </row>
    <row r="2541" spans="1:29" ht="16.2" hidden="1" customHeight="1" x14ac:dyDescent="0.35">
      <c r="A2541" s="61">
        <v>2540</v>
      </c>
      <c r="B2541" s="67">
        <v>20423057</v>
      </c>
      <c r="C2541" s="68" t="s">
        <v>7630</v>
      </c>
      <c r="D2541" s="63" t="s">
        <v>8764</v>
      </c>
      <c r="E2541" s="68" t="s">
        <v>371</v>
      </c>
      <c r="F2541" s="68" t="s">
        <v>38</v>
      </c>
      <c r="G2541" s="68" t="s">
        <v>6190</v>
      </c>
      <c r="H2541" s="68" t="s">
        <v>31</v>
      </c>
      <c r="I2541" s="69" t="s">
        <v>465</v>
      </c>
      <c r="J2541" s="69" t="s">
        <v>465</v>
      </c>
      <c r="K2541" s="68" t="s">
        <v>8047</v>
      </c>
      <c r="L2541" s="68" t="s">
        <v>33</v>
      </c>
      <c r="M2541" s="68" t="s">
        <v>34</v>
      </c>
      <c r="N2541" s="68" t="s">
        <v>35</v>
      </c>
      <c r="O2541" s="68" t="s">
        <v>36</v>
      </c>
      <c r="P2541" s="89" t="s">
        <v>8766</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2" t="s">
        <v>8768</v>
      </c>
    </row>
    <row r="2542" spans="1:29" ht="16.2" hidden="1" customHeight="1" x14ac:dyDescent="0.35">
      <c r="A2542" s="61">
        <v>2541</v>
      </c>
      <c r="B2542" s="67">
        <v>20423136</v>
      </c>
      <c r="C2542" s="68" t="s">
        <v>7630</v>
      </c>
      <c r="D2542" s="63" t="s">
        <v>8764</v>
      </c>
      <c r="E2542" s="68" t="s">
        <v>8048</v>
      </c>
      <c r="F2542" s="68" t="s">
        <v>38</v>
      </c>
      <c r="G2542" s="68" t="s">
        <v>8049</v>
      </c>
      <c r="H2542" s="68" t="s">
        <v>42</v>
      </c>
      <c r="I2542" s="69" t="s">
        <v>465</v>
      </c>
      <c r="J2542" s="69" t="s">
        <v>465</v>
      </c>
      <c r="K2542" s="68" t="s">
        <v>8050</v>
      </c>
      <c r="L2542" s="68" t="s">
        <v>39</v>
      </c>
      <c r="M2542" s="68" t="s">
        <v>34</v>
      </c>
      <c r="N2542" s="68" t="s">
        <v>35</v>
      </c>
      <c r="O2542" s="68" t="s">
        <v>36</v>
      </c>
      <c r="P2542" s="89" t="s">
        <v>8766</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2" t="s">
        <v>8770</v>
      </c>
    </row>
    <row r="2543" spans="1:29" ht="16.2" hidden="1" customHeight="1" x14ac:dyDescent="0.35">
      <c r="A2543" s="61">
        <v>2542</v>
      </c>
      <c r="B2543" s="67">
        <v>20423260</v>
      </c>
      <c r="C2543" s="68" t="s">
        <v>7630</v>
      </c>
      <c r="D2543" s="63" t="s">
        <v>8764</v>
      </c>
      <c r="E2543" s="68" t="s">
        <v>698</v>
      </c>
      <c r="F2543" s="68" t="s">
        <v>38</v>
      </c>
      <c r="G2543" s="68" t="s">
        <v>8051</v>
      </c>
      <c r="H2543" s="68" t="s">
        <v>42</v>
      </c>
      <c r="I2543" s="69" t="s">
        <v>465</v>
      </c>
      <c r="J2543" s="69" t="s">
        <v>465</v>
      </c>
      <c r="K2543" s="68" t="s">
        <v>8052</v>
      </c>
      <c r="L2543" s="68" t="s">
        <v>39</v>
      </c>
      <c r="M2543" s="68" t="s">
        <v>34</v>
      </c>
      <c r="N2543" s="68" t="s">
        <v>35</v>
      </c>
      <c r="O2543" s="68" t="s">
        <v>36</v>
      </c>
      <c r="P2543" s="89" t="s">
        <v>8766</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2" t="s">
        <v>8768</v>
      </c>
    </row>
    <row r="2544" spans="1:29" ht="16.2" hidden="1" customHeight="1" x14ac:dyDescent="0.35">
      <c r="A2544" s="61">
        <v>2543</v>
      </c>
      <c r="B2544" s="67">
        <v>20423296</v>
      </c>
      <c r="C2544" s="68" t="s">
        <v>7630</v>
      </c>
      <c r="D2544" s="63" t="s">
        <v>8764</v>
      </c>
      <c r="E2544" s="68" t="s">
        <v>8053</v>
      </c>
      <c r="F2544" s="68" t="s">
        <v>38</v>
      </c>
      <c r="G2544" s="68" t="s">
        <v>8054</v>
      </c>
      <c r="H2544" s="68" t="s">
        <v>42</v>
      </c>
      <c r="I2544" s="69" t="s">
        <v>8055</v>
      </c>
      <c r="J2544" s="69" t="s">
        <v>469</v>
      </c>
      <c r="K2544" s="68" t="s">
        <v>8056</v>
      </c>
      <c r="L2544" s="68" t="s">
        <v>33</v>
      </c>
      <c r="M2544" s="68" t="s">
        <v>34</v>
      </c>
      <c r="N2544" s="68" t="s">
        <v>35</v>
      </c>
      <c r="O2544" s="68" t="s">
        <v>30</v>
      </c>
      <c r="P2544" s="89" t="s">
        <v>8766</v>
      </c>
      <c r="Q2544" s="84">
        <f t="shared" ca="1" si="117"/>
        <v>46120</v>
      </c>
      <c r="R2544" s="68" t="s">
        <v>8747</v>
      </c>
      <c r="S2544" s="68">
        <v>0</v>
      </c>
      <c r="T2544" s="68">
        <v>0</v>
      </c>
      <c r="U2544" s="68">
        <v>0</v>
      </c>
      <c r="V2544" s="86">
        <f t="shared" si="118"/>
        <v>0</v>
      </c>
      <c r="W2544" s="68">
        <v>0</v>
      </c>
      <c r="X2544" s="68">
        <v>0</v>
      </c>
      <c r="Y2544" s="68">
        <v>0</v>
      </c>
      <c r="Z2544" s="68">
        <v>0</v>
      </c>
      <c r="AA2544" s="68">
        <v>0</v>
      </c>
      <c r="AB2544" s="87" t="str">
        <f t="shared" si="119"/>
        <v>요건탈락</v>
      </c>
      <c r="AC2544" s="92" t="s">
        <v>8768</v>
      </c>
    </row>
    <row r="2545" spans="1:29" ht="16.2" hidden="1" customHeight="1" x14ac:dyDescent="0.35">
      <c r="A2545" s="61">
        <v>2544</v>
      </c>
      <c r="B2545" s="67">
        <v>20423311</v>
      </c>
      <c r="C2545" s="68" t="s">
        <v>7630</v>
      </c>
      <c r="D2545" s="63" t="s">
        <v>8764</v>
      </c>
      <c r="E2545" s="68" t="s">
        <v>8057</v>
      </c>
      <c r="F2545" s="68" t="s">
        <v>32</v>
      </c>
      <c r="G2545" s="68" t="s">
        <v>8058</v>
      </c>
      <c r="H2545" s="68" t="s">
        <v>42</v>
      </c>
      <c r="I2545" s="69" t="s">
        <v>8059</v>
      </c>
      <c r="J2545" s="69" t="s">
        <v>526</v>
      </c>
      <c r="K2545" s="68" t="s">
        <v>8060</v>
      </c>
      <c r="L2545" s="68" t="s">
        <v>33</v>
      </c>
      <c r="M2545" s="68" t="s">
        <v>34</v>
      </c>
      <c r="N2545" s="68" t="s">
        <v>46</v>
      </c>
      <c r="O2545" s="68" t="s">
        <v>43</v>
      </c>
      <c r="P2545" s="63" t="s">
        <v>46</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2" t="s">
        <v>8768</v>
      </c>
    </row>
    <row r="2546" spans="1:29" ht="16.2" hidden="1" customHeight="1" x14ac:dyDescent="0.35">
      <c r="A2546" s="61">
        <v>2545</v>
      </c>
      <c r="B2546" s="67">
        <v>20423461</v>
      </c>
      <c r="C2546" s="68" t="s">
        <v>7630</v>
      </c>
      <c r="D2546" s="63" t="s">
        <v>8764</v>
      </c>
      <c r="E2546" s="68" t="s">
        <v>8061</v>
      </c>
      <c r="F2546" s="68" t="s">
        <v>38</v>
      </c>
      <c r="G2546" s="68" t="s">
        <v>8062</v>
      </c>
      <c r="H2546" s="68" t="s">
        <v>42</v>
      </c>
      <c r="I2546" s="69" t="s">
        <v>465</v>
      </c>
      <c r="J2546" s="69" t="s">
        <v>465</v>
      </c>
      <c r="K2546" s="68" t="s">
        <v>8063</v>
      </c>
      <c r="L2546" s="68" t="s">
        <v>39</v>
      </c>
      <c r="M2546" s="68" t="s">
        <v>34</v>
      </c>
      <c r="N2546" s="68" t="s">
        <v>35</v>
      </c>
      <c r="O2546" s="68" t="s">
        <v>36</v>
      </c>
      <c r="P2546" s="89" t="s">
        <v>8766</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2" t="s">
        <v>8770</v>
      </c>
    </row>
    <row r="2547" spans="1:29" ht="16.2" hidden="1" customHeight="1" x14ac:dyDescent="0.35">
      <c r="A2547" s="61">
        <v>2546</v>
      </c>
      <c r="B2547" s="67">
        <v>20423521</v>
      </c>
      <c r="C2547" s="68" t="s">
        <v>7630</v>
      </c>
      <c r="D2547" s="63" t="s">
        <v>8764</v>
      </c>
      <c r="E2547" s="68" t="s">
        <v>8064</v>
      </c>
      <c r="F2547" s="68" t="s">
        <v>38</v>
      </c>
      <c r="G2547" s="68" t="s">
        <v>8065</v>
      </c>
      <c r="H2547" s="68" t="s">
        <v>42</v>
      </c>
      <c r="I2547" s="69" t="s">
        <v>5284</v>
      </c>
      <c r="J2547" s="69" t="s">
        <v>502</v>
      </c>
      <c r="K2547" s="68" t="s">
        <v>8066</v>
      </c>
      <c r="L2547" s="68" t="s">
        <v>39</v>
      </c>
      <c r="M2547" s="68" t="s">
        <v>40</v>
      </c>
      <c r="N2547" s="68" t="s">
        <v>52</v>
      </c>
      <c r="O2547" s="68" t="s">
        <v>43</v>
      </c>
      <c r="P2547" s="63" t="s">
        <v>52</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2" t="s">
        <v>8768</v>
      </c>
    </row>
    <row r="2548" spans="1:29" ht="16.2" hidden="1" customHeight="1" x14ac:dyDescent="0.35">
      <c r="A2548" s="61">
        <v>2547</v>
      </c>
      <c r="B2548" s="67">
        <v>20423751</v>
      </c>
      <c r="C2548" s="68" t="s">
        <v>7630</v>
      </c>
      <c r="D2548" s="63" t="s">
        <v>8764</v>
      </c>
      <c r="E2548" s="68" t="s">
        <v>405</v>
      </c>
      <c r="F2548" s="68" t="s">
        <v>38</v>
      </c>
      <c r="G2548" s="68" t="s">
        <v>8067</v>
      </c>
      <c r="H2548" s="68" t="s">
        <v>31</v>
      </c>
      <c r="I2548" s="69" t="s">
        <v>879</v>
      </c>
      <c r="J2548" s="69" t="s">
        <v>980</v>
      </c>
      <c r="K2548" s="68" t="s">
        <v>8068</v>
      </c>
      <c r="L2548" s="68" t="s">
        <v>39</v>
      </c>
      <c r="M2548" s="68" t="s">
        <v>40</v>
      </c>
      <c r="N2548" s="68" t="s">
        <v>52</v>
      </c>
      <c r="O2548" s="68" t="s">
        <v>30</v>
      </c>
      <c r="P2548" s="63" t="s">
        <v>52</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2" t="s">
        <v>8768</v>
      </c>
    </row>
    <row r="2549" spans="1:29" ht="16.2" hidden="1" customHeight="1" x14ac:dyDescent="0.35">
      <c r="A2549" s="61">
        <v>2548</v>
      </c>
      <c r="B2549" s="67">
        <v>20423774</v>
      </c>
      <c r="C2549" s="68" t="s">
        <v>7630</v>
      </c>
      <c r="D2549" s="63" t="s">
        <v>8764</v>
      </c>
      <c r="E2549" s="68" t="s">
        <v>3822</v>
      </c>
      <c r="F2549" s="68" t="s">
        <v>38</v>
      </c>
      <c r="G2549" s="68" t="s">
        <v>7888</v>
      </c>
      <c r="H2549" s="68" t="s">
        <v>31</v>
      </c>
      <c r="I2549" s="69" t="s">
        <v>465</v>
      </c>
      <c r="J2549" s="69" t="s">
        <v>465</v>
      </c>
      <c r="K2549" s="68" t="s">
        <v>8069</v>
      </c>
      <c r="L2549" s="68" t="s">
        <v>39</v>
      </c>
      <c r="M2549" s="68" t="s">
        <v>34</v>
      </c>
      <c r="N2549" s="68" t="s">
        <v>52</v>
      </c>
      <c r="O2549" s="68" t="s">
        <v>36</v>
      </c>
      <c r="P2549" s="63" t="s">
        <v>52</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2" t="s">
        <v>8768</v>
      </c>
    </row>
    <row r="2550" spans="1:29" ht="16.2" hidden="1" customHeight="1" x14ac:dyDescent="0.35">
      <c r="A2550" s="61">
        <v>2549</v>
      </c>
      <c r="B2550" s="67">
        <v>20423784</v>
      </c>
      <c r="C2550" s="68" t="s">
        <v>7630</v>
      </c>
      <c r="D2550" s="63" t="s">
        <v>8764</v>
      </c>
      <c r="E2550" s="68" t="s">
        <v>8070</v>
      </c>
      <c r="F2550" s="68" t="s">
        <v>32</v>
      </c>
      <c r="G2550" s="68" t="s">
        <v>8071</v>
      </c>
      <c r="H2550" s="68" t="s">
        <v>31</v>
      </c>
      <c r="I2550" s="69" t="s">
        <v>465</v>
      </c>
      <c r="J2550" s="69" t="s">
        <v>465</v>
      </c>
      <c r="K2550" s="68" t="s">
        <v>8072</v>
      </c>
      <c r="L2550" s="68" t="s">
        <v>33</v>
      </c>
      <c r="M2550" s="68" t="s">
        <v>34</v>
      </c>
      <c r="N2550" s="68" t="s">
        <v>35</v>
      </c>
      <c r="O2550" s="68" t="s">
        <v>36</v>
      </c>
      <c r="P2550" s="89" t="s">
        <v>8766</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2" t="s">
        <v>8768</v>
      </c>
    </row>
    <row r="2551" spans="1:29" ht="16.2" hidden="1" customHeight="1" x14ac:dyDescent="0.35">
      <c r="A2551" s="61">
        <v>2550</v>
      </c>
      <c r="B2551" s="67">
        <v>20423822</v>
      </c>
      <c r="C2551" s="68" t="s">
        <v>7630</v>
      </c>
      <c r="D2551" s="63" t="s">
        <v>8764</v>
      </c>
      <c r="E2551" s="68" t="s">
        <v>8073</v>
      </c>
      <c r="F2551" s="68" t="s">
        <v>32</v>
      </c>
      <c r="G2551" s="68" t="s">
        <v>8074</v>
      </c>
      <c r="H2551" s="68" t="s">
        <v>31</v>
      </c>
      <c r="I2551" s="69" t="s">
        <v>465</v>
      </c>
      <c r="J2551" s="69" t="s">
        <v>465</v>
      </c>
      <c r="K2551" s="68" t="s">
        <v>8075</v>
      </c>
      <c r="L2551" s="68" t="s">
        <v>45</v>
      </c>
      <c r="M2551" s="68" t="s">
        <v>40</v>
      </c>
      <c r="N2551" s="68" t="s">
        <v>35</v>
      </c>
      <c r="O2551" s="68" t="s">
        <v>36</v>
      </c>
      <c r="P2551" s="89" t="s">
        <v>8766</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2" t="s">
        <v>8768</v>
      </c>
    </row>
    <row r="2552" spans="1:29" ht="16.2" hidden="1" customHeight="1" x14ac:dyDescent="0.35">
      <c r="A2552" s="61">
        <v>2551</v>
      </c>
      <c r="B2552" s="67">
        <v>20423882</v>
      </c>
      <c r="C2552" s="68" t="s">
        <v>7630</v>
      </c>
      <c r="D2552" s="63" t="s">
        <v>8764</v>
      </c>
      <c r="E2552" s="68" t="s">
        <v>8076</v>
      </c>
      <c r="F2552" s="68" t="s">
        <v>32</v>
      </c>
      <c r="G2552" s="68" t="s">
        <v>8077</v>
      </c>
      <c r="H2552" s="68" t="s">
        <v>31</v>
      </c>
      <c r="I2552" s="69" t="s">
        <v>465</v>
      </c>
      <c r="J2552" s="69" t="s">
        <v>465</v>
      </c>
      <c r="K2552" s="68" t="s">
        <v>8078</v>
      </c>
      <c r="L2552" s="68" t="s">
        <v>33</v>
      </c>
      <c r="M2552" s="68" t="s">
        <v>34</v>
      </c>
      <c r="N2552" s="68" t="s">
        <v>48</v>
      </c>
      <c r="O2552" s="68" t="s">
        <v>36</v>
      </c>
      <c r="P2552" s="89" t="s">
        <v>8756</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2" t="s">
        <v>8768</v>
      </c>
    </row>
    <row r="2553" spans="1:29" ht="16.2" hidden="1" customHeight="1" x14ac:dyDescent="0.35">
      <c r="A2553" s="61">
        <v>2552</v>
      </c>
      <c r="B2553" s="67">
        <v>20423892</v>
      </c>
      <c r="C2553" s="68" t="s">
        <v>7630</v>
      </c>
      <c r="D2553" s="63" t="s">
        <v>8764</v>
      </c>
      <c r="E2553" s="68" t="s">
        <v>325</v>
      </c>
      <c r="F2553" s="68" t="s">
        <v>38</v>
      </c>
      <c r="G2553" s="68" t="s">
        <v>8079</v>
      </c>
      <c r="H2553" s="68" t="s">
        <v>31</v>
      </c>
      <c r="I2553" s="69" t="s">
        <v>5922</v>
      </c>
      <c r="J2553" s="69" t="s">
        <v>526</v>
      </c>
      <c r="K2553" s="68" t="s">
        <v>8080</v>
      </c>
      <c r="L2553" s="68" t="s">
        <v>39</v>
      </c>
      <c r="M2553" s="68" t="s">
        <v>40</v>
      </c>
      <c r="N2553" s="68" t="s">
        <v>35</v>
      </c>
      <c r="O2553" s="68" t="s">
        <v>43</v>
      </c>
      <c r="P2553" s="89" t="s">
        <v>8766</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2" t="s">
        <v>8768</v>
      </c>
    </row>
    <row r="2554" spans="1:29" ht="16.2" hidden="1" customHeight="1" x14ac:dyDescent="0.35">
      <c r="A2554" s="61">
        <v>2553</v>
      </c>
      <c r="B2554" s="67">
        <v>20423908</v>
      </c>
      <c r="C2554" s="68" t="s">
        <v>7630</v>
      </c>
      <c r="D2554" s="63" t="s">
        <v>8764</v>
      </c>
      <c r="E2554" s="68" t="s">
        <v>8081</v>
      </c>
      <c r="F2554" s="68" t="s">
        <v>38</v>
      </c>
      <c r="G2554" s="68" t="s">
        <v>8082</v>
      </c>
      <c r="H2554" s="68" t="s">
        <v>31</v>
      </c>
      <c r="I2554" s="69" t="s">
        <v>8083</v>
      </c>
      <c r="J2554" s="69" t="s">
        <v>1463</v>
      </c>
      <c r="K2554" s="68" t="s">
        <v>8084</v>
      </c>
      <c r="L2554" s="68" t="s">
        <v>39</v>
      </c>
      <c r="M2554" s="68" t="s">
        <v>34</v>
      </c>
      <c r="N2554" s="68" t="s">
        <v>35</v>
      </c>
      <c r="O2554" s="68" t="s">
        <v>30</v>
      </c>
      <c r="P2554" s="89" t="s">
        <v>8766</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2" t="s">
        <v>8768</v>
      </c>
    </row>
    <row r="2555" spans="1:29" ht="16.2" hidden="1" customHeight="1" x14ac:dyDescent="0.35">
      <c r="A2555" s="61">
        <v>2554</v>
      </c>
      <c r="B2555" s="67">
        <v>20423977</v>
      </c>
      <c r="C2555" s="68" t="s">
        <v>7630</v>
      </c>
      <c r="D2555" s="63" t="s">
        <v>8764</v>
      </c>
      <c r="E2555" s="68" t="s">
        <v>8085</v>
      </c>
      <c r="F2555" s="68" t="s">
        <v>32</v>
      </c>
      <c r="G2555" s="68" t="s">
        <v>8086</v>
      </c>
      <c r="H2555" s="68" t="s">
        <v>31</v>
      </c>
      <c r="I2555" s="69" t="s">
        <v>465</v>
      </c>
      <c r="J2555" s="69" t="s">
        <v>465</v>
      </c>
      <c r="K2555" s="68" t="s">
        <v>8087</v>
      </c>
      <c r="L2555" s="68" t="s">
        <v>39</v>
      </c>
      <c r="M2555" s="68" t="s">
        <v>34</v>
      </c>
      <c r="N2555" s="68" t="s">
        <v>35</v>
      </c>
      <c r="O2555" s="68" t="s">
        <v>36</v>
      </c>
      <c r="P2555" s="89" t="s">
        <v>8766</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2" t="s">
        <v>8768</v>
      </c>
    </row>
    <row r="2556" spans="1:29" ht="16.2" hidden="1" customHeight="1" x14ac:dyDescent="0.35">
      <c r="A2556" s="61">
        <v>2555</v>
      </c>
      <c r="B2556" s="67">
        <v>20423980</v>
      </c>
      <c r="C2556" s="68" t="s">
        <v>7630</v>
      </c>
      <c r="D2556" s="63" t="s">
        <v>8764</v>
      </c>
      <c r="E2556" s="68" t="s">
        <v>8088</v>
      </c>
      <c r="F2556" s="68" t="s">
        <v>38</v>
      </c>
      <c r="G2556" s="68" t="s">
        <v>8089</v>
      </c>
      <c r="H2556" s="68" t="s">
        <v>42</v>
      </c>
      <c r="I2556" s="69" t="s">
        <v>465</v>
      </c>
      <c r="J2556" s="69" t="s">
        <v>465</v>
      </c>
      <c r="K2556" s="68" t="s">
        <v>8090</v>
      </c>
      <c r="L2556" s="68" t="s">
        <v>33</v>
      </c>
      <c r="M2556" s="68" t="s">
        <v>34</v>
      </c>
      <c r="N2556" s="68" t="s">
        <v>35</v>
      </c>
      <c r="O2556" s="68" t="s">
        <v>36</v>
      </c>
      <c r="P2556" s="89" t="s">
        <v>8766</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2" t="s">
        <v>8768</v>
      </c>
    </row>
    <row r="2557" spans="1:29" ht="16.2" hidden="1" customHeight="1" x14ac:dyDescent="0.35">
      <c r="A2557" s="66">
        <v>2556</v>
      </c>
      <c r="B2557" s="88">
        <v>20423982</v>
      </c>
      <c r="C2557" s="68" t="s">
        <v>7630</v>
      </c>
      <c r="D2557" s="63" t="s">
        <v>8764</v>
      </c>
      <c r="E2557" s="68" t="s">
        <v>8091</v>
      </c>
      <c r="F2557" s="68" t="s">
        <v>38</v>
      </c>
      <c r="G2557" s="68" t="s">
        <v>4611</v>
      </c>
      <c r="H2557" s="68" t="s">
        <v>31</v>
      </c>
      <c r="I2557" s="69" t="s">
        <v>465</v>
      </c>
      <c r="J2557" s="69" t="s">
        <v>465</v>
      </c>
      <c r="K2557" s="68" t="s">
        <v>8092</v>
      </c>
      <c r="L2557" s="68" t="s">
        <v>33</v>
      </c>
      <c r="M2557" s="68" t="s">
        <v>34</v>
      </c>
      <c r="N2557" s="68" t="s">
        <v>41</v>
      </c>
      <c r="O2557" s="68" t="s">
        <v>36</v>
      </c>
      <c r="P2557" s="63" t="s">
        <v>41</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2" t="s">
        <v>8768</v>
      </c>
    </row>
    <row r="2558" spans="1:29" ht="16.2" hidden="1" customHeight="1" x14ac:dyDescent="0.35">
      <c r="A2558" s="61">
        <v>2557</v>
      </c>
      <c r="B2558" s="67">
        <v>20424012</v>
      </c>
      <c r="C2558" s="68" t="s">
        <v>7630</v>
      </c>
      <c r="D2558" s="63" t="s">
        <v>8764</v>
      </c>
      <c r="E2558" s="68" t="s">
        <v>8093</v>
      </c>
      <c r="F2558" s="68" t="s">
        <v>38</v>
      </c>
      <c r="G2558" s="68" t="s">
        <v>8094</v>
      </c>
      <c r="H2558" s="68" t="s">
        <v>42</v>
      </c>
      <c r="I2558" s="69" t="s">
        <v>8095</v>
      </c>
      <c r="J2558" s="69" t="s">
        <v>502</v>
      </c>
      <c r="K2558" s="68" t="s">
        <v>8096</v>
      </c>
      <c r="L2558" s="68" t="s">
        <v>8097</v>
      </c>
      <c r="M2558" s="68" t="s">
        <v>40</v>
      </c>
      <c r="N2558" s="68" t="s">
        <v>52</v>
      </c>
      <c r="O2558" s="68" t="s">
        <v>43</v>
      </c>
      <c r="P2558" s="63" t="s">
        <v>52</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2" t="s">
        <v>8768</v>
      </c>
    </row>
    <row r="2559" spans="1:29" ht="16.2" hidden="1" customHeight="1" x14ac:dyDescent="0.35">
      <c r="A2559" s="61">
        <v>2558</v>
      </c>
      <c r="B2559" s="67">
        <v>20424073</v>
      </c>
      <c r="C2559" s="68" t="s">
        <v>7630</v>
      </c>
      <c r="D2559" s="63" t="s">
        <v>8764</v>
      </c>
      <c r="E2559" s="68" t="s">
        <v>8098</v>
      </c>
      <c r="F2559" s="68" t="s">
        <v>32</v>
      </c>
      <c r="G2559" s="68" t="s">
        <v>8099</v>
      </c>
      <c r="H2559" s="68" t="s">
        <v>31</v>
      </c>
      <c r="I2559" s="69" t="s">
        <v>465</v>
      </c>
      <c r="J2559" s="69" t="s">
        <v>465</v>
      </c>
      <c r="K2559" s="68" t="s">
        <v>8100</v>
      </c>
      <c r="L2559" s="68" t="s">
        <v>45</v>
      </c>
      <c r="M2559" s="68" t="s">
        <v>34</v>
      </c>
      <c r="N2559" s="68" t="s">
        <v>35</v>
      </c>
      <c r="O2559" s="68" t="s">
        <v>36</v>
      </c>
      <c r="P2559" s="89" t="s">
        <v>8766</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2" t="s">
        <v>8768</v>
      </c>
    </row>
    <row r="2560" spans="1:29" ht="16.2" hidden="1" customHeight="1" x14ac:dyDescent="0.35">
      <c r="A2560" s="61">
        <v>2559</v>
      </c>
      <c r="B2560" s="67">
        <v>20424198</v>
      </c>
      <c r="C2560" s="68" t="s">
        <v>7630</v>
      </c>
      <c r="D2560" s="63" t="s">
        <v>8764</v>
      </c>
      <c r="E2560" s="68" t="s">
        <v>8101</v>
      </c>
      <c r="F2560" s="68" t="s">
        <v>38</v>
      </c>
      <c r="G2560" s="68" t="s">
        <v>8102</v>
      </c>
      <c r="H2560" s="68" t="s">
        <v>31</v>
      </c>
      <c r="I2560" s="69" t="s">
        <v>465</v>
      </c>
      <c r="J2560" s="69" t="s">
        <v>465</v>
      </c>
      <c r="K2560" s="68" t="s">
        <v>8103</v>
      </c>
      <c r="L2560" s="68" t="s">
        <v>39</v>
      </c>
      <c r="M2560" s="68" t="s">
        <v>34</v>
      </c>
      <c r="N2560" s="68" t="s">
        <v>35</v>
      </c>
      <c r="O2560" s="68" t="s">
        <v>36</v>
      </c>
      <c r="P2560" s="89" t="s">
        <v>8766</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2" t="s">
        <v>8768</v>
      </c>
    </row>
    <row r="2561" spans="1:29" ht="16.2" hidden="1" customHeight="1" x14ac:dyDescent="0.35">
      <c r="A2561" s="61">
        <v>2560</v>
      </c>
      <c r="B2561" s="67">
        <v>20424236</v>
      </c>
      <c r="C2561" s="68" t="s">
        <v>7630</v>
      </c>
      <c r="D2561" s="63" t="s">
        <v>8764</v>
      </c>
      <c r="E2561" s="68" t="s">
        <v>8104</v>
      </c>
      <c r="F2561" s="68" t="s">
        <v>32</v>
      </c>
      <c r="G2561" s="68" t="s">
        <v>8105</v>
      </c>
      <c r="H2561" s="68" t="s">
        <v>31</v>
      </c>
      <c r="I2561" s="69" t="s">
        <v>465</v>
      </c>
      <c r="J2561" s="69" t="s">
        <v>465</v>
      </c>
      <c r="K2561" s="68" t="s">
        <v>8106</v>
      </c>
      <c r="L2561" s="68" t="s">
        <v>33</v>
      </c>
      <c r="M2561" s="68" t="s">
        <v>40</v>
      </c>
      <c r="N2561" s="68" t="s">
        <v>52</v>
      </c>
      <c r="O2561" s="68" t="s">
        <v>36</v>
      </c>
      <c r="P2561" s="63" t="s">
        <v>52</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2" t="s">
        <v>8768</v>
      </c>
    </row>
    <row r="2562" spans="1:29" ht="16.2" hidden="1" customHeight="1" x14ac:dyDescent="0.35">
      <c r="A2562" s="61">
        <v>2561</v>
      </c>
      <c r="B2562" s="67">
        <v>20424268</v>
      </c>
      <c r="C2562" s="68" t="s">
        <v>7630</v>
      </c>
      <c r="D2562" s="63" t="s">
        <v>8764</v>
      </c>
      <c r="E2562" s="68" t="s">
        <v>652</v>
      </c>
      <c r="F2562" s="68" t="s">
        <v>38</v>
      </c>
      <c r="G2562" s="68" t="s">
        <v>8107</v>
      </c>
      <c r="H2562" s="68" t="s">
        <v>31</v>
      </c>
      <c r="I2562" s="69" t="s">
        <v>465</v>
      </c>
      <c r="J2562" s="69" t="s">
        <v>465</v>
      </c>
      <c r="K2562" s="68" t="s">
        <v>8108</v>
      </c>
      <c r="L2562" s="68" t="s">
        <v>33</v>
      </c>
      <c r="M2562" s="68" t="s">
        <v>34</v>
      </c>
      <c r="N2562" s="68" t="s">
        <v>35</v>
      </c>
      <c r="O2562" s="68" t="s">
        <v>36</v>
      </c>
      <c r="P2562" s="89" t="s">
        <v>8766</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2" t="s">
        <v>8768</v>
      </c>
    </row>
    <row r="2563" spans="1:29" ht="16.2" hidden="1" customHeight="1" x14ac:dyDescent="0.35">
      <c r="A2563" s="61">
        <v>2562</v>
      </c>
      <c r="B2563" s="67">
        <v>20424283</v>
      </c>
      <c r="C2563" s="68" t="s">
        <v>7630</v>
      </c>
      <c r="D2563" s="63" t="s">
        <v>8764</v>
      </c>
      <c r="E2563" s="68" t="s">
        <v>8109</v>
      </c>
      <c r="F2563" s="68" t="s">
        <v>38</v>
      </c>
      <c r="G2563" s="68" t="s">
        <v>8110</v>
      </c>
      <c r="H2563" s="68" t="s">
        <v>42</v>
      </c>
      <c r="I2563" s="69" t="s">
        <v>5812</v>
      </c>
      <c r="J2563" s="69" t="s">
        <v>526</v>
      </c>
      <c r="K2563" s="68" t="s">
        <v>8111</v>
      </c>
      <c r="L2563" s="68" t="s">
        <v>33</v>
      </c>
      <c r="M2563" s="68" t="s">
        <v>40</v>
      </c>
      <c r="N2563" s="68" t="s">
        <v>48</v>
      </c>
      <c r="O2563" s="68" t="s">
        <v>43</v>
      </c>
      <c r="P2563" s="89" t="s">
        <v>8758</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2" t="s">
        <v>8768</v>
      </c>
    </row>
    <row r="2564" spans="1:29" ht="16.2" hidden="1" customHeight="1" x14ac:dyDescent="0.35">
      <c r="A2564" s="61">
        <v>2563</v>
      </c>
      <c r="B2564" s="67">
        <v>20424302</v>
      </c>
      <c r="C2564" s="68" t="s">
        <v>7630</v>
      </c>
      <c r="D2564" s="63" t="s">
        <v>8764</v>
      </c>
      <c r="E2564" s="68" t="s">
        <v>8112</v>
      </c>
      <c r="F2564" s="68" t="s">
        <v>32</v>
      </c>
      <c r="G2564" s="68" t="s">
        <v>8113</v>
      </c>
      <c r="H2564" s="68" t="s">
        <v>31</v>
      </c>
      <c r="I2564" s="69" t="s">
        <v>465</v>
      </c>
      <c r="J2564" s="69" t="s">
        <v>465</v>
      </c>
      <c r="K2564" s="68" t="s">
        <v>8114</v>
      </c>
      <c r="L2564" s="68" t="s">
        <v>33</v>
      </c>
      <c r="M2564" s="68" t="s">
        <v>34</v>
      </c>
      <c r="N2564" s="68" t="s">
        <v>35</v>
      </c>
      <c r="O2564" s="68" t="s">
        <v>36</v>
      </c>
      <c r="P2564" s="89" t="s">
        <v>8766</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2" t="s">
        <v>8768</v>
      </c>
    </row>
    <row r="2565" spans="1:29" ht="16.2" hidden="1" customHeight="1" x14ac:dyDescent="0.35">
      <c r="A2565" s="61">
        <v>2564</v>
      </c>
      <c r="B2565" s="67">
        <v>20424343</v>
      </c>
      <c r="C2565" s="68" t="s">
        <v>7630</v>
      </c>
      <c r="D2565" s="63" t="s">
        <v>8764</v>
      </c>
      <c r="E2565" s="68" t="s">
        <v>8115</v>
      </c>
      <c r="F2565" s="68" t="s">
        <v>38</v>
      </c>
      <c r="G2565" s="68" t="s">
        <v>8116</v>
      </c>
      <c r="H2565" s="68" t="s">
        <v>31</v>
      </c>
      <c r="I2565" s="69" t="s">
        <v>465</v>
      </c>
      <c r="J2565" s="69" t="s">
        <v>465</v>
      </c>
      <c r="K2565" s="68" t="s">
        <v>8117</v>
      </c>
      <c r="L2565" s="68" t="s">
        <v>33</v>
      </c>
      <c r="M2565" s="68" t="s">
        <v>34</v>
      </c>
      <c r="N2565" s="68" t="s">
        <v>35</v>
      </c>
      <c r="O2565" s="68" t="s">
        <v>36</v>
      </c>
      <c r="P2565" s="89" t="s">
        <v>8766</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2" t="s">
        <v>8768</v>
      </c>
    </row>
    <row r="2566" spans="1:29" ht="16.2" hidden="1" customHeight="1" x14ac:dyDescent="0.35">
      <c r="A2566" s="61">
        <v>2565</v>
      </c>
      <c r="B2566" s="67">
        <v>20424386</v>
      </c>
      <c r="C2566" s="68" t="s">
        <v>7630</v>
      </c>
      <c r="D2566" s="63" t="s">
        <v>8764</v>
      </c>
      <c r="E2566" s="68" t="s">
        <v>8118</v>
      </c>
      <c r="F2566" s="68" t="s">
        <v>38</v>
      </c>
      <c r="G2566" s="68" t="s">
        <v>8119</v>
      </c>
      <c r="H2566" s="68" t="s">
        <v>31</v>
      </c>
      <c r="I2566" s="69" t="s">
        <v>8120</v>
      </c>
      <c r="J2566" s="69" t="s">
        <v>544</v>
      </c>
      <c r="K2566" s="68" t="s">
        <v>8121</v>
      </c>
      <c r="L2566" s="68" t="s">
        <v>33</v>
      </c>
      <c r="M2566" s="68" t="s">
        <v>34</v>
      </c>
      <c r="N2566" s="68" t="s">
        <v>35</v>
      </c>
      <c r="O2566" s="68" t="s">
        <v>43</v>
      </c>
      <c r="P2566" s="89" t="s">
        <v>8766</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2" t="s">
        <v>8768</v>
      </c>
    </row>
    <row r="2567" spans="1:29" ht="16.2" hidden="1" customHeight="1" x14ac:dyDescent="0.35">
      <c r="A2567" s="61">
        <v>2566</v>
      </c>
      <c r="B2567" s="67">
        <v>20424387</v>
      </c>
      <c r="C2567" s="68" t="s">
        <v>7630</v>
      </c>
      <c r="D2567" s="63" t="s">
        <v>8764</v>
      </c>
      <c r="E2567" s="68" t="s">
        <v>6712</v>
      </c>
      <c r="F2567" s="68" t="s">
        <v>38</v>
      </c>
      <c r="G2567" s="68" t="s">
        <v>8122</v>
      </c>
      <c r="H2567" s="68" t="s">
        <v>31</v>
      </c>
      <c r="I2567" s="69" t="s">
        <v>465</v>
      </c>
      <c r="J2567" s="69" t="s">
        <v>465</v>
      </c>
      <c r="K2567" s="68" t="s">
        <v>8123</v>
      </c>
      <c r="L2567" s="68" t="s">
        <v>33</v>
      </c>
      <c r="M2567" s="68" t="s">
        <v>40</v>
      </c>
      <c r="N2567" s="68" t="s">
        <v>35</v>
      </c>
      <c r="O2567" s="68" t="s">
        <v>36</v>
      </c>
      <c r="P2567" s="89" t="s">
        <v>8766</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2" t="s">
        <v>8768</v>
      </c>
    </row>
    <row r="2568" spans="1:29" ht="16.2" hidden="1" customHeight="1" x14ac:dyDescent="0.35">
      <c r="A2568" s="61">
        <v>2567</v>
      </c>
      <c r="B2568" s="67">
        <v>20424476</v>
      </c>
      <c r="C2568" s="68" t="s">
        <v>7630</v>
      </c>
      <c r="D2568" s="63" t="s">
        <v>8764</v>
      </c>
      <c r="E2568" s="68" t="s">
        <v>4229</v>
      </c>
      <c r="F2568" s="68" t="s">
        <v>32</v>
      </c>
      <c r="G2568" s="68" t="s">
        <v>4230</v>
      </c>
      <c r="H2568" s="68" t="s">
        <v>31</v>
      </c>
      <c r="I2568" s="69" t="s">
        <v>607</v>
      </c>
      <c r="J2568" s="69" t="s">
        <v>465</v>
      </c>
      <c r="K2568" s="68" t="s">
        <v>4231</v>
      </c>
      <c r="L2568" s="68" t="s">
        <v>39</v>
      </c>
      <c r="M2568" s="68" t="s">
        <v>40</v>
      </c>
      <c r="N2568" s="68" t="s">
        <v>35</v>
      </c>
      <c r="O2568" s="68" t="s">
        <v>43</v>
      </c>
      <c r="P2568" s="89" t="s">
        <v>8766</v>
      </c>
      <c r="Q2568" s="84">
        <f t="shared" ca="1" si="120"/>
        <v>46120</v>
      </c>
      <c r="R2568" s="68" t="s">
        <v>8747</v>
      </c>
      <c r="S2568" s="68">
        <v>0</v>
      </c>
      <c r="T2568" s="68">
        <v>0</v>
      </c>
      <c r="U2568" s="68">
        <v>0</v>
      </c>
      <c r="V2568" s="86">
        <f t="shared" si="121"/>
        <v>0</v>
      </c>
      <c r="W2568" s="68">
        <v>0</v>
      </c>
      <c r="X2568" s="68">
        <v>0</v>
      </c>
      <c r="Y2568" s="68">
        <v>0</v>
      </c>
      <c r="Z2568" s="68">
        <v>0</v>
      </c>
      <c r="AA2568" s="68">
        <v>0</v>
      </c>
      <c r="AB2568" s="87" t="str">
        <f t="shared" si="122"/>
        <v>요건탈락</v>
      </c>
      <c r="AC2568" s="92" t="s">
        <v>8768</v>
      </c>
    </row>
    <row r="2569" spans="1:29" ht="16.2" hidden="1" customHeight="1" x14ac:dyDescent="0.35">
      <c r="A2569" s="61">
        <v>2568</v>
      </c>
      <c r="B2569" s="67">
        <v>20424497</v>
      </c>
      <c r="C2569" s="68" t="s">
        <v>7630</v>
      </c>
      <c r="D2569" s="63" t="s">
        <v>8764</v>
      </c>
      <c r="E2569" s="68" t="s">
        <v>6682</v>
      </c>
      <c r="F2569" s="68" t="s">
        <v>38</v>
      </c>
      <c r="G2569" s="68" t="s">
        <v>8124</v>
      </c>
      <c r="H2569" s="68" t="s">
        <v>42</v>
      </c>
      <c r="I2569" s="69" t="s">
        <v>465</v>
      </c>
      <c r="J2569" s="69" t="s">
        <v>465</v>
      </c>
      <c r="K2569" s="68" t="s">
        <v>8125</v>
      </c>
      <c r="L2569" s="68" t="s">
        <v>39</v>
      </c>
      <c r="M2569" s="68" t="s">
        <v>34</v>
      </c>
      <c r="N2569" s="68" t="s">
        <v>48</v>
      </c>
      <c r="O2569" s="68" t="s">
        <v>36</v>
      </c>
      <c r="P2569" s="89" t="s">
        <v>8758</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2" t="s">
        <v>8770</v>
      </c>
    </row>
    <row r="2570" spans="1:29" ht="16.2" hidden="1" customHeight="1" x14ac:dyDescent="0.35">
      <c r="A2570" s="61">
        <v>2569</v>
      </c>
      <c r="B2570" s="67">
        <v>20424645</v>
      </c>
      <c r="C2570" s="68" t="s">
        <v>7630</v>
      </c>
      <c r="D2570" s="63" t="s">
        <v>8764</v>
      </c>
      <c r="E2570" s="68" t="s">
        <v>8126</v>
      </c>
      <c r="F2570" s="68" t="s">
        <v>38</v>
      </c>
      <c r="G2570" s="68" t="s">
        <v>8127</v>
      </c>
      <c r="H2570" s="68" t="s">
        <v>42</v>
      </c>
      <c r="I2570" s="69" t="s">
        <v>465</v>
      </c>
      <c r="J2570" s="69" t="s">
        <v>465</v>
      </c>
      <c r="K2570" s="68" t="s">
        <v>8128</v>
      </c>
      <c r="L2570" s="68" t="s">
        <v>33</v>
      </c>
      <c r="M2570" s="68" t="s">
        <v>34</v>
      </c>
      <c r="N2570" s="68" t="s">
        <v>35</v>
      </c>
      <c r="O2570" s="68" t="s">
        <v>36</v>
      </c>
      <c r="P2570" s="89" t="s">
        <v>8766</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2" t="s">
        <v>8770</v>
      </c>
    </row>
    <row r="2571" spans="1:29" ht="16.2" hidden="1" customHeight="1" x14ac:dyDescent="0.35">
      <c r="A2571" s="61">
        <v>2570</v>
      </c>
      <c r="B2571" s="67">
        <v>20424724</v>
      </c>
      <c r="C2571" s="68" t="s">
        <v>7630</v>
      </c>
      <c r="D2571" s="63" t="s">
        <v>8764</v>
      </c>
      <c r="E2571" s="68" t="s">
        <v>8129</v>
      </c>
      <c r="F2571" s="68" t="s">
        <v>38</v>
      </c>
      <c r="G2571" s="68" t="s">
        <v>8130</v>
      </c>
      <c r="H2571" s="68" t="s">
        <v>31</v>
      </c>
      <c r="I2571" s="69" t="s">
        <v>465</v>
      </c>
      <c r="J2571" s="69" t="s">
        <v>465</v>
      </c>
      <c r="K2571" s="68" t="s">
        <v>8131</v>
      </c>
      <c r="L2571" s="68" t="s">
        <v>39</v>
      </c>
      <c r="M2571" s="68" t="s">
        <v>40</v>
      </c>
      <c r="N2571" s="68" t="s">
        <v>48</v>
      </c>
      <c r="O2571" s="68" t="s">
        <v>36</v>
      </c>
      <c r="P2571" s="89" t="s">
        <v>8758</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2" t="s">
        <v>8768</v>
      </c>
    </row>
    <row r="2572" spans="1:29" ht="16.2" hidden="1" customHeight="1" x14ac:dyDescent="0.35">
      <c r="A2572" s="61">
        <v>2571</v>
      </c>
      <c r="B2572" s="67">
        <v>20424757</v>
      </c>
      <c r="C2572" s="68" t="s">
        <v>7630</v>
      </c>
      <c r="D2572" s="63" t="s">
        <v>8764</v>
      </c>
      <c r="E2572" s="68" t="s">
        <v>8132</v>
      </c>
      <c r="F2572" s="68" t="s">
        <v>38</v>
      </c>
      <c r="G2572" s="68" t="s">
        <v>8133</v>
      </c>
      <c r="H2572" s="68" t="s">
        <v>42</v>
      </c>
      <c r="I2572" s="69" t="s">
        <v>465</v>
      </c>
      <c r="J2572" s="69" t="s">
        <v>465</v>
      </c>
      <c r="K2572" s="68" t="s">
        <v>8134</v>
      </c>
      <c r="L2572" s="68" t="s">
        <v>39</v>
      </c>
      <c r="M2572" s="68" t="s">
        <v>40</v>
      </c>
      <c r="N2572" s="68" t="s">
        <v>52</v>
      </c>
      <c r="O2572" s="68" t="s">
        <v>36</v>
      </c>
      <c r="P2572" s="63" t="s">
        <v>52</v>
      </c>
      <c r="Q2572" s="84">
        <f t="shared" ca="1" si="120"/>
        <v>46120</v>
      </c>
      <c r="R2572" s="68" t="s">
        <v>8747</v>
      </c>
      <c r="S2572" s="68">
        <v>0</v>
      </c>
      <c r="T2572" s="68">
        <v>0</v>
      </c>
      <c r="U2572" s="68">
        <v>0</v>
      </c>
      <c r="V2572" s="86">
        <f t="shared" si="121"/>
        <v>0</v>
      </c>
      <c r="W2572" s="68">
        <v>0</v>
      </c>
      <c r="X2572" s="68">
        <v>0</v>
      </c>
      <c r="Y2572" s="68">
        <v>0</v>
      </c>
      <c r="Z2572" s="68">
        <v>0</v>
      </c>
      <c r="AA2572" s="68">
        <v>0</v>
      </c>
      <c r="AB2572" s="87" t="str">
        <f t="shared" si="122"/>
        <v>요건탈락</v>
      </c>
      <c r="AC2572" s="92" t="s">
        <v>8768</v>
      </c>
    </row>
    <row r="2573" spans="1:29" ht="16.2" hidden="1" customHeight="1" x14ac:dyDescent="0.35">
      <c r="A2573" s="61">
        <v>2572</v>
      </c>
      <c r="B2573" s="67">
        <v>20424850</v>
      </c>
      <c r="C2573" s="68" t="s">
        <v>7630</v>
      </c>
      <c r="D2573" s="63" t="s">
        <v>8764</v>
      </c>
      <c r="E2573" s="68" t="s">
        <v>8135</v>
      </c>
      <c r="F2573" s="68" t="s">
        <v>38</v>
      </c>
      <c r="G2573" s="68" t="s">
        <v>8136</v>
      </c>
      <c r="H2573" s="68" t="s">
        <v>31</v>
      </c>
      <c r="I2573" s="69" t="s">
        <v>8137</v>
      </c>
      <c r="J2573" s="69" t="s">
        <v>469</v>
      </c>
      <c r="K2573" s="68" t="s">
        <v>8138</v>
      </c>
      <c r="L2573" s="68" t="s">
        <v>45</v>
      </c>
      <c r="M2573" s="68" t="s">
        <v>34</v>
      </c>
      <c r="N2573" s="68" t="s">
        <v>35</v>
      </c>
      <c r="O2573" s="68" t="s">
        <v>30</v>
      </c>
      <c r="P2573" s="89" t="s">
        <v>8766</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2" t="s">
        <v>8768</v>
      </c>
    </row>
    <row r="2574" spans="1:29" ht="16.2" hidden="1" customHeight="1" x14ac:dyDescent="0.35">
      <c r="A2574" s="61">
        <v>2573</v>
      </c>
      <c r="B2574" s="67">
        <v>20424890</v>
      </c>
      <c r="C2574" s="68" t="s">
        <v>7630</v>
      </c>
      <c r="D2574" s="63" t="s">
        <v>8764</v>
      </c>
      <c r="E2574" s="68" t="s">
        <v>405</v>
      </c>
      <c r="F2574" s="68" t="s">
        <v>38</v>
      </c>
      <c r="G2574" s="68" t="s">
        <v>8139</v>
      </c>
      <c r="H2574" s="68" t="s">
        <v>31</v>
      </c>
      <c r="I2574" s="69" t="s">
        <v>465</v>
      </c>
      <c r="J2574" s="69" t="s">
        <v>465</v>
      </c>
      <c r="K2574" s="68" t="s">
        <v>8140</v>
      </c>
      <c r="L2574" s="68" t="s">
        <v>8097</v>
      </c>
      <c r="M2574" s="68" t="s">
        <v>34</v>
      </c>
      <c r="N2574" s="68" t="s">
        <v>35</v>
      </c>
      <c r="O2574" s="68" t="s">
        <v>43</v>
      </c>
      <c r="P2574" s="89" t="s">
        <v>8766</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2" t="s">
        <v>8768</v>
      </c>
    </row>
    <row r="2575" spans="1:29" ht="16.2" hidden="1" customHeight="1" x14ac:dyDescent="0.35">
      <c r="A2575" s="61">
        <v>2574</v>
      </c>
      <c r="B2575" s="67">
        <v>20424910</v>
      </c>
      <c r="C2575" s="68" t="s">
        <v>7630</v>
      </c>
      <c r="D2575" s="63" t="s">
        <v>8764</v>
      </c>
      <c r="E2575" s="68" t="s">
        <v>8141</v>
      </c>
      <c r="F2575" s="68" t="s">
        <v>38</v>
      </c>
      <c r="G2575" s="68" t="s">
        <v>8142</v>
      </c>
      <c r="H2575" s="68" t="s">
        <v>31</v>
      </c>
      <c r="I2575" s="69" t="s">
        <v>8143</v>
      </c>
      <c r="J2575" s="69" t="s">
        <v>1463</v>
      </c>
      <c r="K2575" s="68" t="s">
        <v>8144</v>
      </c>
      <c r="L2575" s="68" t="s">
        <v>33</v>
      </c>
      <c r="M2575" s="68" t="s">
        <v>34</v>
      </c>
      <c r="N2575" s="68" t="s">
        <v>35</v>
      </c>
      <c r="O2575" s="68" t="s">
        <v>43</v>
      </c>
      <c r="P2575" s="89" t="s">
        <v>8766</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2" t="s">
        <v>8768</v>
      </c>
    </row>
    <row r="2576" spans="1:29" ht="16.2" hidden="1" customHeight="1" x14ac:dyDescent="0.35">
      <c r="A2576" s="61">
        <v>2575</v>
      </c>
      <c r="B2576" s="67">
        <v>20424981</v>
      </c>
      <c r="C2576" s="68" t="s">
        <v>7630</v>
      </c>
      <c r="D2576" s="63" t="s">
        <v>8764</v>
      </c>
      <c r="E2576" s="68" t="s">
        <v>8145</v>
      </c>
      <c r="F2576" s="68" t="s">
        <v>38</v>
      </c>
      <c r="G2576" s="68" t="s">
        <v>8146</v>
      </c>
      <c r="H2576" s="68" t="s">
        <v>42</v>
      </c>
      <c r="I2576" s="69" t="s">
        <v>8147</v>
      </c>
      <c r="J2576" s="69" t="s">
        <v>655</v>
      </c>
      <c r="K2576" s="68" t="s">
        <v>8148</v>
      </c>
      <c r="L2576" s="68" t="s">
        <v>33</v>
      </c>
      <c r="M2576" s="68" t="s">
        <v>34</v>
      </c>
      <c r="N2576" s="68" t="s">
        <v>35</v>
      </c>
      <c r="O2576" s="68" t="s">
        <v>43</v>
      </c>
      <c r="P2576" s="89" t="s">
        <v>8766</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2" t="s">
        <v>8768</v>
      </c>
    </row>
    <row r="2577" spans="1:29" ht="16.2" hidden="1" customHeight="1" x14ac:dyDescent="0.35">
      <c r="A2577" s="61">
        <v>2576</v>
      </c>
      <c r="B2577" s="67">
        <v>20425013</v>
      </c>
      <c r="C2577" s="68" t="s">
        <v>7630</v>
      </c>
      <c r="D2577" s="63" t="s">
        <v>8764</v>
      </c>
      <c r="E2577" s="68" t="s">
        <v>1664</v>
      </c>
      <c r="F2577" s="68" t="s">
        <v>38</v>
      </c>
      <c r="G2577" s="68" t="s">
        <v>8149</v>
      </c>
      <c r="H2577" s="68" t="s">
        <v>31</v>
      </c>
      <c r="I2577" s="69" t="s">
        <v>465</v>
      </c>
      <c r="J2577" s="69" t="s">
        <v>465</v>
      </c>
      <c r="K2577" s="68" t="s">
        <v>8150</v>
      </c>
      <c r="L2577" s="68" t="s">
        <v>33</v>
      </c>
      <c r="M2577" s="68" t="s">
        <v>40</v>
      </c>
      <c r="N2577" s="68" t="s">
        <v>35</v>
      </c>
      <c r="O2577" s="68" t="s">
        <v>36</v>
      </c>
      <c r="P2577" s="89" t="s">
        <v>8766</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2" t="s">
        <v>8768</v>
      </c>
    </row>
    <row r="2578" spans="1:29" ht="16.2" hidden="1" customHeight="1" x14ac:dyDescent="0.35">
      <c r="A2578" s="61">
        <v>2577</v>
      </c>
      <c r="B2578" s="67">
        <v>20425106</v>
      </c>
      <c r="C2578" s="68" t="s">
        <v>7630</v>
      </c>
      <c r="D2578" s="63" t="s">
        <v>8764</v>
      </c>
      <c r="E2578" s="68" t="s">
        <v>8151</v>
      </c>
      <c r="F2578" s="68" t="s">
        <v>38</v>
      </c>
      <c r="G2578" s="68" t="s">
        <v>8152</v>
      </c>
      <c r="H2578" s="68" t="s">
        <v>31</v>
      </c>
      <c r="I2578" s="69" t="s">
        <v>465</v>
      </c>
      <c r="J2578" s="69" t="s">
        <v>465</v>
      </c>
      <c r="K2578" s="68" t="s">
        <v>8153</v>
      </c>
      <c r="L2578" s="68" t="s">
        <v>33</v>
      </c>
      <c r="M2578" s="68" t="s">
        <v>40</v>
      </c>
      <c r="N2578" s="68" t="s">
        <v>48</v>
      </c>
      <c r="O2578" s="68" t="s">
        <v>36</v>
      </c>
      <c r="P2578" s="89" t="s">
        <v>8756</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2" t="s">
        <v>8768</v>
      </c>
    </row>
    <row r="2579" spans="1:29" ht="16.2" hidden="1" customHeight="1" x14ac:dyDescent="0.35">
      <c r="A2579" s="61">
        <v>2578</v>
      </c>
      <c r="B2579" s="67">
        <v>20425167</v>
      </c>
      <c r="C2579" s="68" t="s">
        <v>7630</v>
      </c>
      <c r="D2579" s="63" t="s">
        <v>8764</v>
      </c>
      <c r="E2579" s="68" t="s">
        <v>6486</v>
      </c>
      <c r="F2579" s="68" t="s">
        <v>32</v>
      </c>
      <c r="G2579" s="68" t="s">
        <v>8154</v>
      </c>
      <c r="H2579" s="68" t="s">
        <v>42</v>
      </c>
      <c r="I2579" s="69" t="s">
        <v>8155</v>
      </c>
      <c r="J2579" s="69" t="s">
        <v>526</v>
      </c>
      <c r="K2579" s="68" t="s">
        <v>8156</v>
      </c>
      <c r="L2579" s="68" t="s">
        <v>33</v>
      </c>
      <c r="M2579" s="68" t="s">
        <v>34</v>
      </c>
      <c r="N2579" s="68" t="s">
        <v>35</v>
      </c>
      <c r="O2579" s="68" t="s">
        <v>43</v>
      </c>
      <c r="P2579" s="89" t="s">
        <v>8766</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2" t="s">
        <v>8768</v>
      </c>
    </row>
    <row r="2580" spans="1:29" ht="16.2" hidden="1" customHeight="1" x14ac:dyDescent="0.35">
      <c r="A2580" s="61">
        <v>2579</v>
      </c>
      <c r="B2580" s="67">
        <v>20425230</v>
      </c>
      <c r="C2580" s="68" t="s">
        <v>7630</v>
      </c>
      <c r="D2580" s="63" t="s">
        <v>8764</v>
      </c>
      <c r="E2580" s="68" t="s">
        <v>557</v>
      </c>
      <c r="F2580" s="68" t="s">
        <v>38</v>
      </c>
      <c r="G2580" s="68" t="s">
        <v>8157</v>
      </c>
      <c r="H2580" s="68" t="s">
        <v>31</v>
      </c>
      <c r="I2580" s="69" t="s">
        <v>465</v>
      </c>
      <c r="J2580" s="69" t="s">
        <v>465</v>
      </c>
      <c r="K2580" s="68" t="s">
        <v>8158</v>
      </c>
      <c r="L2580" s="68" t="s">
        <v>33</v>
      </c>
      <c r="M2580" s="68" t="s">
        <v>34</v>
      </c>
      <c r="N2580" s="68" t="s">
        <v>35</v>
      </c>
      <c r="O2580" s="68" t="s">
        <v>36</v>
      </c>
      <c r="P2580" s="89" t="s">
        <v>8766</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2" t="s">
        <v>8768</v>
      </c>
    </row>
    <row r="2581" spans="1:29" ht="16.2" hidden="1" customHeight="1" x14ac:dyDescent="0.35">
      <c r="A2581" s="61">
        <v>2580</v>
      </c>
      <c r="B2581" s="67">
        <v>20425251</v>
      </c>
      <c r="C2581" s="68" t="s">
        <v>7630</v>
      </c>
      <c r="D2581" s="63" t="s">
        <v>8764</v>
      </c>
      <c r="E2581" s="68" t="s">
        <v>8159</v>
      </c>
      <c r="F2581" s="68" t="s">
        <v>32</v>
      </c>
      <c r="G2581" s="68" t="s">
        <v>4627</v>
      </c>
      <c r="H2581" s="68" t="s">
        <v>42</v>
      </c>
      <c r="I2581" s="69" t="s">
        <v>465</v>
      </c>
      <c r="J2581" s="69" t="s">
        <v>465</v>
      </c>
      <c r="K2581" s="68" t="s">
        <v>8160</v>
      </c>
      <c r="L2581" s="68" t="s">
        <v>39</v>
      </c>
      <c r="M2581" s="68" t="s">
        <v>40</v>
      </c>
      <c r="N2581" s="68" t="s">
        <v>46</v>
      </c>
      <c r="O2581" s="68" t="s">
        <v>43</v>
      </c>
      <c r="P2581" s="63" t="s">
        <v>46</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2" t="s">
        <v>8768</v>
      </c>
    </row>
    <row r="2582" spans="1:29" ht="16.2" hidden="1" customHeight="1" x14ac:dyDescent="0.35">
      <c r="A2582" s="66">
        <v>2581</v>
      </c>
      <c r="B2582" s="88">
        <v>20425281</v>
      </c>
      <c r="C2582" s="68" t="s">
        <v>7630</v>
      </c>
      <c r="D2582" s="63" t="s">
        <v>8764</v>
      </c>
      <c r="E2582" s="68" t="s">
        <v>8161</v>
      </c>
      <c r="F2582" s="68" t="s">
        <v>32</v>
      </c>
      <c r="G2582" s="68" t="s">
        <v>8162</v>
      </c>
      <c r="H2582" s="68" t="s">
        <v>31</v>
      </c>
      <c r="I2582" s="69" t="s">
        <v>465</v>
      </c>
      <c r="J2582" s="69" t="s">
        <v>465</v>
      </c>
      <c r="K2582" s="68" t="s">
        <v>8163</v>
      </c>
      <c r="L2582" s="68" t="s">
        <v>33</v>
      </c>
      <c r="M2582" s="68" t="s">
        <v>40</v>
      </c>
      <c r="N2582" s="68" t="s">
        <v>41</v>
      </c>
      <c r="O2582" s="68" t="s">
        <v>36</v>
      </c>
      <c r="P2582" s="63" t="s">
        <v>41</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2" t="s">
        <v>8768</v>
      </c>
    </row>
    <row r="2583" spans="1:29" ht="16.2" hidden="1" customHeight="1" x14ac:dyDescent="0.35">
      <c r="A2583" s="61">
        <v>2582</v>
      </c>
      <c r="B2583" s="67">
        <v>20425341</v>
      </c>
      <c r="C2583" s="68" t="s">
        <v>7630</v>
      </c>
      <c r="D2583" s="63" t="s">
        <v>8764</v>
      </c>
      <c r="E2583" s="68" t="s">
        <v>8164</v>
      </c>
      <c r="F2583" s="68" t="s">
        <v>38</v>
      </c>
      <c r="G2583" s="68" t="s">
        <v>8165</v>
      </c>
      <c r="H2583" s="68" t="s">
        <v>31</v>
      </c>
      <c r="I2583" s="69" t="s">
        <v>8166</v>
      </c>
      <c r="J2583" s="69" t="s">
        <v>502</v>
      </c>
      <c r="K2583" s="68" t="s">
        <v>8167</v>
      </c>
      <c r="L2583" s="68" t="s">
        <v>33</v>
      </c>
      <c r="M2583" s="68" t="s">
        <v>34</v>
      </c>
      <c r="N2583" s="68" t="s">
        <v>35</v>
      </c>
      <c r="O2583" s="68" t="s">
        <v>30</v>
      </c>
      <c r="P2583" s="89" t="s">
        <v>8766</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2" t="s">
        <v>8768</v>
      </c>
    </row>
    <row r="2584" spans="1:29" ht="16.2" hidden="1" customHeight="1" x14ac:dyDescent="0.35">
      <c r="A2584" s="61">
        <v>2583</v>
      </c>
      <c r="B2584" s="67">
        <v>20425393</v>
      </c>
      <c r="C2584" s="68" t="s">
        <v>7630</v>
      </c>
      <c r="D2584" s="63" t="s">
        <v>8764</v>
      </c>
      <c r="E2584" s="68" t="s">
        <v>8168</v>
      </c>
      <c r="F2584" s="68" t="s">
        <v>38</v>
      </c>
      <c r="G2584" s="68" t="s">
        <v>8169</v>
      </c>
      <c r="H2584" s="68" t="s">
        <v>31</v>
      </c>
      <c r="I2584" s="69" t="s">
        <v>465</v>
      </c>
      <c r="J2584" s="69" t="s">
        <v>465</v>
      </c>
      <c r="K2584" s="68" t="s">
        <v>8170</v>
      </c>
      <c r="L2584" s="68" t="s">
        <v>33</v>
      </c>
      <c r="M2584" s="68" t="s">
        <v>40</v>
      </c>
      <c r="N2584" s="68" t="s">
        <v>35</v>
      </c>
      <c r="O2584" s="68" t="s">
        <v>36</v>
      </c>
      <c r="P2584" s="89" t="s">
        <v>8766</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2" t="s">
        <v>8768</v>
      </c>
    </row>
    <row r="2585" spans="1:29" ht="16.2" hidden="1" customHeight="1" x14ac:dyDescent="0.35">
      <c r="A2585" s="61">
        <v>2584</v>
      </c>
      <c r="B2585" s="67">
        <v>20425417</v>
      </c>
      <c r="C2585" s="68" t="s">
        <v>7630</v>
      </c>
      <c r="D2585" s="63" t="s">
        <v>8764</v>
      </c>
      <c r="E2585" s="68" t="s">
        <v>8171</v>
      </c>
      <c r="F2585" s="68" t="s">
        <v>32</v>
      </c>
      <c r="G2585" s="68" t="s">
        <v>8172</v>
      </c>
      <c r="H2585" s="68" t="s">
        <v>31</v>
      </c>
      <c r="I2585" s="69" t="s">
        <v>465</v>
      </c>
      <c r="J2585" s="69" t="s">
        <v>465</v>
      </c>
      <c r="K2585" s="68" t="s">
        <v>8173</v>
      </c>
      <c r="L2585" s="68" t="s">
        <v>33</v>
      </c>
      <c r="M2585" s="68" t="s">
        <v>34</v>
      </c>
      <c r="N2585" s="68" t="s">
        <v>35</v>
      </c>
      <c r="O2585" s="68" t="s">
        <v>36</v>
      </c>
      <c r="P2585" s="89" t="s">
        <v>8766</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2" t="s">
        <v>8768</v>
      </c>
    </row>
    <row r="2586" spans="1:29" ht="16.2" hidden="1" customHeight="1" x14ac:dyDescent="0.35">
      <c r="A2586" s="61">
        <v>2585</v>
      </c>
      <c r="B2586" s="67">
        <v>20425423</v>
      </c>
      <c r="C2586" s="68" t="s">
        <v>7630</v>
      </c>
      <c r="D2586" s="63" t="s">
        <v>8764</v>
      </c>
      <c r="E2586" s="68" t="s">
        <v>170</v>
      </c>
      <c r="F2586" s="68" t="s">
        <v>38</v>
      </c>
      <c r="G2586" s="68" t="s">
        <v>4529</v>
      </c>
      <c r="H2586" s="68" t="s">
        <v>31</v>
      </c>
      <c r="I2586" s="69" t="s">
        <v>465</v>
      </c>
      <c r="J2586" s="69" t="s">
        <v>526</v>
      </c>
      <c r="K2586" s="68" t="s">
        <v>4530</v>
      </c>
      <c r="L2586" s="68" t="s">
        <v>39</v>
      </c>
      <c r="M2586" s="68" t="s">
        <v>34</v>
      </c>
      <c r="N2586" s="68" t="s">
        <v>35</v>
      </c>
      <c r="O2586" s="68" t="s">
        <v>43</v>
      </c>
      <c r="P2586" s="89" t="s">
        <v>8766</v>
      </c>
      <c r="Q2586" s="84">
        <f t="shared" ca="1" si="120"/>
        <v>46120</v>
      </c>
      <c r="R2586" s="68" t="s">
        <v>8747</v>
      </c>
      <c r="S2586" s="68">
        <v>0</v>
      </c>
      <c r="T2586" s="68">
        <v>0</v>
      </c>
      <c r="U2586" s="68">
        <v>0</v>
      </c>
      <c r="V2586" s="86">
        <f t="shared" si="121"/>
        <v>0</v>
      </c>
      <c r="W2586" s="68">
        <v>0</v>
      </c>
      <c r="X2586" s="68">
        <v>0</v>
      </c>
      <c r="Y2586" s="68">
        <v>0</v>
      </c>
      <c r="Z2586" s="68">
        <v>0</v>
      </c>
      <c r="AA2586" s="68">
        <v>0</v>
      </c>
      <c r="AB2586" s="87" t="str">
        <f t="shared" si="122"/>
        <v>요건탈락</v>
      </c>
      <c r="AC2586" s="92" t="s">
        <v>8768</v>
      </c>
    </row>
    <row r="2587" spans="1:29" ht="16.2" hidden="1" customHeight="1" x14ac:dyDescent="0.35">
      <c r="A2587" s="61">
        <v>2586</v>
      </c>
      <c r="B2587" s="67">
        <v>20425468</v>
      </c>
      <c r="C2587" s="68" t="s">
        <v>7630</v>
      </c>
      <c r="D2587" s="63" t="s">
        <v>8764</v>
      </c>
      <c r="E2587" s="68" t="s">
        <v>8174</v>
      </c>
      <c r="F2587" s="68" t="s">
        <v>38</v>
      </c>
      <c r="G2587" s="68" t="s">
        <v>8175</v>
      </c>
      <c r="H2587" s="68" t="s">
        <v>31</v>
      </c>
      <c r="I2587" s="69" t="s">
        <v>465</v>
      </c>
      <c r="J2587" s="69" t="s">
        <v>1463</v>
      </c>
      <c r="K2587" s="68" t="s">
        <v>8176</v>
      </c>
      <c r="L2587" s="68" t="s">
        <v>39</v>
      </c>
      <c r="M2587" s="68" t="s">
        <v>40</v>
      </c>
      <c r="N2587" s="68" t="s">
        <v>52</v>
      </c>
      <c r="O2587" s="68" t="s">
        <v>43</v>
      </c>
      <c r="P2587" s="63" t="s">
        <v>52</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2" t="s">
        <v>8768</v>
      </c>
    </row>
    <row r="2588" spans="1:29" ht="16.2" hidden="1" customHeight="1" x14ac:dyDescent="0.35">
      <c r="A2588" s="61">
        <v>2587</v>
      </c>
      <c r="B2588" s="67">
        <v>20425506</v>
      </c>
      <c r="C2588" s="68" t="s">
        <v>7630</v>
      </c>
      <c r="D2588" s="63" t="s">
        <v>8764</v>
      </c>
      <c r="E2588" s="68" t="s">
        <v>4307</v>
      </c>
      <c r="F2588" s="68" t="s">
        <v>38</v>
      </c>
      <c r="G2588" s="68" t="s">
        <v>4308</v>
      </c>
      <c r="H2588" s="68" t="s">
        <v>31</v>
      </c>
      <c r="I2588" s="69" t="s">
        <v>465</v>
      </c>
      <c r="J2588" s="69" t="s">
        <v>465</v>
      </c>
      <c r="K2588" s="68" t="s">
        <v>4309</v>
      </c>
      <c r="L2588" s="68" t="s">
        <v>39</v>
      </c>
      <c r="M2588" s="68" t="s">
        <v>34</v>
      </c>
      <c r="N2588" s="68" t="s">
        <v>35</v>
      </c>
      <c r="O2588" s="68" t="s">
        <v>36</v>
      </c>
      <c r="P2588" s="89" t="s">
        <v>8766</v>
      </c>
      <c r="Q2588" s="84">
        <f t="shared" ca="1" si="120"/>
        <v>46120</v>
      </c>
      <c r="R2588" s="68" t="s">
        <v>8747</v>
      </c>
      <c r="S2588" s="68">
        <v>0</v>
      </c>
      <c r="T2588" s="68">
        <v>0</v>
      </c>
      <c r="U2588" s="68">
        <v>0</v>
      </c>
      <c r="V2588" s="86">
        <f t="shared" si="121"/>
        <v>0</v>
      </c>
      <c r="W2588" s="68">
        <v>0</v>
      </c>
      <c r="X2588" s="68">
        <v>0</v>
      </c>
      <c r="Y2588" s="68">
        <v>0</v>
      </c>
      <c r="Z2588" s="68">
        <v>0</v>
      </c>
      <c r="AA2588" s="68">
        <v>0</v>
      </c>
      <c r="AB2588" s="87" t="str">
        <f t="shared" si="122"/>
        <v>요건탈락</v>
      </c>
      <c r="AC2588" s="92" t="s">
        <v>8768</v>
      </c>
    </row>
    <row r="2589" spans="1:29" ht="16.2" hidden="1" customHeight="1" x14ac:dyDescent="0.35">
      <c r="A2589" s="61">
        <v>2588</v>
      </c>
      <c r="B2589" s="67">
        <v>20425528</v>
      </c>
      <c r="C2589" s="68" t="s">
        <v>7630</v>
      </c>
      <c r="D2589" s="63" t="s">
        <v>8764</v>
      </c>
      <c r="E2589" s="68" t="s">
        <v>8177</v>
      </c>
      <c r="F2589" s="68" t="s">
        <v>38</v>
      </c>
      <c r="G2589" s="68" t="s">
        <v>8178</v>
      </c>
      <c r="H2589" s="68" t="s">
        <v>31</v>
      </c>
      <c r="I2589" s="69" t="s">
        <v>465</v>
      </c>
      <c r="J2589" s="69" t="s">
        <v>465</v>
      </c>
      <c r="K2589" s="68" t="s">
        <v>8179</v>
      </c>
      <c r="L2589" s="68" t="s">
        <v>39</v>
      </c>
      <c r="M2589" s="68" t="s">
        <v>40</v>
      </c>
      <c r="N2589" s="68" t="s">
        <v>35</v>
      </c>
      <c r="O2589" s="68" t="s">
        <v>36</v>
      </c>
      <c r="P2589" s="89" t="s">
        <v>8766</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2" t="s">
        <v>8768</v>
      </c>
    </row>
    <row r="2590" spans="1:29" ht="16.2" hidden="1" customHeight="1" x14ac:dyDescent="0.35">
      <c r="A2590" s="61">
        <v>2589</v>
      </c>
      <c r="B2590" s="67">
        <v>20425545</v>
      </c>
      <c r="C2590" s="68" t="s">
        <v>7630</v>
      </c>
      <c r="D2590" s="63" t="s">
        <v>8764</v>
      </c>
      <c r="E2590" s="68" t="s">
        <v>8180</v>
      </c>
      <c r="F2590" s="68" t="s">
        <v>32</v>
      </c>
      <c r="G2590" s="68" t="s">
        <v>8181</v>
      </c>
      <c r="H2590" s="68" t="s">
        <v>31</v>
      </c>
      <c r="I2590" s="69" t="s">
        <v>465</v>
      </c>
      <c r="J2590" s="69" t="s">
        <v>465</v>
      </c>
      <c r="K2590" s="68" t="s">
        <v>8182</v>
      </c>
      <c r="L2590" s="68" t="s">
        <v>39</v>
      </c>
      <c r="M2590" s="68" t="s">
        <v>34</v>
      </c>
      <c r="N2590" s="68" t="s">
        <v>35</v>
      </c>
      <c r="O2590" s="68" t="s">
        <v>36</v>
      </c>
      <c r="P2590" s="89" t="s">
        <v>8766</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2" t="s">
        <v>8768</v>
      </c>
    </row>
    <row r="2591" spans="1:29" ht="16.2" hidden="1" customHeight="1" x14ac:dyDescent="0.35">
      <c r="A2591" s="61">
        <v>2590</v>
      </c>
      <c r="B2591" s="67">
        <v>20425601</v>
      </c>
      <c r="C2591" s="68" t="s">
        <v>7630</v>
      </c>
      <c r="D2591" s="63" t="s">
        <v>8764</v>
      </c>
      <c r="E2591" s="68" t="s">
        <v>212</v>
      </c>
      <c r="F2591" s="68" t="s">
        <v>38</v>
      </c>
      <c r="G2591" s="68" t="s">
        <v>8183</v>
      </c>
      <c r="H2591" s="68" t="s">
        <v>31</v>
      </c>
      <c r="I2591" s="69" t="s">
        <v>465</v>
      </c>
      <c r="J2591" s="69" t="s">
        <v>465</v>
      </c>
      <c r="K2591" s="68" t="s">
        <v>8184</v>
      </c>
      <c r="L2591" s="68" t="s">
        <v>33</v>
      </c>
      <c r="M2591" s="68" t="s">
        <v>34</v>
      </c>
      <c r="N2591" s="68" t="s">
        <v>35</v>
      </c>
      <c r="O2591" s="68" t="s">
        <v>36</v>
      </c>
      <c r="P2591" s="89" t="s">
        <v>8766</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2" t="s">
        <v>8768</v>
      </c>
    </row>
    <row r="2592" spans="1:29" ht="16.2" hidden="1" customHeight="1" x14ac:dyDescent="0.35">
      <c r="A2592" s="61">
        <v>2591</v>
      </c>
      <c r="B2592" s="67">
        <v>20425607</v>
      </c>
      <c r="C2592" s="68" t="s">
        <v>7630</v>
      </c>
      <c r="D2592" s="63" t="s">
        <v>8764</v>
      </c>
      <c r="E2592" s="68" t="s">
        <v>8185</v>
      </c>
      <c r="F2592" s="68" t="s">
        <v>38</v>
      </c>
      <c r="G2592" s="68" t="s">
        <v>8186</v>
      </c>
      <c r="H2592" s="68" t="s">
        <v>42</v>
      </c>
      <c r="I2592" s="69" t="s">
        <v>1235</v>
      </c>
      <c r="J2592" s="69" t="s">
        <v>469</v>
      </c>
      <c r="K2592" s="68" t="s">
        <v>8187</v>
      </c>
      <c r="L2592" s="68" t="s">
        <v>39</v>
      </c>
      <c r="M2592" s="68" t="s">
        <v>34</v>
      </c>
      <c r="N2592" s="68" t="s">
        <v>48</v>
      </c>
      <c r="O2592" s="68" t="s">
        <v>43</v>
      </c>
      <c r="P2592" s="89" t="s">
        <v>8756</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2" t="s">
        <v>8768</v>
      </c>
    </row>
    <row r="2593" spans="1:29" ht="16.2" hidden="1" customHeight="1" x14ac:dyDescent="0.35">
      <c r="A2593" s="61">
        <v>2592</v>
      </c>
      <c r="B2593" s="67">
        <v>20425675</v>
      </c>
      <c r="C2593" s="68" t="s">
        <v>7630</v>
      </c>
      <c r="D2593" s="63" t="s">
        <v>8764</v>
      </c>
      <c r="E2593" s="68" t="s">
        <v>8188</v>
      </c>
      <c r="F2593" s="68" t="s">
        <v>38</v>
      </c>
      <c r="G2593" s="68" t="s">
        <v>8189</v>
      </c>
      <c r="H2593" s="68" t="s">
        <v>31</v>
      </c>
      <c r="I2593" s="69" t="s">
        <v>2586</v>
      </c>
      <c r="J2593" s="69" t="s">
        <v>526</v>
      </c>
      <c r="K2593" s="68" t="s">
        <v>8190</v>
      </c>
      <c r="L2593" s="68" t="s">
        <v>200</v>
      </c>
      <c r="M2593" s="68" t="s">
        <v>40</v>
      </c>
      <c r="N2593" s="68" t="s">
        <v>48</v>
      </c>
      <c r="O2593" s="68" t="s">
        <v>43</v>
      </c>
      <c r="P2593" s="89" t="s">
        <v>8756</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2" t="s">
        <v>8768</v>
      </c>
    </row>
    <row r="2594" spans="1:29" ht="16.2" hidden="1" customHeight="1" x14ac:dyDescent="0.35">
      <c r="A2594" s="61">
        <v>2593</v>
      </c>
      <c r="B2594" s="67">
        <v>20425761</v>
      </c>
      <c r="C2594" s="68" t="s">
        <v>7630</v>
      </c>
      <c r="D2594" s="63" t="s">
        <v>8764</v>
      </c>
      <c r="E2594" s="68" t="s">
        <v>8191</v>
      </c>
      <c r="F2594" s="68" t="s">
        <v>38</v>
      </c>
      <c r="G2594" s="68" t="s">
        <v>8192</v>
      </c>
      <c r="H2594" s="68" t="s">
        <v>42</v>
      </c>
      <c r="I2594" s="69" t="s">
        <v>1656</v>
      </c>
      <c r="J2594" s="69" t="s">
        <v>465</v>
      </c>
      <c r="K2594" s="68" t="s">
        <v>8193</v>
      </c>
      <c r="L2594" s="68" t="s">
        <v>39</v>
      </c>
      <c r="M2594" s="68" t="s">
        <v>40</v>
      </c>
      <c r="N2594" s="68" t="s">
        <v>52</v>
      </c>
      <c r="O2594" s="68" t="s">
        <v>43</v>
      </c>
      <c r="P2594" s="63" t="s">
        <v>52</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2" t="s">
        <v>8768</v>
      </c>
    </row>
    <row r="2595" spans="1:29" ht="16.2" hidden="1" customHeight="1" x14ac:dyDescent="0.35">
      <c r="A2595" s="61">
        <v>2594</v>
      </c>
      <c r="B2595" s="67">
        <v>20425811</v>
      </c>
      <c r="C2595" s="68" t="s">
        <v>7630</v>
      </c>
      <c r="D2595" s="63" t="s">
        <v>8764</v>
      </c>
      <c r="E2595" s="68" t="s">
        <v>8194</v>
      </c>
      <c r="F2595" s="68" t="s">
        <v>32</v>
      </c>
      <c r="G2595" s="68" t="s">
        <v>8195</v>
      </c>
      <c r="H2595" s="68" t="s">
        <v>31</v>
      </c>
      <c r="I2595" s="69" t="s">
        <v>465</v>
      </c>
      <c r="J2595" s="69" t="s">
        <v>465</v>
      </c>
      <c r="K2595" s="68" t="s">
        <v>8196</v>
      </c>
      <c r="L2595" s="68" t="s">
        <v>33</v>
      </c>
      <c r="M2595" s="68" t="s">
        <v>40</v>
      </c>
      <c r="N2595" s="68" t="s">
        <v>48</v>
      </c>
      <c r="O2595" s="68" t="s">
        <v>36</v>
      </c>
      <c r="P2595" s="89" t="s">
        <v>8758</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2" t="s">
        <v>8768</v>
      </c>
    </row>
    <row r="2596" spans="1:29" ht="16.2" hidden="1" customHeight="1" x14ac:dyDescent="0.35">
      <c r="A2596" s="61">
        <v>2595</v>
      </c>
      <c r="B2596" s="67">
        <v>20425867</v>
      </c>
      <c r="C2596" s="68" t="s">
        <v>7630</v>
      </c>
      <c r="D2596" s="63" t="s">
        <v>8764</v>
      </c>
      <c r="E2596" s="68" t="s">
        <v>8197</v>
      </c>
      <c r="F2596" s="68" t="s">
        <v>38</v>
      </c>
      <c r="G2596" s="68" t="s">
        <v>8198</v>
      </c>
      <c r="H2596" s="68" t="s">
        <v>31</v>
      </c>
      <c r="I2596" s="69" t="s">
        <v>465</v>
      </c>
      <c r="J2596" s="69" t="s">
        <v>465</v>
      </c>
      <c r="K2596" s="68" t="s">
        <v>8199</v>
      </c>
      <c r="L2596" s="68" t="s">
        <v>39</v>
      </c>
      <c r="M2596" s="68" t="s">
        <v>34</v>
      </c>
      <c r="N2596" s="68" t="s">
        <v>35</v>
      </c>
      <c r="O2596" s="68" t="s">
        <v>36</v>
      </c>
      <c r="P2596" s="89" t="s">
        <v>8766</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2" t="s">
        <v>8768</v>
      </c>
    </row>
    <row r="2597" spans="1:29" ht="16.2" hidden="1" customHeight="1" x14ac:dyDescent="0.35">
      <c r="A2597" s="61">
        <v>2596</v>
      </c>
      <c r="B2597" s="67">
        <v>20425885</v>
      </c>
      <c r="C2597" s="68" t="s">
        <v>7630</v>
      </c>
      <c r="D2597" s="63" t="s">
        <v>8764</v>
      </c>
      <c r="E2597" s="68" t="s">
        <v>8200</v>
      </c>
      <c r="F2597" s="68" t="s">
        <v>38</v>
      </c>
      <c r="G2597" s="68" t="s">
        <v>8201</v>
      </c>
      <c r="H2597" s="68" t="s">
        <v>31</v>
      </c>
      <c r="I2597" s="69" t="s">
        <v>465</v>
      </c>
      <c r="J2597" s="69" t="s">
        <v>465</v>
      </c>
      <c r="K2597" s="68" t="s">
        <v>8202</v>
      </c>
      <c r="L2597" s="68" t="s">
        <v>39</v>
      </c>
      <c r="M2597" s="68" t="s">
        <v>34</v>
      </c>
      <c r="N2597" s="68" t="s">
        <v>35</v>
      </c>
      <c r="O2597" s="68" t="s">
        <v>36</v>
      </c>
      <c r="P2597" s="89" t="s">
        <v>8766</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2" t="s">
        <v>8768</v>
      </c>
    </row>
    <row r="2598" spans="1:29" ht="16.2" hidden="1" customHeight="1" x14ac:dyDescent="0.35">
      <c r="A2598" s="61">
        <v>2597</v>
      </c>
      <c r="B2598" s="67">
        <v>20425912</v>
      </c>
      <c r="C2598" s="68" t="s">
        <v>7630</v>
      </c>
      <c r="D2598" s="63" t="s">
        <v>8764</v>
      </c>
      <c r="E2598" s="68" t="s">
        <v>8073</v>
      </c>
      <c r="F2598" s="68" t="s">
        <v>32</v>
      </c>
      <c r="G2598" s="68" t="s">
        <v>8203</v>
      </c>
      <c r="H2598" s="68" t="s">
        <v>31</v>
      </c>
      <c r="I2598" s="69" t="s">
        <v>465</v>
      </c>
      <c r="J2598" s="69" t="s">
        <v>526</v>
      </c>
      <c r="K2598" s="68" t="s">
        <v>8204</v>
      </c>
      <c r="L2598" s="68" t="s">
        <v>39</v>
      </c>
      <c r="M2598" s="68" t="s">
        <v>40</v>
      </c>
      <c r="N2598" s="68" t="s">
        <v>35</v>
      </c>
      <c r="O2598" s="68" t="s">
        <v>43</v>
      </c>
      <c r="P2598" s="89" t="s">
        <v>8766</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2" t="s">
        <v>8768</v>
      </c>
    </row>
    <row r="2599" spans="1:29" ht="16.2" hidden="1" customHeight="1" x14ac:dyDescent="0.35">
      <c r="A2599" s="61">
        <v>2598</v>
      </c>
      <c r="B2599" s="67">
        <v>20426053</v>
      </c>
      <c r="C2599" s="68" t="s">
        <v>7630</v>
      </c>
      <c r="D2599" s="63" t="s">
        <v>8764</v>
      </c>
      <c r="E2599" s="68" t="s">
        <v>8205</v>
      </c>
      <c r="F2599" s="68" t="s">
        <v>38</v>
      </c>
      <c r="G2599" s="68" t="s">
        <v>8206</v>
      </c>
      <c r="H2599" s="68" t="s">
        <v>31</v>
      </c>
      <c r="I2599" s="69" t="s">
        <v>465</v>
      </c>
      <c r="J2599" s="69" t="s">
        <v>465</v>
      </c>
      <c r="K2599" s="68" t="s">
        <v>8207</v>
      </c>
      <c r="L2599" s="68" t="s">
        <v>33</v>
      </c>
      <c r="M2599" s="68" t="s">
        <v>34</v>
      </c>
      <c r="N2599" s="68" t="s">
        <v>35</v>
      </c>
      <c r="O2599" s="68" t="s">
        <v>36</v>
      </c>
      <c r="P2599" s="89" t="s">
        <v>8766</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2" t="s">
        <v>8768</v>
      </c>
    </row>
    <row r="2600" spans="1:29" ht="16.2" hidden="1" customHeight="1" x14ac:dyDescent="0.35">
      <c r="A2600" s="61">
        <v>2599</v>
      </c>
      <c r="B2600" s="67">
        <v>20426077</v>
      </c>
      <c r="C2600" s="68" t="s">
        <v>7630</v>
      </c>
      <c r="D2600" s="63" t="s">
        <v>8764</v>
      </c>
      <c r="E2600" s="68" t="s">
        <v>8208</v>
      </c>
      <c r="F2600" s="68" t="s">
        <v>38</v>
      </c>
      <c r="G2600" s="68" t="s">
        <v>7098</v>
      </c>
      <c r="H2600" s="68" t="s">
        <v>31</v>
      </c>
      <c r="I2600" s="69" t="s">
        <v>465</v>
      </c>
      <c r="J2600" s="69" t="s">
        <v>465</v>
      </c>
      <c r="K2600" s="68" t="s">
        <v>8209</v>
      </c>
      <c r="L2600" s="68" t="s">
        <v>33</v>
      </c>
      <c r="M2600" s="68" t="s">
        <v>34</v>
      </c>
      <c r="N2600" s="68" t="s">
        <v>35</v>
      </c>
      <c r="O2600" s="68" t="s">
        <v>36</v>
      </c>
      <c r="P2600" s="89" t="s">
        <v>8766</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2" t="s">
        <v>8768</v>
      </c>
    </row>
    <row r="2601" spans="1:29" ht="16.2" hidden="1" customHeight="1" x14ac:dyDescent="0.35">
      <c r="A2601" s="61">
        <v>2600</v>
      </c>
      <c r="B2601" s="67">
        <v>20426082</v>
      </c>
      <c r="C2601" s="68" t="s">
        <v>7630</v>
      </c>
      <c r="D2601" s="63" t="s">
        <v>8764</v>
      </c>
      <c r="E2601" s="68" t="s">
        <v>8210</v>
      </c>
      <c r="F2601" s="68" t="s">
        <v>38</v>
      </c>
      <c r="G2601" s="68" t="s">
        <v>8211</v>
      </c>
      <c r="H2601" s="68" t="s">
        <v>42</v>
      </c>
      <c r="I2601" s="69" t="s">
        <v>8212</v>
      </c>
      <c r="J2601" s="69" t="s">
        <v>2969</v>
      </c>
      <c r="K2601" s="68" t="s">
        <v>8213</v>
      </c>
      <c r="L2601" s="68" t="s">
        <v>33</v>
      </c>
      <c r="M2601" s="68" t="s">
        <v>34</v>
      </c>
      <c r="N2601" s="68" t="s">
        <v>35</v>
      </c>
      <c r="O2601" s="68" t="s">
        <v>30</v>
      </c>
      <c r="P2601" s="89" t="s">
        <v>8766</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2" t="s">
        <v>8774</v>
      </c>
    </row>
    <row r="2602" spans="1:29" ht="16.2" hidden="1" customHeight="1" x14ac:dyDescent="0.35">
      <c r="A2602" s="61">
        <v>2601</v>
      </c>
      <c r="B2602" s="67">
        <v>20426129</v>
      </c>
      <c r="C2602" s="68" t="s">
        <v>7630</v>
      </c>
      <c r="D2602" s="63" t="s">
        <v>8764</v>
      </c>
      <c r="E2602" s="68" t="s">
        <v>8214</v>
      </c>
      <c r="F2602" s="68" t="s">
        <v>38</v>
      </c>
      <c r="G2602" s="68" t="s">
        <v>8215</v>
      </c>
      <c r="H2602" s="68" t="s">
        <v>31</v>
      </c>
      <c r="I2602" s="69" t="s">
        <v>465</v>
      </c>
      <c r="J2602" s="69" t="s">
        <v>465</v>
      </c>
      <c r="K2602" s="68" t="s">
        <v>8216</v>
      </c>
      <c r="L2602" s="68" t="s">
        <v>33</v>
      </c>
      <c r="M2602" s="68" t="s">
        <v>34</v>
      </c>
      <c r="N2602" s="68" t="s">
        <v>35</v>
      </c>
      <c r="O2602" s="68" t="s">
        <v>36</v>
      </c>
      <c r="P2602" s="89" t="s">
        <v>8766</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2" t="s">
        <v>8768</v>
      </c>
    </row>
    <row r="2603" spans="1:29" ht="16.2" hidden="1" customHeight="1" x14ac:dyDescent="0.35">
      <c r="A2603" s="61">
        <v>2602</v>
      </c>
      <c r="B2603" s="67">
        <v>20426150</v>
      </c>
      <c r="C2603" s="68" t="s">
        <v>7630</v>
      </c>
      <c r="D2603" s="63" t="s">
        <v>8764</v>
      </c>
      <c r="E2603" s="68" t="s">
        <v>8217</v>
      </c>
      <c r="F2603" s="68" t="s">
        <v>38</v>
      </c>
      <c r="G2603" s="68" t="s">
        <v>7531</v>
      </c>
      <c r="H2603" s="68" t="s">
        <v>31</v>
      </c>
      <c r="I2603" s="69" t="s">
        <v>8218</v>
      </c>
      <c r="J2603" s="69" t="s">
        <v>526</v>
      </c>
      <c r="K2603" s="68" t="s">
        <v>8219</v>
      </c>
      <c r="L2603" s="68" t="s">
        <v>200</v>
      </c>
      <c r="M2603" s="68" t="s">
        <v>34</v>
      </c>
      <c r="N2603" s="68" t="s">
        <v>35</v>
      </c>
      <c r="O2603" s="68" t="s">
        <v>30</v>
      </c>
      <c r="P2603" s="89" t="s">
        <v>8766</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2" t="s">
        <v>8768</v>
      </c>
    </row>
    <row r="2604" spans="1:29" ht="16.2" hidden="1" customHeight="1" x14ac:dyDescent="0.35">
      <c r="A2604" s="61">
        <v>2603</v>
      </c>
      <c r="B2604" s="67">
        <v>20426183</v>
      </c>
      <c r="C2604" s="68" t="s">
        <v>7630</v>
      </c>
      <c r="D2604" s="63" t="s">
        <v>8764</v>
      </c>
      <c r="E2604" s="68" t="s">
        <v>8220</v>
      </c>
      <c r="F2604" s="68" t="s">
        <v>38</v>
      </c>
      <c r="G2604" s="68" t="s">
        <v>8221</v>
      </c>
      <c r="H2604" s="68" t="s">
        <v>42</v>
      </c>
      <c r="I2604" s="69" t="s">
        <v>465</v>
      </c>
      <c r="J2604" s="69" t="s">
        <v>465</v>
      </c>
      <c r="K2604" s="68" t="s">
        <v>8222</v>
      </c>
      <c r="L2604" s="68" t="s">
        <v>39</v>
      </c>
      <c r="M2604" s="68" t="s">
        <v>40</v>
      </c>
      <c r="N2604" s="68" t="s">
        <v>48</v>
      </c>
      <c r="O2604" s="68" t="s">
        <v>43</v>
      </c>
      <c r="P2604" s="89" t="s">
        <v>8756</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2" t="s">
        <v>8768</v>
      </c>
    </row>
    <row r="2605" spans="1:29" ht="16.2" hidden="1" customHeight="1" x14ac:dyDescent="0.35">
      <c r="A2605" s="61">
        <v>2604</v>
      </c>
      <c r="B2605" s="67">
        <v>20426332</v>
      </c>
      <c r="C2605" s="68" t="s">
        <v>7630</v>
      </c>
      <c r="D2605" s="63" t="s">
        <v>8764</v>
      </c>
      <c r="E2605" s="68" t="s">
        <v>8223</v>
      </c>
      <c r="F2605" s="68" t="s">
        <v>38</v>
      </c>
      <c r="G2605" s="68" t="s">
        <v>8224</v>
      </c>
      <c r="H2605" s="68" t="s">
        <v>31</v>
      </c>
      <c r="I2605" s="69" t="s">
        <v>465</v>
      </c>
      <c r="J2605" s="69" t="s">
        <v>465</v>
      </c>
      <c r="K2605" s="68" t="s">
        <v>8225</v>
      </c>
      <c r="L2605" s="68" t="s">
        <v>33</v>
      </c>
      <c r="M2605" s="68" t="s">
        <v>34</v>
      </c>
      <c r="N2605" s="68" t="s">
        <v>35</v>
      </c>
      <c r="O2605" s="68" t="s">
        <v>36</v>
      </c>
      <c r="P2605" s="89" t="s">
        <v>8766</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2" t="s">
        <v>8768</v>
      </c>
    </row>
    <row r="2606" spans="1:29" ht="16.2" hidden="1" customHeight="1" x14ac:dyDescent="0.35">
      <c r="A2606" s="61">
        <v>2605</v>
      </c>
      <c r="B2606" s="67">
        <v>20426365</v>
      </c>
      <c r="C2606" s="68" t="s">
        <v>7630</v>
      </c>
      <c r="D2606" s="63" t="s">
        <v>8764</v>
      </c>
      <c r="E2606" s="68" t="s">
        <v>8226</v>
      </c>
      <c r="F2606" s="68" t="s">
        <v>38</v>
      </c>
      <c r="G2606" s="68" t="s">
        <v>8227</v>
      </c>
      <c r="H2606" s="68" t="s">
        <v>31</v>
      </c>
      <c r="I2606" s="69" t="s">
        <v>465</v>
      </c>
      <c r="J2606" s="69" t="s">
        <v>465</v>
      </c>
      <c r="K2606" s="68" t="s">
        <v>8228</v>
      </c>
      <c r="L2606" s="68" t="s">
        <v>39</v>
      </c>
      <c r="M2606" s="68" t="s">
        <v>34</v>
      </c>
      <c r="N2606" s="68" t="s">
        <v>35</v>
      </c>
      <c r="O2606" s="68" t="s">
        <v>36</v>
      </c>
      <c r="P2606" s="89" t="s">
        <v>8766</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2" t="s">
        <v>8768</v>
      </c>
    </row>
    <row r="2607" spans="1:29" ht="16.2" hidden="1" customHeight="1" x14ac:dyDescent="0.35">
      <c r="A2607" s="61">
        <v>2606</v>
      </c>
      <c r="B2607" s="67">
        <v>20426420</v>
      </c>
      <c r="C2607" s="68" t="s">
        <v>7630</v>
      </c>
      <c r="D2607" s="63" t="s">
        <v>8764</v>
      </c>
      <c r="E2607" s="68" t="s">
        <v>8229</v>
      </c>
      <c r="F2607" s="68" t="s">
        <v>38</v>
      </c>
      <c r="G2607" s="68" t="s">
        <v>8230</v>
      </c>
      <c r="H2607" s="68" t="s">
        <v>31</v>
      </c>
      <c r="I2607" s="69" t="s">
        <v>465</v>
      </c>
      <c r="J2607" s="69" t="s">
        <v>465</v>
      </c>
      <c r="K2607" s="68" t="s">
        <v>8231</v>
      </c>
      <c r="L2607" s="68" t="s">
        <v>39</v>
      </c>
      <c r="M2607" s="68" t="s">
        <v>34</v>
      </c>
      <c r="N2607" s="68" t="s">
        <v>48</v>
      </c>
      <c r="O2607" s="68" t="s">
        <v>36</v>
      </c>
      <c r="P2607" s="89" t="s">
        <v>8758</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2" t="s">
        <v>8768</v>
      </c>
    </row>
    <row r="2608" spans="1:29" ht="16.2" hidden="1" customHeight="1" x14ac:dyDescent="0.35">
      <c r="A2608" s="61">
        <v>2607</v>
      </c>
      <c r="B2608" s="67">
        <v>20426487</v>
      </c>
      <c r="C2608" s="68" t="s">
        <v>7630</v>
      </c>
      <c r="D2608" s="63" t="s">
        <v>8764</v>
      </c>
      <c r="E2608" s="68" t="s">
        <v>8232</v>
      </c>
      <c r="F2608" s="68" t="s">
        <v>38</v>
      </c>
      <c r="G2608" s="68" t="s">
        <v>8233</v>
      </c>
      <c r="H2608" s="68" t="s">
        <v>31</v>
      </c>
      <c r="I2608" s="69" t="s">
        <v>8234</v>
      </c>
      <c r="J2608" s="69" t="s">
        <v>465</v>
      </c>
      <c r="K2608" s="68" t="s">
        <v>8235</v>
      </c>
      <c r="L2608" s="68" t="s">
        <v>976</v>
      </c>
      <c r="M2608" s="68" t="s">
        <v>34</v>
      </c>
      <c r="N2608" s="68" t="s">
        <v>35</v>
      </c>
      <c r="O2608" s="68" t="s">
        <v>43</v>
      </c>
      <c r="P2608" s="89" t="s">
        <v>8766</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2" t="s">
        <v>8768</v>
      </c>
    </row>
    <row r="2609" spans="1:29" ht="16.2" hidden="1" customHeight="1" x14ac:dyDescent="0.35">
      <c r="A2609" s="61">
        <v>2608</v>
      </c>
      <c r="B2609" s="67">
        <v>20426605</v>
      </c>
      <c r="C2609" s="68" t="s">
        <v>7630</v>
      </c>
      <c r="D2609" s="63" t="s">
        <v>8764</v>
      </c>
      <c r="E2609" s="68" t="s">
        <v>8236</v>
      </c>
      <c r="F2609" s="68" t="s">
        <v>38</v>
      </c>
      <c r="G2609" s="68" t="s">
        <v>8237</v>
      </c>
      <c r="H2609" s="68" t="s">
        <v>42</v>
      </c>
      <c r="I2609" s="69" t="s">
        <v>465</v>
      </c>
      <c r="J2609" s="69" t="s">
        <v>465</v>
      </c>
      <c r="K2609" s="68" t="s">
        <v>8238</v>
      </c>
      <c r="L2609" s="68" t="s">
        <v>33</v>
      </c>
      <c r="M2609" s="68" t="s">
        <v>40</v>
      </c>
      <c r="N2609" s="68" t="s">
        <v>35</v>
      </c>
      <c r="O2609" s="68" t="s">
        <v>43</v>
      </c>
      <c r="P2609" s="89" t="s">
        <v>8766</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2" t="s">
        <v>8768</v>
      </c>
    </row>
    <row r="2610" spans="1:29" ht="16.2" hidden="1" customHeight="1" x14ac:dyDescent="0.35">
      <c r="A2610" s="61">
        <v>2609</v>
      </c>
      <c r="B2610" s="67">
        <v>20426647</v>
      </c>
      <c r="C2610" s="68" t="s">
        <v>7630</v>
      </c>
      <c r="D2610" s="63" t="s">
        <v>8764</v>
      </c>
      <c r="E2610" s="68" t="s">
        <v>8239</v>
      </c>
      <c r="F2610" s="68" t="s">
        <v>38</v>
      </c>
      <c r="G2610" s="68" t="s">
        <v>8240</v>
      </c>
      <c r="H2610" s="68" t="s">
        <v>31</v>
      </c>
      <c r="I2610" s="69" t="s">
        <v>465</v>
      </c>
      <c r="J2610" s="69" t="s">
        <v>465</v>
      </c>
      <c r="K2610" s="68" t="s">
        <v>8241</v>
      </c>
      <c r="L2610" s="68" t="s">
        <v>39</v>
      </c>
      <c r="M2610" s="68" t="s">
        <v>34</v>
      </c>
      <c r="N2610" s="68" t="s">
        <v>35</v>
      </c>
      <c r="O2610" s="68" t="s">
        <v>36</v>
      </c>
      <c r="P2610" s="89" t="s">
        <v>8766</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2" t="s">
        <v>8768</v>
      </c>
    </row>
    <row r="2611" spans="1:29" ht="16.2" hidden="1" customHeight="1" x14ac:dyDescent="0.35">
      <c r="A2611" s="61">
        <v>2610</v>
      </c>
      <c r="B2611" s="67">
        <v>20426783</v>
      </c>
      <c r="C2611" s="68" t="s">
        <v>7630</v>
      </c>
      <c r="D2611" s="63" t="s">
        <v>8764</v>
      </c>
      <c r="E2611" s="68" t="s">
        <v>8242</v>
      </c>
      <c r="F2611" s="68" t="s">
        <v>38</v>
      </c>
      <c r="G2611" s="68" t="s">
        <v>8243</v>
      </c>
      <c r="H2611" s="68" t="s">
        <v>31</v>
      </c>
      <c r="I2611" s="69" t="s">
        <v>465</v>
      </c>
      <c r="J2611" s="69" t="s">
        <v>465</v>
      </c>
      <c r="K2611" s="68" t="s">
        <v>8244</v>
      </c>
      <c r="L2611" s="68" t="s">
        <v>39</v>
      </c>
      <c r="M2611" s="68" t="s">
        <v>40</v>
      </c>
      <c r="N2611" s="68" t="s">
        <v>35</v>
      </c>
      <c r="O2611" s="68" t="s">
        <v>36</v>
      </c>
      <c r="P2611" s="89" t="s">
        <v>8766</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2" t="s">
        <v>8768</v>
      </c>
    </row>
    <row r="2612" spans="1:29" ht="16.2" hidden="1" customHeight="1" x14ac:dyDescent="0.35">
      <c r="A2612" s="61">
        <v>2611</v>
      </c>
      <c r="B2612" s="67">
        <v>20426785</v>
      </c>
      <c r="C2612" s="68" t="s">
        <v>7630</v>
      </c>
      <c r="D2612" s="63" t="s">
        <v>8764</v>
      </c>
      <c r="E2612" s="68" t="s">
        <v>8245</v>
      </c>
      <c r="F2612" s="68" t="s">
        <v>38</v>
      </c>
      <c r="G2612" s="68" t="s">
        <v>5055</v>
      </c>
      <c r="H2612" s="68" t="s">
        <v>31</v>
      </c>
      <c r="I2612" s="69" t="s">
        <v>465</v>
      </c>
      <c r="J2612" s="69" t="s">
        <v>465</v>
      </c>
      <c r="K2612" s="68" t="s">
        <v>8246</v>
      </c>
      <c r="L2612" s="68" t="s">
        <v>45</v>
      </c>
      <c r="M2612" s="68" t="s">
        <v>34</v>
      </c>
      <c r="N2612" s="68" t="s">
        <v>35</v>
      </c>
      <c r="O2612" s="68" t="s">
        <v>36</v>
      </c>
      <c r="P2612" s="89" t="s">
        <v>8766</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2" t="s">
        <v>8768</v>
      </c>
    </row>
    <row r="2613" spans="1:29" ht="16.2" hidden="1" customHeight="1" x14ac:dyDescent="0.35">
      <c r="A2613" s="61">
        <v>2612</v>
      </c>
      <c r="B2613" s="67">
        <v>20426870</v>
      </c>
      <c r="C2613" s="68" t="s">
        <v>7630</v>
      </c>
      <c r="D2613" s="63" t="s">
        <v>8764</v>
      </c>
      <c r="E2613" s="68" t="s">
        <v>8247</v>
      </c>
      <c r="F2613" s="68" t="s">
        <v>38</v>
      </c>
      <c r="G2613" s="68" t="s">
        <v>8248</v>
      </c>
      <c r="H2613" s="68" t="s">
        <v>31</v>
      </c>
      <c r="I2613" s="69" t="s">
        <v>465</v>
      </c>
      <c r="J2613" s="69" t="s">
        <v>465</v>
      </c>
      <c r="K2613" s="68" t="s">
        <v>8249</v>
      </c>
      <c r="L2613" s="68" t="s">
        <v>39</v>
      </c>
      <c r="M2613" s="68" t="s">
        <v>40</v>
      </c>
      <c r="N2613" s="68" t="s">
        <v>52</v>
      </c>
      <c r="O2613" s="68" t="s">
        <v>36</v>
      </c>
      <c r="P2613" s="63" t="s">
        <v>52</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2" t="s">
        <v>8768</v>
      </c>
    </row>
    <row r="2614" spans="1:29" ht="16.2" hidden="1" customHeight="1" x14ac:dyDescent="0.35">
      <c r="A2614" s="61">
        <v>2613</v>
      </c>
      <c r="B2614" s="67">
        <v>20427045</v>
      </c>
      <c r="C2614" s="68" t="s">
        <v>7630</v>
      </c>
      <c r="D2614" s="63" t="s">
        <v>8764</v>
      </c>
      <c r="E2614" s="68" t="s">
        <v>8250</v>
      </c>
      <c r="F2614" s="68" t="s">
        <v>38</v>
      </c>
      <c r="G2614" s="68" t="s">
        <v>8251</v>
      </c>
      <c r="H2614" s="68" t="s">
        <v>42</v>
      </c>
      <c r="I2614" s="69" t="s">
        <v>8252</v>
      </c>
      <c r="J2614" s="69" t="s">
        <v>1620</v>
      </c>
      <c r="K2614" s="68" t="s">
        <v>8253</v>
      </c>
      <c r="L2614" s="68" t="s">
        <v>33</v>
      </c>
      <c r="M2614" s="68" t="s">
        <v>34</v>
      </c>
      <c r="N2614" s="68" t="s">
        <v>35</v>
      </c>
      <c r="O2614" s="68" t="s">
        <v>43</v>
      </c>
      <c r="P2614" s="89" t="s">
        <v>8766</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2" t="s">
        <v>8768</v>
      </c>
    </row>
    <row r="2615" spans="1:29" ht="16.2" hidden="1" customHeight="1" x14ac:dyDescent="0.35">
      <c r="A2615" s="61">
        <v>2614</v>
      </c>
      <c r="B2615" s="67">
        <v>20427086</v>
      </c>
      <c r="C2615" s="68" t="s">
        <v>7630</v>
      </c>
      <c r="D2615" s="63" t="s">
        <v>8764</v>
      </c>
      <c r="E2615" s="68" t="s">
        <v>8254</v>
      </c>
      <c r="F2615" s="68" t="s">
        <v>38</v>
      </c>
      <c r="G2615" s="68" t="s">
        <v>8255</v>
      </c>
      <c r="H2615" s="68" t="s">
        <v>31</v>
      </c>
      <c r="I2615" s="69" t="s">
        <v>465</v>
      </c>
      <c r="J2615" s="69" t="s">
        <v>465</v>
      </c>
      <c r="K2615" s="68" t="s">
        <v>8256</v>
      </c>
      <c r="L2615" s="68" t="s">
        <v>39</v>
      </c>
      <c r="M2615" s="68" t="s">
        <v>40</v>
      </c>
      <c r="N2615" s="68" t="s">
        <v>35</v>
      </c>
      <c r="O2615" s="68" t="s">
        <v>36</v>
      </c>
      <c r="P2615" s="89" t="s">
        <v>8766</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2" t="s">
        <v>8768</v>
      </c>
    </row>
    <row r="2616" spans="1:29" ht="16.2" hidden="1" customHeight="1" x14ac:dyDescent="0.35">
      <c r="A2616" s="66">
        <v>2615</v>
      </c>
      <c r="B2616" s="88">
        <v>20427091</v>
      </c>
      <c r="C2616" s="68" t="s">
        <v>7630</v>
      </c>
      <c r="D2616" s="63" t="s">
        <v>8764</v>
      </c>
      <c r="E2616" s="68" t="s">
        <v>8257</v>
      </c>
      <c r="F2616" s="68" t="s">
        <v>32</v>
      </c>
      <c r="G2616" s="68" t="s">
        <v>8258</v>
      </c>
      <c r="H2616" s="68" t="s">
        <v>42</v>
      </c>
      <c r="I2616" s="69" t="s">
        <v>787</v>
      </c>
      <c r="J2616" s="69" t="s">
        <v>469</v>
      </c>
      <c r="K2616" s="68" t="s">
        <v>8259</v>
      </c>
      <c r="L2616" s="68" t="s">
        <v>33</v>
      </c>
      <c r="M2616" s="68" t="s">
        <v>40</v>
      </c>
      <c r="N2616" s="68" t="s">
        <v>41</v>
      </c>
      <c r="O2616" s="68" t="s">
        <v>43</v>
      </c>
      <c r="P2616" s="63" t="s">
        <v>41</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2" t="s">
        <v>8768</v>
      </c>
    </row>
    <row r="2617" spans="1:29" ht="16.2" hidden="1" customHeight="1" x14ac:dyDescent="0.35">
      <c r="A2617" s="61">
        <v>2616</v>
      </c>
      <c r="B2617" s="67">
        <v>20427244</v>
      </c>
      <c r="C2617" s="68" t="s">
        <v>7630</v>
      </c>
      <c r="D2617" s="63" t="s">
        <v>8764</v>
      </c>
      <c r="E2617" s="68" t="s">
        <v>7669</v>
      </c>
      <c r="F2617" s="68" t="s">
        <v>38</v>
      </c>
      <c r="G2617" s="68" t="s">
        <v>8260</v>
      </c>
      <c r="H2617" s="68" t="s">
        <v>42</v>
      </c>
      <c r="I2617" s="69" t="s">
        <v>465</v>
      </c>
      <c r="J2617" s="69" t="s">
        <v>465</v>
      </c>
      <c r="K2617" s="68" t="s">
        <v>8261</v>
      </c>
      <c r="L2617" s="68" t="s">
        <v>33</v>
      </c>
      <c r="M2617" s="68" t="s">
        <v>34</v>
      </c>
      <c r="N2617" s="68" t="s">
        <v>35</v>
      </c>
      <c r="O2617" s="68" t="s">
        <v>43</v>
      </c>
      <c r="P2617" s="89" t="s">
        <v>8766</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2" t="s">
        <v>8768</v>
      </c>
    </row>
    <row r="2618" spans="1:29" ht="16.2" hidden="1" customHeight="1" x14ac:dyDescent="0.35">
      <c r="A2618" s="61">
        <v>2617</v>
      </c>
      <c r="B2618" s="67">
        <v>20427276</v>
      </c>
      <c r="C2618" s="68" t="s">
        <v>7630</v>
      </c>
      <c r="D2618" s="63" t="s">
        <v>8764</v>
      </c>
      <c r="E2618" s="68" t="s">
        <v>8262</v>
      </c>
      <c r="F2618" s="68" t="s">
        <v>38</v>
      </c>
      <c r="G2618" s="68" t="s">
        <v>8263</v>
      </c>
      <c r="H2618" s="68" t="s">
        <v>31</v>
      </c>
      <c r="I2618" s="69" t="s">
        <v>465</v>
      </c>
      <c r="J2618" s="69" t="s">
        <v>465</v>
      </c>
      <c r="K2618" s="68" t="s">
        <v>8264</v>
      </c>
      <c r="L2618" s="68" t="s">
        <v>39</v>
      </c>
      <c r="M2618" s="68" t="s">
        <v>40</v>
      </c>
      <c r="N2618" s="68" t="s">
        <v>52</v>
      </c>
      <c r="O2618" s="68" t="s">
        <v>36</v>
      </c>
      <c r="P2618" s="63" t="s">
        <v>52</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2" t="s">
        <v>8768</v>
      </c>
    </row>
    <row r="2619" spans="1:29" ht="16.2" hidden="1" customHeight="1" x14ac:dyDescent="0.35">
      <c r="A2619" s="61">
        <v>2618</v>
      </c>
      <c r="B2619" s="67">
        <v>20427296</v>
      </c>
      <c r="C2619" s="68" t="s">
        <v>7630</v>
      </c>
      <c r="D2619" s="63" t="s">
        <v>8764</v>
      </c>
      <c r="E2619" s="68" t="s">
        <v>8265</v>
      </c>
      <c r="F2619" s="68" t="s">
        <v>32</v>
      </c>
      <c r="G2619" s="68" t="s">
        <v>8266</v>
      </c>
      <c r="H2619" s="68" t="s">
        <v>31</v>
      </c>
      <c r="I2619" s="69" t="s">
        <v>465</v>
      </c>
      <c r="J2619" s="69" t="s">
        <v>465</v>
      </c>
      <c r="K2619" s="68" t="s">
        <v>8267</v>
      </c>
      <c r="L2619" s="68" t="s">
        <v>33</v>
      </c>
      <c r="M2619" s="68" t="s">
        <v>34</v>
      </c>
      <c r="N2619" s="68" t="s">
        <v>35</v>
      </c>
      <c r="O2619" s="68" t="s">
        <v>36</v>
      </c>
      <c r="P2619" s="89" t="s">
        <v>8766</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2" t="s">
        <v>8768</v>
      </c>
    </row>
    <row r="2620" spans="1:29" ht="16.2" hidden="1" customHeight="1" x14ac:dyDescent="0.35">
      <c r="A2620" s="61">
        <v>2619</v>
      </c>
      <c r="B2620" s="67">
        <v>20427461</v>
      </c>
      <c r="C2620" s="68" t="s">
        <v>7630</v>
      </c>
      <c r="D2620" s="63" t="s">
        <v>8764</v>
      </c>
      <c r="E2620" s="68" t="s">
        <v>8268</v>
      </c>
      <c r="F2620" s="68" t="s">
        <v>32</v>
      </c>
      <c r="G2620" s="68" t="s">
        <v>8269</v>
      </c>
      <c r="H2620" s="68" t="s">
        <v>42</v>
      </c>
      <c r="I2620" s="69" t="s">
        <v>8270</v>
      </c>
      <c r="J2620" s="69" t="s">
        <v>469</v>
      </c>
      <c r="K2620" s="68" t="s">
        <v>8271</v>
      </c>
      <c r="L2620" s="68" t="s">
        <v>39</v>
      </c>
      <c r="M2620" s="68" t="s">
        <v>40</v>
      </c>
      <c r="N2620" s="68" t="s">
        <v>48</v>
      </c>
      <c r="O2620" s="68" t="s">
        <v>43</v>
      </c>
      <c r="P2620" s="89" t="s">
        <v>8756</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2" t="s">
        <v>8768</v>
      </c>
    </row>
    <row r="2621" spans="1:29" ht="16.2" customHeight="1" x14ac:dyDescent="0.35">
      <c r="A2621" s="61">
        <v>2620</v>
      </c>
      <c r="B2621" s="67">
        <v>20427490</v>
      </c>
      <c r="C2621" s="68" t="s">
        <v>7630</v>
      </c>
      <c r="D2621" s="63" t="s">
        <v>8764</v>
      </c>
      <c r="E2621" s="68" t="s">
        <v>8272</v>
      </c>
      <c r="F2621" s="68" t="s">
        <v>38</v>
      </c>
      <c r="G2621" s="68" t="s">
        <v>8273</v>
      </c>
      <c r="H2621" s="68" t="s">
        <v>31</v>
      </c>
      <c r="I2621" s="69" t="s">
        <v>8274</v>
      </c>
      <c r="J2621" s="69" t="s">
        <v>469</v>
      </c>
      <c r="K2621" s="68" t="s">
        <v>8275</v>
      </c>
      <c r="L2621" s="68" t="s">
        <v>45</v>
      </c>
      <c r="M2621" s="68" t="s">
        <v>40</v>
      </c>
      <c r="N2621" s="68" t="s">
        <v>53</v>
      </c>
      <c r="O2621" s="68" t="s">
        <v>43</v>
      </c>
      <c r="P2621" s="63" t="s">
        <v>53</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2" t="s">
        <v>8768</v>
      </c>
    </row>
    <row r="2622" spans="1:29" ht="16.2" hidden="1" customHeight="1" x14ac:dyDescent="0.35">
      <c r="A2622" s="61">
        <v>2621</v>
      </c>
      <c r="B2622" s="67">
        <v>20427561</v>
      </c>
      <c r="C2622" s="68" t="s">
        <v>7630</v>
      </c>
      <c r="D2622" s="63" t="s">
        <v>8764</v>
      </c>
      <c r="E2622" s="68" t="s">
        <v>312</v>
      </c>
      <c r="F2622" s="68" t="s">
        <v>38</v>
      </c>
      <c r="G2622" s="68" t="s">
        <v>8276</v>
      </c>
      <c r="H2622" s="68" t="s">
        <v>31</v>
      </c>
      <c r="I2622" s="69" t="s">
        <v>1608</v>
      </c>
      <c r="J2622" s="69" t="s">
        <v>8277</v>
      </c>
      <c r="K2622" s="68" t="s">
        <v>8278</v>
      </c>
      <c r="L2622" s="68" t="s">
        <v>33</v>
      </c>
      <c r="M2622" s="68" t="s">
        <v>34</v>
      </c>
      <c r="N2622" s="68" t="s">
        <v>48</v>
      </c>
      <c r="O2622" s="68" t="s">
        <v>30</v>
      </c>
      <c r="P2622" s="89" t="s">
        <v>8756</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2" t="s">
        <v>8768</v>
      </c>
    </row>
    <row r="2623" spans="1:29" ht="16.2" hidden="1" customHeight="1" x14ac:dyDescent="0.35">
      <c r="A2623" s="61">
        <v>2622</v>
      </c>
      <c r="B2623" s="67">
        <v>20427574</v>
      </c>
      <c r="C2623" s="68" t="s">
        <v>7630</v>
      </c>
      <c r="D2623" s="63" t="s">
        <v>8764</v>
      </c>
      <c r="E2623" s="68" t="s">
        <v>8279</v>
      </c>
      <c r="F2623" s="68" t="s">
        <v>38</v>
      </c>
      <c r="G2623" s="68" t="s">
        <v>8280</v>
      </c>
      <c r="H2623" s="68" t="s">
        <v>31</v>
      </c>
      <c r="I2623" s="69" t="s">
        <v>7171</v>
      </c>
      <c r="J2623" s="69" t="s">
        <v>502</v>
      </c>
      <c r="K2623" s="68" t="s">
        <v>8281</v>
      </c>
      <c r="L2623" s="68" t="s">
        <v>33</v>
      </c>
      <c r="M2623" s="68" t="s">
        <v>34</v>
      </c>
      <c r="N2623" s="68" t="s">
        <v>35</v>
      </c>
      <c r="O2623" s="68" t="s">
        <v>43</v>
      </c>
      <c r="P2623" s="89" t="s">
        <v>8766</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2" t="s">
        <v>8768</v>
      </c>
    </row>
    <row r="2624" spans="1:29" ht="16.2" hidden="1" customHeight="1" x14ac:dyDescent="0.35">
      <c r="A2624" s="61">
        <v>2623</v>
      </c>
      <c r="B2624" s="67">
        <v>20427590</v>
      </c>
      <c r="C2624" s="68" t="s">
        <v>7630</v>
      </c>
      <c r="D2624" s="63" t="s">
        <v>8764</v>
      </c>
      <c r="E2624" s="68" t="s">
        <v>8282</v>
      </c>
      <c r="F2624" s="68" t="s">
        <v>38</v>
      </c>
      <c r="G2624" s="68" t="s">
        <v>8283</v>
      </c>
      <c r="H2624" s="68" t="s">
        <v>42</v>
      </c>
      <c r="I2624" s="69" t="s">
        <v>465</v>
      </c>
      <c r="J2624" s="69" t="s">
        <v>465</v>
      </c>
      <c r="K2624" s="68" t="s">
        <v>8284</v>
      </c>
      <c r="L2624" s="68" t="s">
        <v>33</v>
      </c>
      <c r="M2624" s="68" t="s">
        <v>34</v>
      </c>
      <c r="N2624" s="68" t="s">
        <v>35</v>
      </c>
      <c r="O2624" s="68" t="s">
        <v>43</v>
      </c>
      <c r="P2624" s="89" t="s">
        <v>8766</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2" t="s">
        <v>8770</v>
      </c>
    </row>
    <row r="2625" spans="1:29" ht="16.2" customHeight="1" x14ac:dyDescent="0.35">
      <c r="A2625" s="61">
        <v>2624</v>
      </c>
      <c r="B2625" s="67">
        <v>20427629</v>
      </c>
      <c r="C2625" s="68" t="s">
        <v>7630</v>
      </c>
      <c r="D2625" s="63" t="s">
        <v>8764</v>
      </c>
      <c r="E2625" s="68" t="s">
        <v>8285</v>
      </c>
      <c r="F2625" s="68" t="s">
        <v>38</v>
      </c>
      <c r="G2625" s="68" t="s">
        <v>8286</v>
      </c>
      <c r="H2625" s="68" t="s">
        <v>42</v>
      </c>
      <c r="I2625" s="69" t="s">
        <v>6365</v>
      </c>
      <c r="J2625" s="69" t="s">
        <v>465</v>
      </c>
      <c r="K2625" s="68" t="s">
        <v>8287</v>
      </c>
      <c r="L2625" s="68" t="s">
        <v>39</v>
      </c>
      <c r="M2625" s="68" t="s">
        <v>40</v>
      </c>
      <c r="N2625" s="68" t="s">
        <v>53</v>
      </c>
      <c r="O2625" s="68" t="s">
        <v>30</v>
      </c>
      <c r="P2625" s="63" t="s">
        <v>53</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2" t="s">
        <v>8768</v>
      </c>
    </row>
    <row r="2626" spans="1:29" ht="16.2" hidden="1" customHeight="1" x14ac:dyDescent="0.35">
      <c r="A2626" s="61">
        <v>2625</v>
      </c>
      <c r="B2626" s="67">
        <v>20427643</v>
      </c>
      <c r="C2626" s="68" t="s">
        <v>7630</v>
      </c>
      <c r="D2626" s="63" t="s">
        <v>8764</v>
      </c>
      <c r="E2626" s="68" t="s">
        <v>8288</v>
      </c>
      <c r="F2626" s="68" t="s">
        <v>32</v>
      </c>
      <c r="G2626" s="68" t="s">
        <v>8289</v>
      </c>
      <c r="H2626" s="68" t="s">
        <v>31</v>
      </c>
      <c r="I2626" s="69" t="s">
        <v>465</v>
      </c>
      <c r="J2626" s="69" t="s">
        <v>465</v>
      </c>
      <c r="K2626" s="68" t="s">
        <v>8290</v>
      </c>
      <c r="L2626" s="68" t="s">
        <v>33</v>
      </c>
      <c r="M2626" s="68" t="s">
        <v>34</v>
      </c>
      <c r="N2626" s="68" t="s">
        <v>35</v>
      </c>
      <c r="O2626" s="68" t="s">
        <v>36</v>
      </c>
      <c r="P2626" s="89" t="s">
        <v>8766</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2" t="s">
        <v>8768</v>
      </c>
    </row>
    <row r="2627" spans="1:29" ht="16.2" hidden="1" customHeight="1" x14ac:dyDescent="0.35">
      <c r="A2627" s="61">
        <v>2626</v>
      </c>
      <c r="B2627" s="67">
        <v>20427675</v>
      </c>
      <c r="C2627" s="68" t="s">
        <v>7630</v>
      </c>
      <c r="D2627" s="63" t="s">
        <v>8764</v>
      </c>
      <c r="E2627" s="68" t="s">
        <v>8291</v>
      </c>
      <c r="F2627" s="68" t="s">
        <v>38</v>
      </c>
      <c r="G2627" s="68" t="s">
        <v>8292</v>
      </c>
      <c r="H2627" s="68" t="s">
        <v>42</v>
      </c>
      <c r="I2627" s="69" t="s">
        <v>465</v>
      </c>
      <c r="J2627" s="69" t="s">
        <v>502</v>
      </c>
      <c r="K2627" s="68" t="s">
        <v>8293</v>
      </c>
      <c r="L2627" s="68" t="s">
        <v>33</v>
      </c>
      <c r="M2627" s="68" t="s">
        <v>34</v>
      </c>
      <c r="N2627" s="68" t="s">
        <v>35</v>
      </c>
      <c r="O2627" s="68" t="s">
        <v>43</v>
      </c>
      <c r="P2627" s="89" t="s">
        <v>8766</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2" t="s">
        <v>8768</v>
      </c>
    </row>
    <row r="2628" spans="1:29" ht="16.2" hidden="1" customHeight="1" x14ac:dyDescent="0.35">
      <c r="A2628" s="61">
        <v>2627</v>
      </c>
      <c r="B2628" s="67">
        <v>20427680</v>
      </c>
      <c r="C2628" s="68" t="s">
        <v>7630</v>
      </c>
      <c r="D2628" s="63" t="s">
        <v>8764</v>
      </c>
      <c r="E2628" s="68" t="s">
        <v>5575</v>
      </c>
      <c r="F2628" s="68" t="s">
        <v>38</v>
      </c>
      <c r="G2628" s="68" t="s">
        <v>5576</v>
      </c>
      <c r="H2628" s="68" t="s">
        <v>31</v>
      </c>
      <c r="I2628" s="69" t="s">
        <v>5577</v>
      </c>
      <c r="J2628" s="69" t="s">
        <v>469</v>
      </c>
      <c r="K2628" s="68" t="s">
        <v>5578</v>
      </c>
      <c r="L2628" s="68" t="s">
        <v>39</v>
      </c>
      <c r="M2628" s="68" t="s">
        <v>34</v>
      </c>
      <c r="N2628" s="68" t="s">
        <v>35</v>
      </c>
      <c r="O2628" s="68" t="s">
        <v>43</v>
      </c>
      <c r="P2628" s="89" t="s">
        <v>8766</v>
      </c>
      <c r="Q2628" s="84">
        <f t="shared" ca="1" si="123"/>
        <v>46120</v>
      </c>
      <c r="R2628" s="68" t="s">
        <v>8747</v>
      </c>
      <c r="S2628" s="68">
        <v>0</v>
      </c>
      <c r="T2628" s="68">
        <v>0</v>
      </c>
      <c r="U2628" s="68">
        <v>0</v>
      </c>
      <c r="V2628" s="86">
        <f t="shared" si="124"/>
        <v>0</v>
      </c>
      <c r="W2628" s="68">
        <v>0</v>
      </c>
      <c r="X2628" s="68">
        <v>0</v>
      </c>
      <c r="Y2628" s="68">
        <v>0</v>
      </c>
      <c r="Z2628" s="68">
        <v>0</v>
      </c>
      <c r="AA2628" s="68">
        <v>0</v>
      </c>
      <c r="AB2628" s="87" t="str">
        <f t="shared" si="125"/>
        <v>요건탈락</v>
      </c>
      <c r="AC2628" s="92" t="s">
        <v>8768</v>
      </c>
    </row>
    <row r="2629" spans="1:29" ht="16.2" hidden="1" customHeight="1" x14ac:dyDescent="0.35">
      <c r="A2629" s="61">
        <v>2628</v>
      </c>
      <c r="B2629" s="67">
        <v>20427754</v>
      </c>
      <c r="C2629" s="68" t="s">
        <v>7630</v>
      </c>
      <c r="D2629" s="63" t="s">
        <v>8764</v>
      </c>
      <c r="E2629" s="68" t="s">
        <v>8294</v>
      </c>
      <c r="F2629" s="68" t="s">
        <v>38</v>
      </c>
      <c r="G2629" s="68" t="s">
        <v>8295</v>
      </c>
      <c r="H2629" s="68" t="s">
        <v>31</v>
      </c>
      <c r="I2629" s="69" t="s">
        <v>465</v>
      </c>
      <c r="J2629" s="69" t="s">
        <v>465</v>
      </c>
      <c r="K2629" s="68" t="s">
        <v>8296</v>
      </c>
      <c r="L2629" s="68" t="s">
        <v>33</v>
      </c>
      <c r="M2629" s="68" t="s">
        <v>40</v>
      </c>
      <c r="N2629" s="68" t="s">
        <v>35</v>
      </c>
      <c r="O2629" s="68" t="s">
        <v>36</v>
      </c>
      <c r="P2629" s="89" t="s">
        <v>8766</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2" t="s">
        <v>8768</v>
      </c>
    </row>
    <row r="2630" spans="1:29" ht="16.2" hidden="1" customHeight="1" x14ac:dyDescent="0.35">
      <c r="A2630" s="61">
        <v>2629</v>
      </c>
      <c r="B2630" s="67">
        <v>20427777</v>
      </c>
      <c r="C2630" s="68" t="s">
        <v>7630</v>
      </c>
      <c r="D2630" s="63" t="s">
        <v>8764</v>
      </c>
      <c r="E2630" s="68" t="s">
        <v>8297</v>
      </c>
      <c r="F2630" s="68" t="s">
        <v>38</v>
      </c>
      <c r="G2630" s="68" t="s">
        <v>8298</v>
      </c>
      <c r="H2630" s="68" t="s">
        <v>42</v>
      </c>
      <c r="I2630" s="69" t="s">
        <v>8299</v>
      </c>
      <c r="J2630" s="69" t="s">
        <v>655</v>
      </c>
      <c r="K2630" s="68" t="s">
        <v>8300</v>
      </c>
      <c r="L2630" s="68" t="s">
        <v>33</v>
      </c>
      <c r="M2630" s="68" t="s">
        <v>40</v>
      </c>
      <c r="N2630" s="68" t="s">
        <v>57</v>
      </c>
      <c r="O2630" s="68" t="s">
        <v>30</v>
      </c>
      <c r="P2630" s="63" t="s">
        <v>57</v>
      </c>
      <c r="Q2630" s="84">
        <f t="shared" ca="1" si="123"/>
        <v>46120</v>
      </c>
      <c r="R2630" s="68" t="s">
        <v>8747</v>
      </c>
      <c r="S2630" s="68">
        <v>0</v>
      </c>
      <c r="T2630" s="68">
        <v>0</v>
      </c>
      <c r="U2630" s="68">
        <v>0</v>
      </c>
      <c r="V2630" s="86">
        <f t="shared" si="124"/>
        <v>0</v>
      </c>
      <c r="W2630" s="68">
        <v>0</v>
      </c>
      <c r="X2630" s="68">
        <v>0</v>
      </c>
      <c r="Y2630" s="68">
        <v>0</v>
      </c>
      <c r="Z2630" s="68">
        <v>0</v>
      </c>
      <c r="AA2630" s="68">
        <v>0</v>
      </c>
      <c r="AB2630" s="87" t="str">
        <f t="shared" si="125"/>
        <v>요건탈락</v>
      </c>
      <c r="AC2630" s="92" t="s">
        <v>8768</v>
      </c>
    </row>
    <row r="2631" spans="1:29" ht="16.2" hidden="1" customHeight="1" x14ac:dyDescent="0.35">
      <c r="A2631" s="61">
        <v>2630</v>
      </c>
      <c r="B2631" s="67">
        <v>20427809</v>
      </c>
      <c r="C2631" s="68" t="s">
        <v>7630</v>
      </c>
      <c r="D2631" s="63" t="s">
        <v>8764</v>
      </c>
      <c r="E2631" s="68" t="s">
        <v>8301</v>
      </c>
      <c r="F2631" s="68" t="s">
        <v>32</v>
      </c>
      <c r="G2631" s="68" t="s">
        <v>8302</v>
      </c>
      <c r="H2631" s="68" t="s">
        <v>31</v>
      </c>
      <c r="I2631" s="69" t="s">
        <v>465</v>
      </c>
      <c r="J2631" s="69" t="s">
        <v>465</v>
      </c>
      <c r="K2631" s="68" t="s">
        <v>8303</v>
      </c>
      <c r="L2631" s="68" t="s">
        <v>33</v>
      </c>
      <c r="M2631" s="68" t="s">
        <v>40</v>
      </c>
      <c r="N2631" s="68" t="s">
        <v>48</v>
      </c>
      <c r="O2631" s="68" t="s">
        <v>36</v>
      </c>
      <c r="P2631" s="89" t="s">
        <v>8758</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2" t="s">
        <v>8768</v>
      </c>
    </row>
    <row r="2632" spans="1:29" ht="16.2" hidden="1" customHeight="1" x14ac:dyDescent="0.35">
      <c r="A2632" s="61">
        <v>2631</v>
      </c>
      <c r="B2632" s="67">
        <v>20427920</v>
      </c>
      <c r="C2632" s="68" t="s">
        <v>7630</v>
      </c>
      <c r="D2632" s="63" t="s">
        <v>8764</v>
      </c>
      <c r="E2632" s="68" t="s">
        <v>8304</v>
      </c>
      <c r="F2632" s="68" t="s">
        <v>38</v>
      </c>
      <c r="G2632" s="68" t="s">
        <v>8305</v>
      </c>
      <c r="H2632" s="68" t="s">
        <v>31</v>
      </c>
      <c r="I2632" s="69" t="s">
        <v>1364</v>
      </c>
      <c r="J2632" s="69" t="s">
        <v>502</v>
      </c>
      <c r="K2632" s="68" t="s">
        <v>8306</v>
      </c>
      <c r="L2632" s="68" t="s">
        <v>45</v>
      </c>
      <c r="M2632" s="68" t="s">
        <v>40</v>
      </c>
      <c r="N2632" s="68" t="s">
        <v>48</v>
      </c>
      <c r="O2632" s="68" t="s">
        <v>43</v>
      </c>
      <c r="P2632" s="89" t="s">
        <v>8756</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2" t="s">
        <v>8768</v>
      </c>
    </row>
    <row r="2633" spans="1:29" ht="16.2" hidden="1" customHeight="1" x14ac:dyDescent="0.35">
      <c r="A2633" s="61">
        <v>2632</v>
      </c>
      <c r="B2633" s="67">
        <v>20427946</v>
      </c>
      <c r="C2633" s="68" t="s">
        <v>7630</v>
      </c>
      <c r="D2633" s="63" t="s">
        <v>8764</v>
      </c>
      <c r="E2633" s="68" t="s">
        <v>8307</v>
      </c>
      <c r="F2633" s="68" t="s">
        <v>38</v>
      </c>
      <c r="G2633" s="68" t="s">
        <v>8308</v>
      </c>
      <c r="H2633" s="68" t="s">
        <v>31</v>
      </c>
      <c r="I2633" s="69" t="s">
        <v>465</v>
      </c>
      <c r="J2633" s="69" t="s">
        <v>465</v>
      </c>
      <c r="K2633" s="68" t="s">
        <v>8309</v>
      </c>
      <c r="L2633" s="68" t="s">
        <v>39</v>
      </c>
      <c r="M2633" s="68" t="s">
        <v>34</v>
      </c>
      <c r="N2633" s="68" t="s">
        <v>35</v>
      </c>
      <c r="O2633" s="68" t="s">
        <v>36</v>
      </c>
      <c r="P2633" s="89" t="s">
        <v>8766</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2" t="s">
        <v>8768</v>
      </c>
    </row>
    <row r="2634" spans="1:29" ht="16.2" hidden="1" customHeight="1" x14ac:dyDescent="0.35">
      <c r="A2634" s="61">
        <v>2633</v>
      </c>
      <c r="B2634" s="67">
        <v>20427976</v>
      </c>
      <c r="C2634" s="68" t="s">
        <v>7630</v>
      </c>
      <c r="D2634" s="63" t="s">
        <v>8764</v>
      </c>
      <c r="E2634" s="68" t="s">
        <v>8310</v>
      </c>
      <c r="F2634" s="68" t="s">
        <v>38</v>
      </c>
      <c r="G2634" s="68" t="s">
        <v>6408</v>
      </c>
      <c r="H2634" s="68" t="s">
        <v>42</v>
      </c>
      <c r="I2634" s="69" t="s">
        <v>8311</v>
      </c>
      <c r="J2634" s="69" t="s">
        <v>469</v>
      </c>
      <c r="K2634" s="68" t="s">
        <v>8312</v>
      </c>
      <c r="L2634" s="68" t="s">
        <v>33</v>
      </c>
      <c r="M2634" s="68" t="s">
        <v>40</v>
      </c>
      <c r="N2634" s="68" t="s">
        <v>52</v>
      </c>
      <c r="O2634" s="68" t="s">
        <v>30</v>
      </c>
      <c r="P2634" s="63" t="s">
        <v>52</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2" t="s">
        <v>8768</v>
      </c>
    </row>
    <row r="2635" spans="1:29" ht="16.2" hidden="1" customHeight="1" x14ac:dyDescent="0.35">
      <c r="A2635" s="61">
        <v>2634</v>
      </c>
      <c r="B2635" s="67">
        <v>20427999</v>
      </c>
      <c r="C2635" s="68" t="s">
        <v>7630</v>
      </c>
      <c r="D2635" s="63" t="s">
        <v>8764</v>
      </c>
      <c r="E2635" s="68" t="s">
        <v>325</v>
      </c>
      <c r="F2635" s="68" t="s">
        <v>38</v>
      </c>
      <c r="G2635" s="68" t="s">
        <v>8313</v>
      </c>
      <c r="H2635" s="68" t="s">
        <v>31</v>
      </c>
      <c r="I2635" s="69" t="s">
        <v>8314</v>
      </c>
      <c r="J2635" s="69" t="s">
        <v>655</v>
      </c>
      <c r="K2635" s="68" t="s">
        <v>8315</v>
      </c>
      <c r="L2635" s="68" t="s">
        <v>39</v>
      </c>
      <c r="M2635" s="68" t="s">
        <v>40</v>
      </c>
      <c r="N2635" s="68" t="s">
        <v>35</v>
      </c>
      <c r="O2635" s="68" t="s">
        <v>43</v>
      </c>
      <c r="P2635" s="89" t="s">
        <v>8766</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2" t="s">
        <v>8768</v>
      </c>
    </row>
    <row r="2636" spans="1:29" ht="16.2" hidden="1" customHeight="1" x14ac:dyDescent="0.35">
      <c r="A2636" s="61">
        <v>2635</v>
      </c>
      <c r="B2636" s="67">
        <v>20428200</v>
      </c>
      <c r="C2636" s="68" t="s">
        <v>7630</v>
      </c>
      <c r="D2636" s="63" t="s">
        <v>8764</v>
      </c>
      <c r="E2636" s="68" t="s">
        <v>8316</v>
      </c>
      <c r="F2636" s="68" t="s">
        <v>32</v>
      </c>
      <c r="G2636" s="68" t="s">
        <v>8317</v>
      </c>
      <c r="H2636" s="68" t="s">
        <v>31</v>
      </c>
      <c r="I2636" s="69" t="s">
        <v>8318</v>
      </c>
      <c r="J2636" s="69" t="s">
        <v>544</v>
      </c>
      <c r="K2636" s="68" t="s">
        <v>8319</v>
      </c>
      <c r="L2636" s="68" t="s">
        <v>39</v>
      </c>
      <c r="M2636" s="68" t="s">
        <v>34</v>
      </c>
      <c r="N2636" s="68" t="s">
        <v>35</v>
      </c>
      <c r="O2636" s="68" t="s">
        <v>30</v>
      </c>
      <c r="P2636" s="89" t="s">
        <v>8766</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2" t="s">
        <v>8768</v>
      </c>
    </row>
    <row r="2637" spans="1:29" ht="16.2" hidden="1" customHeight="1" x14ac:dyDescent="0.35">
      <c r="A2637" s="61">
        <v>2636</v>
      </c>
      <c r="B2637" s="67">
        <v>20428207</v>
      </c>
      <c r="C2637" s="68" t="s">
        <v>7630</v>
      </c>
      <c r="D2637" s="63" t="s">
        <v>8764</v>
      </c>
      <c r="E2637" s="68" t="s">
        <v>8320</v>
      </c>
      <c r="F2637" s="68" t="s">
        <v>38</v>
      </c>
      <c r="G2637" s="68" t="s">
        <v>8321</v>
      </c>
      <c r="H2637" s="68" t="s">
        <v>31</v>
      </c>
      <c r="I2637" s="69" t="s">
        <v>465</v>
      </c>
      <c r="J2637" s="69" t="s">
        <v>465</v>
      </c>
      <c r="K2637" s="68" t="s">
        <v>8322</v>
      </c>
      <c r="L2637" s="68" t="s">
        <v>39</v>
      </c>
      <c r="M2637" s="68" t="s">
        <v>34</v>
      </c>
      <c r="N2637" s="68" t="s">
        <v>35</v>
      </c>
      <c r="O2637" s="68" t="s">
        <v>36</v>
      </c>
      <c r="P2637" s="89" t="s">
        <v>8766</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2" t="s">
        <v>8768</v>
      </c>
    </row>
    <row r="2638" spans="1:29" ht="16.2" hidden="1" customHeight="1" x14ac:dyDescent="0.35">
      <c r="A2638" s="61">
        <v>2637</v>
      </c>
      <c r="B2638" s="67">
        <v>20428301</v>
      </c>
      <c r="C2638" s="68" t="s">
        <v>7630</v>
      </c>
      <c r="D2638" s="63" t="s">
        <v>8764</v>
      </c>
      <c r="E2638" s="68" t="s">
        <v>8323</v>
      </c>
      <c r="F2638" s="68" t="s">
        <v>32</v>
      </c>
      <c r="G2638" s="68" t="s">
        <v>8324</v>
      </c>
      <c r="H2638" s="68" t="s">
        <v>42</v>
      </c>
      <c r="I2638" s="69" t="s">
        <v>1080</v>
      </c>
      <c r="J2638" s="69" t="s">
        <v>526</v>
      </c>
      <c r="K2638" s="68" t="s">
        <v>8325</v>
      </c>
      <c r="L2638" s="68" t="s">
        <v>39</v>
      </c>
      <c r="M2638" s="68" t="s">
        <v>40</v>
      </c>
      <c r="N2638" s="68" t="s">
        <v>48</v>
      </c>
      <c r="O2638" s="68" t="s">
        <v>43</v>
      </c>
      <c r="P2638" s="89" t="s">
        <v>8756</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2" t="s">
        <v>8768</v>
      </c>
    </row>
    <row r="2639" spans="1:29" ht="16.2" hidden="1" customHeight="1" x14ac:dyDescent="0.35">
      <c r="A2639" s="61">
        <v>2638</v>
      </c>
      <c r="B2639" s="67">
        <v>20428354</v>
      </c>
      <c r="C2639" s="68" t="s">
        <v>7630</v>
      </c>
      <c r="D2639" s="63" t="s">
        <v>8764</v>
      </c>
      <c r="E2639" s="68" t="s">
        <v>832</v>
      </c>
      <c r="F2639" s="68" t="s">
        <v>32</v>
      </c>
      <c r="G2639" s="68" t="s">
        <v>8326</v>
      </c>
      <c r="H2639" s="68" t="s">
        <v>42</v>
      </c>
      <c r="I2639" s="69" t="s">
        <v>1010</v>
      </c>
      <c r="J2639" s="69" t="s">
        <v>469</v>
      </c>
      <c r="K2639" s="68" t="s">
        <v>8327</v>
      </c>
      <c r="L2639" s="68" t="s">
        <v>33</v>
      </c>
      <c r="M2639" s="68" t="s">
        <v>40</v>
      </c>
      <c r="N2639" s="68" t="s">
        <v>35</v>
      </c>
      <c r="O2639" s="68" t="s">
        <v>43</v>
      </c>
      <c r="P2639" s="89" t="s">
        <v>8766</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2" t="s">
        <v>8768</v>
      </c>
    </row>
    <row r="2640" spans="1:29" ht="16.2" hidden="1" customHeight="1" x14ac:dyDescent="0.35">
      <c r="A2640" s="61">
        <v>2639</v>
      </c>
      <c r="B2640" s="67">
        <v>20428430</v>
      </c>
      <c r="C2640" s="68" t="s">
        <v>7630</v>
      </c>
      <c r="D2640" s="63" t="s">
        <v>8764</v>
      </c>
      <c r="E2640" s="68" t="s">
        <v>2843</v>
      </c>
      <c r="F2640" s="68" t="s">
        <v>38</v>
      </c>
      <c r="G2640" s="68" t="s">
        <v>7079</v>
      </c>
      <c r="H2640" s="68" t="s">
        <v>31</v>
      </c>
      <c r="I2640" s="69" t="s">
        <v>465</v>
      </c>
      <c r="J2640" s="69" t="s">
        <v>465</v>
      </c>
      <c r="K2640" s="68" t="s">
        <v>8328</v>
      </c>
      <c r="L2640" s="68" t="s">
        <v>33</v>
      </c>
      <c r="M2640" s="68" t="s">
        <v>34</v>
      </c>
      <c r="N2640" s="68" t="s">
        <v>35</v>
      </c>
      <c r="O2640" s="68" t="s">
        <v>36</v>
      </c>
      <c r="P2640" s="89" t="s">
        <v>8766</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2" t="s">
        <v>8768</v>
      </c>
    </row>
    <row r="2641" spans="1:29" ht="16.2" hidden="1" customHeight="1" x14ac:dyDescent="0.35">
      <c r="A2641" s="61">
        <v>2640</v>
      </c>
      <c r="B2641" s="67">
        <v>20428432</v>
      </c>
      <c r="C2641" s="68" t="s">
        <v>7630</v>
      </c>
      <c r="D2641" s="63" t="s">
        <v>8764</v>
      </c>
      <c r="E2641" s="68" t="s">
        <v>8329</v>
      </c>
      <c r="F2641" s="68" t="s">
        <v>38</v>
      </c>
      <c r="G2641" s="68" t="s">
        <v>8330</v>
      </c>
      <c r="H2641" s="68" t="s">
        <v>31</v>
      </c>
      <c r="I2641" s="69" t="s">
        <v>8331</v>
      </c>
      <c r="J2641" s="69" t="s">
        <v>1463</v>
      </c>
      <c r="K2641" s="68" t="s">
        <v>8332</v>
      </c>
      <c r="L2641" s="68" t="s">
        <v>39</v>
      </c>
      <c r="M2641" s="68" t="s">
        <v>40</v>
      </c>
      <c r="N2641" s="68" t="s">
        <v>35</v>
      </c>
      <c r="O2641" s="68" t="s">
        <v>43</v>
      </c>
      <c r="P2641" s="89" t="s">
        <v>8766</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2" t="s">
        <v>8768</v>
      </c>
    </row>
    <row r="2642" spans="1:29" ht="16.2" hidden="1" customHeight="1" x14ac:dyDescent="0.35">
      <c r="A2642" s="61">
        <v>2641</v>
      </c>
      <c r="B2642" s="67">
        <v>20428659</v>
      </c>
      <c r="C2642" s="68" t="s">
        <v>7630</v>
      </c>
      <c r="D2642" s="63" t="s">
        <v>8764</v>
      </c>
      <c r="E2642" s="68" t="s">
        <v>8333</v>
      </c>
      <c r="F2642" s="68" t="s">
        <v>32</v>
      </c>
      <c r="G2642" s="68" t="s">
        <v>8334</v>
      </c>
      <c r="H2642" s="68" t="s">
        <v>31</v>
      </c>
      <c r="I2642" s="69" t="s">
        <v>465</v>
      </c>
      <c r="J2642" s="69" t="s">
        <v>465</v>
      </c>
      <c r="K2642" s="68" t="s">
        <v>8335</v>
      </c>
      <c r="L2642" s="68" t="s">
        <v>33</v>
      </c>
      <c r="M2642" s="68" t="s">
        <v>34</v>
      </c>
      <c r="N2642" s="68" t="s">
        <v>35</v>
      </c>
      <c r="O2642" s="68" t="s">
        <v>36</v>
      </c>
      <c r="P2642" s="89" t="s">
        <v>8766</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2" t="s">
        <v>8768</v>
      </c>
    </row>
    <row r="2643" spans="1:29" ht="16.2" hidden="1" customHeight="1" x14ac:dyDescent="0.35">
      <c r="A2643" s="61">
        <v>2642</v>
      </c>
      <c r="B2643" s="67">
        <v>20428670</v>
      </c>
      <c r="C2643" s="68" t="s">
        <v>7630</v>
      </c>
      <c r="D2643" s="63" t="s">
        <v>8764</v>
      </c>
      <c r="E2643" s="68" t="s">
        <v>8336</v>
      </c>
      <c r="F2643" s="68" t="s">
        <v>38</v>
      </c>
      <c r="G2643" s="68" t="s">
        <v>8337</v>
      </c>
      <c r="H2643" s="68" t="s">
        <v>42</v>
      </c>
      <c r="I2643" s="69" t="s">
        <v>8338</v>
      </c>
      <c r="J2643" s="69" t="s">
        <v>1463</v>
      </c>
      <c r="K2643" s="68" t="s">
        <v>8339</v>
      </c>
      <c r="L2643" s="68" t="s">
        <v>39</v>
      </c>
      <c r="M2643" s="68" t="s">
        <v>34</v>
      </c>
      <c r="N2643" s="68" t="s">
        <v>35</v>
      </c>
      <c r="O2643" s="68" t="s">
        <v>30</v>
      </c>
      <c r="P2643" s="89" t="s">
        <v>8766</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2" t="s">
        <v>8768</v>
      </c>
    </row>
    <row r="2644" spans="1:29" ht="16.2" customHeight="1" x14ac:dyDescent="0.35">
      <c r="A2644" s="61">
        <v>2643</v>
      </c>
      <c r="B2644" s="67">
        <v>20428674</v>
      </c>
      <c r="C2644" s="68" t="s">
        <v>7630</v>
      </c>
      <c r="D2644" s="63" t="s">
        <v>8764</v>
      </c>
      <c r="E2644" s="68" t="s">
        <v>217</v>
      </c>
      <c r="F2644" s="68" t="s">
        <v>38</v>
      </c>
      <c r="G2644" s="68" t="s">
        <v>8340</v>
      </c>
      <c r="H2644" s="68" t="s">
        <v>42</v>
      </c>
      <c r="I2644" s="69" t="s">
        <v>8341</v>
      </c>
      <c r="J2644" s="69" t="s">
        <v>469</v>
      </c>
      <c r="K2644" s="68" t="s">
        <v>8342</v>
      </c>
      <c r="L2644" s="68" t="s">
        <v>39</v>
      </c>
      <c r="M2644" s="68" t="s">
        <v>40</v>
      </c>
      <c r="N2644" s="68" t="s">
        <v>53</v>
      </c>
      <c r="O2644" s="68" t="s">
        <v>30</v>
      </c>
      <c r="P2644" s="63" t="s">
        <v>53</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2" t="s">
        <v>8769</v>
      </c>
    </row>
    <row r="2645" spans="1:29" ht="16.2" hidden="1" customHeight="1" x14ac:dyDescent="0.35">
      <c r="A2645" s="61">
        <v>2644</v>
      </c>
      <c r="B2645" s="67">
        <v>20428682</v>
      </c>
      <c r="C2645" s="68" t="s">
        <v>7630</v>
      </c>
      <c r="D2645" s="63" t="s">
        <v>8764</v>
      </c>
      <c r="E2645" s="68" t="s">
        <v>487</v>
      </c>
      <c r="F2645" s="68" t="s">
        <v>38</v>
      </c>
      <c r="G2645" s="68" t="s">
        <v>4527</v>
      </c>
      <c r="H2645" s="68" t="s">
        <v>31</v>
      </c>
      <c r="I2645" s="69" t="s">
        <v>8343</v>
      </c>
      <c r="J2645" s="69" t="s">
        <v>465</v>
      </c>
      <c r="K2645" s="68" t="s">
        <v>8344</v>
      </c>
      <c r="L2645" s="68" t="s">
        <v>39</v>
      </c>
      <c r="M2645" s="68" t="s">
        <v>34</v>
      </c>
      <c r="N2645" s="68" t="s">
        <v>35</v>
      </c>
      <c r="O2645" s="68" t="s">
        <v>43</v>
      </c>
      <c r="P2645" s="89" t="s">
        <v>8766</v>
      </c>
      <c r="Q2645" s="84">
        <f t="shared" ca="1" si="123"/>
        <v>46120</v>
      </c>
      <c r="R2645" s="68" t="s">
        <v>8747</v>
      </c>
      <c r="S2645" s="68">
        <v>0</v>
      </c>
      <c r="T2645" s="68">
        <v>0</v>
      </c>
      <c r="U2645" s="68">
        <v>0</v>
      </c>
      <c r="V2645" s="86">
        <f t="shared" si="124"/>
        <v>0</v>
      </c>
      <c r="W2645" s="68">
        <v>0</v>
      </c>
      <c r="X2645" s="68">
        <v>0</v>
      </c>
      <c r="Y2645" s="68">
        <v>0</v>
      </c>
      <c r="Z2645" s="68">
        <v>0</v>
      </c>
      <c r="AA2645" s="68">
        <v>0</v>
      </c>
      <c r="AB2645" s="87" t="str">
        <f t="shared" si="125"/>
        <v>요건탈락</v>
      </c>
      <c r="AC2645" s="92" t="s">
        <v>8768</v>
      </c>
    </row>
    <row r="2646" spans="1:29" ht="16.2" customHeight="1" x14ac:dyDescent="0.35">
      <c r="A2646" s="61">
        <v>2645</v>
      </c>
      <c r="B2646" s="67">
        <v>20428725</v>
      </c>
      <c r="C2646" s="68" t="s">
        <v>7630</v>
      </c>
      <c r="D2646" s="63" t="s">
        <v>8764</v>
      </c>
      <c r="E2646" s="68" t="s">
        <v>7687</v>
      </c>
      <c r="F2646" s="68" t="s">
        <v>32</v>
      </c>
      <c r="G2646" s="68" t="s">
        <v>8345</v>
      </c>
      <c r="H2646" s="68" t="s">
        <v>42</v>
      </c>
      <c r="I2646" s="69" t="s">
        <v>465</v>
      </c>
      <c r="J2646" s="69" t="s">
        <v>465</v>
      </c>
      <c r="K2646" s="68" t="s">
        <v>8346</v>
      </c>
      <c r="L2646" s="68" t="s">
        <v>39</v>
      </c>
      <c r="M2646" s="68" t="s">
        <v>40</v>
      </c>
      <c r="N2646" s="68" t="s">
        <v>53</v>
      </c>
      <c r="O2646" s="68" t="s">
        <v>43</v>
      </c>
      <c r="P2646" s="63" t="s">
        <v>53</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2" t="s">
        <v>8768</v>
      </c>
    </row>
    <row r="2647" spans="1:29" ht="16.2" hidden="1" customHeight="1" x14ac:dyDescent="0.35">
      <c r="A2647" s="66">
        <v>2646</v>
      </c>
      <c r="B2647" s="88">
        <v>20428728</v>
      </c>
      <c r="C2647" s="68" t="s">
        <v>7630</v>
      </c>
      <c r="D2647" s="63" t="s">
        <v>8764</v>
      </c>
      <c r="E2647" s="68" t="s">
        <v>6178</v>
      </c>
      <c r="F2647" s="68" t="s">
        <v>32</v>
      </c>
      <c r="G2647" s="68" t="s">
        <v>8347</v>
      </c>
      <c r="H2647" s="68" t="s">
        <v>31</v>
      </c>
      <c r="I2647" s="69" t="s">
        <v>582</v>
      </c>
      <c r="J2647" s="69" t="s">
        <v>469</v>
      </c>
      <c r="K2647" s="68" t="s">
        <v>8348</v>
      </c>
      <c r="L2647" s="68" t="s">
        <v>33</v>
      </c>
      <c r="M2647" s="68" t="s">
        <v>40</v>
      </c>
      <c r="N2647" s="68" t="s">
        <v>41</v>
      </c>
      <c r="O2647" s="68" t="s">
        <v>43</v>
      </c>
      <c r="P2647" s="63" t="s">
        <v>41</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2" t="s">
        <v>8768</v>
      </c>
    </row>
    <row r="2648" spans="1:29" ht="16.2" hidden="1" customHeight="1" x14ac:dyDescent="0.35">
      <c r="A2648" s="61">
        <v>2647</v>
      </c>
      <c r="B2648" s="67">
        <v>20428747</v>
      </c>
      <c r="C2648" s="68" t="s">
        <v>7630</v>
      </c>
      <c r="D2648" s="63" t="s">
        <v>8764</v>
      </c>
      <c r="E2648" s="68" t="s">
        <v>8349</v>
      </c>
      <c r="F2648" s="68" t="s">
        <v>38</v>
      </c>
      <c r="G2648" s="68" t="s">
        <v>8350</v>
      </c>
      <c r="H2648" s="68" t="s">
        <v>42</v>
      </c>
      <c r="I2648" s="69" t="s">
        <v>1912</v>
      </c>
      <c r="J2648" s="69" t="s">
        <v>544</v>
      </c>
      <c r="K2648" s="68" t="s">
        <v>8351</v>
      </c>
      <c r="L2648" s="68" t="s">
        <v>39</v>
      </c>
      <c r="M2648" s="68" t="s">
        <v>40</v>
      </c>
      <c r="N2648" s="68" t="s">
        <v>35</v>
      </c>
      <c r="O2648" s="68" t="s">
        <v>43</v>
      </c>
      <c r="P2648" s="89" t="s">
        <v>8766</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2" t="s">
        <v>8768</v>
      </c>
    </row>
    <row r="2649" spans="1:29" ht="16.2" hidden="1" customHeight="1" x14ac:dyDescent="0.35">
      <c r="A2649" s="61">
        <v>2648</v>
      </c>
      <c r="B2649" s="67">
        <v>20428754</v>
      </c>
      <c r="C2649" s="68" t="s">
        <v>7630</v>
      </c>
      <c r="D2649" s="63" t="s">
        <v>8764</v>
      </c>
      <c r="E2649" s="68" t="s">
        <v>8352</v>
      </c>
      <c r="F2649" s="68" t="s">
        <v>32</v>
      </c>
      <c r="G2649" s="68" t="s">
        <v>8353</v>
      </c>
      <c r="H2649" s="68" t="s">
        <v>31</v>
      </c>
      <c r="I2649" s="69" t="s">
        <v>465</v>
      </c>
      <c r="J2649" s="69" t="s">
        <v>465</v>
      </c>
      <c r="K2649" s="68" t="s">
        <v>8354</v>
      </c>
      <c r="L2649" s="68" t="s">
        <v>39</v>
      </c>
      <c r="M2649" s="68" t="s">
        <v>34</v>
      </c>
      <c r="N2649" s="68" t="s">
        <v>57</v>
      </c>
      <c r="O2649" s="68" t="s">
        <v>36</v>
      </c>
      <c r="P2649" s="63" t="s">
        <v>57</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2" t="s">
        <v>8768</v>
      </c>
    </row>
    <row r="2650" spans="1:29" ht="16.2" hidden="1" customHeight="1" x14ac:dyDescent="0.35">
      <c r="A2650" s="61">
        <v>2649</v>
      </c>
      <c r="B2650" s="67">
        <v>20428779</v>
      </c>
      <c r="C2650" s="68" t="s">
        <v>7630</v>
      </c>
      <c r="D2650" s="63" t="s">
        <v>8764</v>
      </c>
      <c r="E2650" s="68" t="s">
        <v>8355</v>
      </c>
      <c r="F2650" s="68" t="s">
        <v>38</v>
      </c>
      <c r="G2650" s="68" t="s">
        <v>8356</v>
      </c>
      <c r="H2650" s="68" t="s">
        <v>31</v>
      </c>
      <c r="I2650" s="69" t="s">
        <v>8357</v>
      </c>
      <c r="J2650" s="69" t="s">
        <v>689</v>
      </c>
      <c r="K2650" s="68" t="s">
        <v>8358</v>
      </c>
      <c r="L2650" s="68" t="s">
        <v>39</v>
      </c>
      <c r="M2650" s="68" t="s">
        <v>40</v>
      </c>
      <c r="N2650" s="68" t="s">
        <v>48</v>
      </c>
      <c r="O2650" s="68" t="s">
        <v>30</v>
      </c>
      <c r="P2650" s="89" t="s">
        <v>8758</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2" t="s">
        <v>8768</v>
      </c>
    </row>
    <row r="2651" spans="1:29" ht="16.2" hidden="1" customHeight="1" x14ac:dyDescent="0.35">
      <c r="A2651" s="61">
        <v>2650</v>
      </c>
      <c r="B2651" s="67">
        <v>20428792</v>
      </c>
      <c r="C2651" s="68" t="s">
        <v>7630</v>
      </c>
      <c r="D2651" s="63" t="s">
        <v>8764</v>
      </c>
      <c r="E2651" s="68" t="s">
        <v>8359</v>
      </c>
      <c r="F2651" s="68" t="s">
        <v>32</v>
      </c>
      <c r="G2651" s="68" t="s">
        <v>6238</v>
      </c>
      <c r="H2651" s="68" t="s">
        <v>31</v>
      </c>
      <c r="I2651" s="69" t="s">
        <v>8360</v>
      </c>
      <c r="J2651" s="69" t="s">
        <v>526</v>
      </c>
      <c r="K2651" s="68" t="s">
        <v>8361</v>
      </c>
      <c r="L2651" s="68" t="s">
        <v>39</v>
      </c>
      <c r="M2651" s="68" t="s">
        <v>40</v>
      </c>
      <c r="N2651" s="68" t="s">
        <v>48</v>
      </c>
      <c r="O2651" s="68" t="s">
        <v>43</v>
      </c>
      <c r="P2651" s="89" t="s">
        <v>8758</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2" t="s">
        <v>8768</v>
      </c>
    </row>
    <row r="2652" spans="1:29" ht="16.2" hidden="1" customHeight="1" x14ac:dyDescent="0.35">
      <c r="A2652" s="61">
        <v>2651</v>
      </c>
      <c r="B2652" s="67">
        <v>20428834</v>
      </c>
      <c r="C2652" s="68" t="s">
        <v>7630</v>
      </c>
      <c r="D2652" s="63" t="s">
        <v>8764</v>
      </c>
      <c r="E2652" s="68" t="s">
        <v>95</v>
      </c>
      <c r="F2652" s="68" t="s">
        <v>32</v>
      </c>
      <c r="G2652" s="68" t="s">
        <v>8362</v>
      </c>
      <c r="H2652" s="68" t="s">
        <v>42</v>
      </c>
      <c r="I2652" s="69" t="s">
        <v>465</v>
      </c>
      <c r="J2652" s="69" t="s">
        <v>465</v>
      </c>
      <c r="K2652" s="68" t="s">
        <v>8363</v>
      </c>
      <c r="L2652" s="68" t="s">
        <v>45</v>
      </c>
      <c r="M2652" s="68" t="s">
        <v>34</v>
      </c>
      <c r="N2652" s="68" t="s">
        <v>35</v>
      </c>
      <c r="O2652" s="68" t="s">
        <v>36</v>
      </c>
      <c r="P2652" s="89" t="s">
        <v>8766</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2" t="s">
        <v>8768</v>
      </c>
    </row>
    <row r="2653" spans="1:29" ht="16.2" hidden="1" customHeight="1" x14ac:dyDescent="0.35">
      <c r="A2653" s="61">
        <v>2652</v>
      </c>
      <c r="B2653" s="67">
        <v>20428927</v>
      </c>
      <c r="C2653" s="68" t="s">
        <v>7630</v>
      </c>
      <c r="D2653" s="63" t="s">
        <v>8764</v>
      </c>
      <c r="E2653" s="68" t="s">
        <v>8364</v>
      </c>
      <c r="F2653" s="68" t="s">
        <v>38</v>
      </c>
      <c r="G2653" s="68" t="s">
        <v>8365</v>
      </c>
      <c r="H2653" s="68" t="s">
        <v>42</v>
      </c>
      <c r="I2653" s="69" t="s">
        <v>465</v>
      </c>
      <c r="J2653" s="69" t="s">
        <v>465</v>
      </c>
      <c r="K2653" s="68" t="s">
        <v>8366</v>
      </c>
      <c r="L2653" s="68" t="s">
        <v>33</v>
      </c>
      <c r="M2653" s="68" t="s">
        <v>34</v>
      </c>
      <c r="N2653" s="68" t="s">
        <v>35</v>
      </c>
      <c r="O2653" s="68" t="s">
        <v>43</v>
      </c>
      <c r="P2653" s="89" t="s">
        <v>8766</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2" t="s">
        <v>8768</v>
      </c>
    </row>
    <row r="2654" spans="1:29" ht="16.2" hidden="1" customHeight="1" x14ac:dyDescent="0.35">
      <c r="A2654" s="61">
        <v>2653</v>
      </c>
      <c r="B2654" s="67">
        <v>20429118</v>
      </c>
      <c r="C2654" s="68" t="s">
        <v>7630</v>
      </c>
      <c r="D2654" s="63" t="s">
        <v>8764</v>
      </c>
      <c r="E2654" s="68" t="s">
        <v>8367</v>
      </c>
      <c r="F2654" s="68" t="s">
        <v>38</v>
      </c>
      <c r="G2654" s="68" t="s">
        <v>8368</v>
      </c>
      <c r="H2654" s="68" t="s">
        <v>42</v>
      </c>
      <c r="I2654" s="69" t="s">
        <v>465</v>
      </c>
      <c r="J2654" s="69" t="s">
        <v>544</v>
      </c>
      <c r="K2654" s="68" t="s">
        <v>8369</v>
      </c>
      <c r="L2654" s="68" t="s">
        <v>33</v>
      </c>
      <c r="M2654" s="68" t="s">
        <v>34</v>
      </c>
      <c r="N2654" s="68" t="s">
        <v>35</v>
      </c>
      <c r="O2654" s="68" t="s">
        <v>43</v>
      </c>
      <c r="P2654" s="89" t="s">
        <v>8766</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2" t="s">
        <v>8768</v>
      </c>
    </row>
    <row r="2655" spans="1:29" ht="16.2" hidden="1" customHeight="1" x14ac:dyDescent="0.35">
      <c r="A2655" s="61">
        <v>2654</v>
      </c>
      <c r="B2655" s="67">
        <v>20429211</v>
      </c>
      <c r="C2655" s="68" t="s">
        <v>7630</v>
      </c>
      <c r="D2655" s="63" t="s">
        <v>8764</v>
      </c>
      <c r="E2655" s="68" t="s">
        <v>7624</v>
      </c>
      <c r="F2655" s="68" t="s">
        <v>38</v>
      </c>
      <c r="G2655" s="68" t="s">
        <v>8370</v>
      </c>
      <c r="H2655" s="68" t="s">
        <v>31</v>
      </c>
      <c r="I2655" s="69" t="s">
        <v>465</v>
      </c>
      <c r="J2655" s="69" t="s">
        <v>465</v>
      </c>
      <c r="K2655" s="68" t="s">
        <v>8371</v>
      </c>
      <c r="L2655" s="68" t="s">
        <v>39</v>
      </c>
      <c r="M2655" s="68" t="s">
        <v>40</v>
      </c>
      <c r="N2655" s="68" t="s">
        <v>35</v>
      </c>
      <c r="O2655" s="68" t="s">
        <v>36</v>
      </c>
      <c r="P2655" s="89" t="s">
        <v>8766</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2" t="s">
        <v>8768</v>
      </c>
    </row>
    <row r="2656" spans="1:29" ht="16.2" hidden="1" customHeight="1" x14ac:dyDescent="0.35">
      <c r="A2656" s="61">
        <v>2655</v>
      </c>
      <c r="B2656" s="67">
        <v>20429214</v>
      </c>
      <c r="C2656" s="68" t="s">
        <v>7630</v>
      </c>
      <c r="D2656" s="63" t="s">
        <v>8764</v>
      </c>
      <c r="E2656" s="68" t="s">
        <v>8081</v>
      </c>
      <c r="F2656" s="68" t="s">
        <v>38</v>
      </c>
      <c r="G2656" s="68" t="s">
        <v>7498</v>
      </c>
      <c r="H2656" s="68" t="s">
        <v>42</v>
      </c>
      <c r="I2656" s="69" t="s">
        <v>8372</v>
      </c>
      <c r="J2656" s="69" t="s">
        <v>526</v>
      </c>
      <c r="K2656" s="68" t="s">
        <v>8373</v>
      </c>
      <c r="L2656" s="68" t="s">
        <v>39</v>
      </c>
      <c r="M2656" s="68" t="s">
        <v>34</v>
      </c>
      <c r="N2656" s="68" t="s">
        <v>35</v>
      </c>
      <c r="O2656" s="68" t="s">
        <v>43</v>
      </c>
      <c r="P2656" s="89" t="s">
        <v>8766</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2" t="s">
        <v>8768</v>
      </c>
    </row>
    <row r="2657" spans="1:29" ht="16.2" hidden="1" customHeight="1" x14ac:dyDescent="0.35">
      <c r="A2657" s="66">
        <v>2656</v>
      </c>
      <c r="B2657" s="88">
        <v>20429231</v>
      </c>
      <c r="C2657" s="68" t="s">
        <v>7630</v>
      </c>
      <c r="D2657" s="63" t="s">
        <v>8764</v>
      </c>
      <c r="E2657" s="68" t="s">
        <v>8374</v>
      </c>
      <c r="F2657" s="68" t="s">
        <v>32</v>
      </c>
      <c r="G2657" s="68" t="s">
        <v>8375</v>
      </c>
      <c r="H2657" s="68" t="s">
        <v>31</v>
      </c>
      <c r="I2657" s="69" t="s">
        <v>465</v>
      </c>
      <c r="J2657" s="69" t="s">
        <v>465</v>
      </c>
      <c r="K2657" s="68" t="s">
        <v>8376</v>
      </c>
      <c r="L2657" s="68" t="s">
        <v>33</v>
      </c>
      <c r="M2657" s="68" t="s">
        <v>40</v>
      </c>
      <c r="N2657" s="68" t="s">
        <v>41</v>
      </c>
      <c r="O2657" s="68" t="s">
        <v>36</v>
      </c>
      <c r="P2657" s="63" t="s">
        <v>41</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2" t="s">
        <v>8768</v>
      </c>
    </row>
    <row r="2658" spans="1:29" ht="16.2" hidden="1" customHeight="1" x14ac:dyDescent="0.35">
      <c r="A2658" s="61">
        <v>2657</v>
      </c>
      <c r="B2658" s="67">
        <v>20429253</v>
      </c>
      <c r="C2658" s="68" t="s">
        <v>7630</v>
      </c>
      <c r="D2658" s="63" t="s">
        <v>8764</v>
      </c>
      <c r="E2658" s="68" t="s">
        <v>8377</v>
      </c>
      <c r="F2658" s="68" t="s">
        <v>38</v>
      </c>
      <c r="G2658" s="68" t="s">
        <v>8378</v>
      </c>
      <c r="H2658" s="68" t="s">
        <v>31</v>
      </c>
      <c r="I2658" s="69" t="s">
        <v>6490</v>
      </c>
      <c r="J2658" s="69" t="s">
        <v>1620</v>
      </c>
      <c r="K2658" s="68" t="s">
        <v>8379</v>
      </c>
      <c r="L2658" s="68" t="s">
        <v>33</v>
      </c>
      <c r="M2658" s="68" t="s">
        <v>34</v>
      </c>
      <c r="N2658" s="68" t="s">
        <v>35</v>
      </c>
      <c r="O2658" s="68" t="s">
        <v>43</v>
      </c>
      <c r="P2658" s="89" t="s">
        <v>8766</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2" t="s">
        <v>8768</v>
      </c>
    </row>
    <row r="2659" spans="1:29" ht="16.2" hidden="1" customHeight="1" x14ac:dyDescent="0.35">
      <c r="A2659" s="61">
        <v>2658</v>
      </c>
      <c r="B2659" s="67">
        <v>20429258</v>
      </c>
      <c r="C2659" s="68" t="s">
        <v>7630</v>
      </c>
      <c r="D2659" s="63" t="s">
        <v>8764</v>
      </c>
      <c r="E2659" s="68" t="s">
        <v>3672</v>
      </c>
      <c r="F2659" s="68" t="s">
        <v>32</v>
      </c>
      <c r="G2659" s="68" t="s">
        <v>3673</v>
      </c>
      <c r="H2659" s="68" t="s">
        <v>31</v>
      </c>
      <c r="I2659" s="69" t="s">
        <v>3674</v>
      </c>
      <c r="J2659" s="69" t="s">
        <v>526</v>
      </c>
      <c r="K2659" s="68" t="s">
        <v>3675</v>
      </c>
      <c r="L2659" s="68" t="s">
        <v>39</v>
      </c>
      <c r="M2659" s="68" t="s">
        <v>40</v>
      </c>
      <c r="N2659" s="68" t="s">
        <v>46</v>
      </c>
      <c r="O2659" s="68" t="s">
        <v>43</v>
      </c>
      <c r="P2659" s="63" t="s">
        <v>46</v>
      </c>
      <c r="Q2659" s="84">
        <f t="shared" ca="1" si="123"/>
        <v>46120</v>
      </c>
      <c r="R2659" s="68" t="s">
        <v>8747</v>
      </c>
      <c r="S2659" s="68">
        <v>0</v>
      </c>
      <c r="T2659" s="68">
        <v>0</v>
      </c>
      <c r="U2659" s="68">
        <v>0</v>
      </c>
      <c r="V2659" s="86">
        <f t="shared" si="124"/>
        <v>0</v>
      </c>
      <c r="W2659" s="68">
        <v>0</v>
      </c>
      <c r="X2659" s="68">
        <v>0</v>
      </c>
      <c r="Y2659" s="68">
        <v>0</v>
      </c>
      <c r="Z2659" s="68">
        <v>0</v>
      </c>
      <c r="AA2659" s="68">
        <v>0</v>
      </c>
      <c r="AB2659" s="87" t="str">
        <f t="shared" si="125"/>
        <v>요건탈락</v>
      </c>
      <c r="AC2659" s="92" t="s">
        <v>8768</v>
      </c>
    </row>
    <row r="2660" spans="1:29" ht="16.2" hidden="1" customHeight="1" x14ac:dyDescent="0.35">
      <c r="A2660" s="61">
        <v>2659</v>
      </c>
      <c r="B2660" s="67">
        <v>20429285</v>
      </c>
      <c r="C2660" s="68" t="s">
        <v>7630</v>
      </c>
      <c r="D2660" s="63" t="s">
        <v>8764</v>
      </c>
      <c r="E2660" s="68" t="s">
        <v>8380</v>
      </c>
      <c r="F2660" s="68" t="s">
        <v>38</v>
      </c>
      <c r="G2660" s="68" t="s">
        <v>8381</v>
      </c>
      <c r="H2660" s="68" t="s">
        <v>31</v>
      </c>
      <c r="I2660" s="69" t="s">
        <v>465</v>
      </c>
      <c r="J2660" s="69" t="s">
        <v>465</v>
      </c>
      <c r="K2660" s="68" t="s">
        <v>8382</v>
      </c>
      <c r="L2660" s="68" t="s">
        <v>39</v>
      </c>
      <c r="M2660" s="68" t="s">
        <v>40</v>
      </c>
      <c r="N2660" s="68" t="s">
        <v>35</v>
      </c>
      <c r="O2660" s="68" t="s">
        <v>36</v>
      </c>
      <c r="P2660" s="89" t="s">
        <v>8766</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2" t="s">
        <v>8768</v>
      </c>
    </row>
    <row r="2661" spans="1:29" ht="16.2" hidden="1" customHeight="1" x14ac:dyDescent="0.35">
      <c r="A2661" s="61">
        <v>2660</v>
      </c>
      <c r="B2661" s="67">
        <v>20429299</v>
      </c>
      <c r="C2661" s="68" t="s">
        <v>7630</v>
      </c>
      <c r="D2661" s="63" t="s">
        <v>8764</v>
      </c>
      <c r="E2661" s="68" t="s">
        <v>8383</v>
      </c>
      <c r="F2661" s="68" t="s">
        <v>38</v>
      </c>
      <c r="G2661" s="68" t="s">
        <v>8384</v>
      </c>
      <c r="H2661" s="68" t="s">
        <v>31</v>
      </c>
      <c r="I2661" s="69" t="s">
        <v>8385</v>
      </c>
      <c r="J2661" s="69" t="s">
        <v>502</v>
      </c>
      <c r="K2661" s="68" t="s">
        <v>8386</v>
      </c>
      <c r="L2661" s="68" t="s">
        <v>39</v>
      </c>
      <c r="M2661" s="68" t="s">
        <v>34</v>
      </c>
      <c r="N2661" s="68" t="s">
        <v>35</v>
      </c>
      <c r="O2661" s="68" t="s">
        <v>43</v>
      </c>
      <c r="P2661" s="89" t="s">
        <v>8766</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2" t="s">
        <v>8768</v>
      </c>
    </row>
    <row r="2662" spans="1:29" ht="16.2" hidden="1" customHeight="1" x14ac:dyDescent="0.35">
      <c r="A2662" s="61">
        <v>2661</v>
      </c>
      <c r="B2662" s="67">
        <v>20429315</v>
      </c>
      <c r="C2662" s="68" t="s">
        <v>7630</v>
      </c>
      <c r="D2662" s="63" t="s">
        <v>8764</v>
      </c>
      <c r="E2662" s="68" t="s">
        <v>8310</v>
      </c>
      <c r="F2662" s="68" t="s">
        <v>38</v>
      </c>
      <c r="G2662" s="68" t="s">
        <v>8387</v>
      </c>
      <c r="H2662" s="68" t="s">
        <v>31</v>
      </c>
      <c r="I2662" s="69" t="s">
        <v>582</v>
      </c>
      <c r="J2662" s="69" t="s">
        <v>655</v>
      </c>
      <c r="K2662" s="68" t="s">
        <v>8388</v>
      </c>
      <c r="L2662" s="68" t="s">
        <v>33</v>
      </c>
      <c r="M2662" s="68" t="s">
        <v>34</v>
      </c>
      <c r="N2662" s="68" t="s">
        <v>35</v>
      </c>
      <c r="O2662" s="68" t="s">
        <v>43</v>
      </c>
      <c r="P2662" s="89" t="s">
        <v>8766</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2" t="s">
        <v>8768</v>
      </c>
    </row>
    <row r="2663" spans="1:29" ht="16.2" hidden="1" customHeight="1" x14ac:dyDescent="0.35">
      <c r="A2663" s="61">
        <v>2662</v>
      </c>
      <c r="B2663" s="67">
        <v>20429373</v>
      </c>
      <c r="C2663" s="68" t="s">
        <v>7630</v>
      </c>
      <c r="D2663" s="63" t="s">
        <v>8764</v>
      </c>
      <c r="E2663" s="68" t="s">
        <v>8389</v>
      </c>
      <c r="F2663" s="68" t="s">
        <v>38</v>
      </c>
      <c r="G2663" s="68" t="s">
        <v>8390</v>
      </c>
      <c r="H2663" s="68" t="s">
        <v>31</v>
      </c>
      <c r="I2663" s="69" t="s">
        <v>465</v>
      </c>
      <c r="J2663" s="69" t="s">
        <v>465</v>
      </c>
      <c r="K2663" s="68" t="s">
        <v>8391</v>
      </c>
      <c r="L2663" s="68" t="s">
        <v>33</v>
      </c>
      <c r="M2663" s="68" t="s">
        <v>34</v>
      </c>
      <c r="N2663" s="68" t="s">
        <v>35</v>
      </c>
      <c r="O2663" s="68" t="s">
        <v>36</v>
      </c>
      <c r="P2663" s="89" t="s">
        <v>8766</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2" t="s">
        <v>8768</v>
      </c>
    </row>
    <row r="2664" spans="1:29" ht="16.2" hidden="1" customHeight="1" x14ac:dyDescent="0.35">
      <c r="A2664" s="61">
        <v>2663</v>
      </c>
      <c r="B2664" s="67">
        <v>20429443</v>
      </c>
      <c r="C2664" s="68" t="s">
        <v>7630</v>
      </c>
      <c r="D2664" s="63" t="s">
        <v>8764</v>
      </c>
      <c r="E2664" s="68" t="s">
        <v>291</v>
      </c>
      <c r="F2664" s="68" t="s">
        <v>32</v>
      </c>
      <c r="G2664" s="68" t="s">
        <v>8392</v>
      </c>
      <c r="H2664" s="68" t="s">
        <v>31</v>
      </c>
      <c r="I2664" s="69" t="s">
        <v>465</v>
      </c>
      <c r="J2664" s="69" t="s">
        <v>465</v>
      </c>
      <c r="K2664" s="68" t="s">
        <v>8393</v>
      </c>
      <c r="L2664" s="68" t="s">
        <v>33</v>
      </c>
      <c r="M2664" s="68" t="s">
        <v>34</v>
      </c>
      <c r="N2664" s="68" t="s">
        <v>35</v>
      </c>
      <c r="O2664" s="68" t="s">
        <v>36</v>
      </c>
      <c r="P2664" s="89" t="s">
        <v>8766</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2" t="s">
        <v>8768</v>
      </c>
    </row>
    <row r="2665" spans="1:29" ht="16.2" hidden="1" customHeight="1" x14ac:dyDescent="0.35">
      <c r="A2665" s="61">
        <v>2664</v>
      </c>
      <c r="B2665" s="67">
        <v>20429468</v>
      </c>
      <c r="C2665" s="68" t="s">
        <v>7630</v>
      </c>
      <c r="D2665" s="63" t="s">
        <v>8764</v>
      </c>
      <c r="E2665" s="68" t="s">
        <v>8394</v>
      </c>
      <c r="F2665" s="68" t="s">
        <v>38</v>
      </c>
      <c r="G2665" s="68" t="s">
        <v>8395</v>
      </c>
      <c r="H2665" s="68" t="s">
        <v>31</v>
      </c>
      <c r="I2665" s="69" t="s">
        <v>465</v>
      </c>
      <c r="J2665" s="69" t="s">
        <v>465</v>
      </c>
      <c r="K2665" s="68" t="s">
        <v>8396</v>
      </c>
      <c r="L2665" s="68" t="s">
        <v>39</v>
      </c>
      <c r="M2665" s="68" t="s">
        <v>34</v>
      </c>
      <c r="N2665" s="68" t="s">
        <v>35</v>
      </c>
      <c r="O2665" s="68" t="s">
        <v>36</v>
      </c>
      <c r="P2665" s="89" t="s">
        <v>8766</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2" t="s">
        <v>8768</v>
      </c>
    </row>
    <row r="2666" spans="1:29" ht="16.2" hidden="1" customHeight="1" x14ac:dyDescent="0.35">
      <c r="A2666" s="61">
        <v>2665</v>
      </c>
      <c r="B2666" s="67">
        <v>20429524</v>
      </c>
      <c r="C2666" s="68" t="s">
        <v>7630</v>
      </c>
      <c r="D2666" s="63" t="s">
        <v>8764</v>
      </c>
      <c r="E2666" s="68" t="s">
        <v>5234</v>
      </c>
      <c r="F2666" s="68" t="s">
        <v>38</v>
      </c>
      <c r="G2666" s="68" t="s">
        <v>8397</v>
      </c>
      <c r="H2666" s="68" t="s">
        <v>31</v>
      </c>
      <c r="I2666" s="69" t="s">
        <v>5782</v>
      </c>
      <c r="J2666" s="69" t="s">
        <v>465</v>
      </c>
      <c r="K2666" s="68" t="s">
        <v>8398</v>
      </c>
      <c r="L2666" s="68" t="s">
        <v>39</v>
      </c>
      <c r="M2666" s="68" t="s">
        <v>34</v>
      </c>
      <c r="N2666" s="68" t="s">
        <v>35</v>
      </c>
      <c r="O2666" s="68" t="s">
        <v>43</v>
      </c>
      <c r="P2666" s="89" t="s">
        <v>8766</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2" t="s">
        <v>8768</v>
      </c>
    </row>
    <row r="2667" spans="1:29" ht="16.2" hidden="1" customHeight="1" x14ac:dyDescent="0.35">
      <c r="A2667" s="61">
        <v>2666</v>
      </c>
      <c r="B2667" s="67">
        <v>20429823</v>
      </c>
      <c r="C2667" s="68" t="s">
        <v>7630</v>
      </c>
      <c r="D2667" s="63" t="s">
        <v>8764</v>
      </c>
      <c r="E2667" s="68" t="s">
        <v>8399</v>
      </c>
      <c r="F2667" s="68" t="s">
        <v>38</v>
      </c>
      <c r="G2667" s="68" t="s">
        <v>8400</v>
      </c>
      <c r="H2667" s="68" t="s">
        <v>31</v>
      </c>
      <c r="I2667" s="69" t="s">
        <v>465</v>
      </c>
      <c r="J2667" s="69" t="s">
        <v>526</v>
      </c>
      <c r="K2667" s="68" t="s">
        <v>8401</v>
      </c>
      <c r="L2667" s="68" t="s">
        <v>33</v>
      </c>
      <c r="M2667" s="68" t="s">
        <v>34</v>
      </c>
      <c r="N2667" s="68" t="s">
        <v>35</v>
      </c>
      <c r="O2667" s="68" t="s">
        <v>43</v>
      </c>
      <c r="P2667" s="89" t="s">
        <v>8766</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2" t="s">
        <v>8768</v>
      </c>
    </row>
    <row r="2668" spans="1:29" ht="16.2" hidden="1" customHeight="1" x14ac:dyDescent="0.35">
      <c r="A2668" s="61">
        <v>2667</v>
      </c>
      <c r="B2668" s="67">
        <v>20429861</v>
      </c>
      <c r="C2668" s="68" t="s">
        <v>7630</v>
      </c>
      <c r="D2668" s="63" t="s">
        <v>8764</v>
      </c>
      <c r="E2668" s="68" t="s">
        <v>8402</v>
      </c>
      <c r="F2668" s="68" t="s">
        <v>32</v>
      </c>
      <c r="G2668" s="68" t="s">
        <v>8403</v>
      </c>
      <c r="H2668" s="68" t="s">
        <v>31</v>
      </c>
      <c r="I2668" s="69" t="s">
        <v>8404</v>
      </c>
      <c r="J2668" s="69" t="s">
        <v>526</v>
      </c>
      <c r="K2668" s="68" t="s">
        <v>8405</v>
      </c>
      <c r="L2668" s="68" t="s">
        <v>39</v>
      </c>
      <c r="M2668" s="68" t="s">
        <v>40</v>
      </c>
      <c r="N2668" s="68" t="s">
        <v>48</v>
      </c>
      <c r="O2668" s="68" t="s">
        <v>43</v>
      </c>
      <c r="P2668" s="89" t="s">
        <v>8758</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2" t="s">
        <v>8768</v>
      </c>
    </row>
    <row r="2669" spans="1:29" ht="16.2" hidden="1" customHeight="1" x14ac:dyDescent="0.35">
      <c r="A2669" s="61">
        <v>2668</v>
      </c>
      <c r="B2669" s="67">
        <v>20429885</v>
      </c>
      <c r="C2669" s="68" t="s">
        <v>7630</v>
      </c>
      <c r="D2669" s="63" t="s">
        <v>8764</v>
      </c>
      <c r="E2669" s="68" t="s">
        <v>8406</v>
      </c>
      <c r="F2669" s="68" t="s">
        <v>32</v>
      </c>
      <c r="G2669" s="68" t="s">
        <v>8407</v>
      </c>
      <c r="H2669" s="68" t="s">
        <v>31</v>
      </c>
      <c r="I2669" s="69" t="s">
        <v>5128</v>
      </c>
      <c r="J2669" s="69" t="s">
        <v>465</v>
      </c>
      <c r="K2669" s="68" t="s">
        <v>8408</v>
      </c>
      <c r="L2669" s="68" t="s">
        <v>33</v>
      </c>
      <c r="M2669" s="68" t="s">
        <v>34</v>
      </c>
      <c r="N2669" s="68" t="s">
        <v>35</v>
      </c>
      <c r="O2669" s="68" t="s">
        <v>30</v>
      </c>
      <c r="P2669" s="89" t="s">
        <v>8766</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2" t="s">
        <v>8768</v>
      </c>
    </row>
    <row r="2670" spans="1:29" ht="16.2" hidden="1" customHeight="1" x14ac:dyDescent="0.35">
      <c r="A2670" s="61">
        <v>2669</v>
      </c>
      <c r="B2670" s="67">
        <v>20430082</v>
      </c>
      <c r="C2670" s="68" t="s">
        <v>7630</v>
      </c>
      <c r="D2670" s="63" t="s">
        <v>8764</v>
      </c>
      <c r="E2670" s="68" t="s">
        <v>8409</v>
      </c>
      <c r="F2670" s="68" t="s">
        <v>38</v>
      </c>
      <c r="G2670" s="68" t="s">
        <v>2883</v>
      </c>
      <c r="H2670" s="68" t="s">
        <v>31</v>
      </c>
      <c r="I2670" s="69" t="s">
        <v>465</v>
      </c>
      <c r="J2670" s="69" t="s">
        <v>465</v>
      </c>
      <c r="K2670" s="68" t="s">
        <v>8410</v>
      </c>
      <c r="L2670" s="68" t="s">
        <v>39</v>
      </c>
      <c r="M2670" s="68" t="s">
        <v>40</v>
      </c>
      <c r="N2670" s="68" t="s">
        <v>48</v>
      </c>
      <c r="O2670" s="68" t="s">
        <v>36</v>
      </c>
      <c r="P2670" s="89" t="s">
        <v>8756</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2" t="s">
        <v>8768</v>
      </c>
    </row>
    <row r="2671" spans="1:29" ht="16.2" hidden="1" customHeight="1" x14ac:dyDescent="0.35">
      <c r="A2671" s="61">
        <v>2670</v>
      </c>
      <c r="B2671" s="67">
        <v>20430145</v>
      </c>
      <c r="C2671" s="68" t="s">
        <v>7630</v>
      </c>
      <c r="D2671" s="63" t="s">
        <v>8764</v>
      </c>
      <c r="E2671" s="68" t="s">
        <v>8411</v>
      </c>
      <c r="F2671" s="68" t="s">
        <v>32</v>
      </c>
      <c r="G2671" s="68" t="s">
        <v>8412</v>
      </c>
      <c r="H2671" s="68" t="s">
        <v>31</v>
      </c>
      <c r="I2671" s="69" t="s">
        <v>8413</v>
      </c>
      <c r="J2671" s="69" t="s">
        <v>526</v>
      </c>
      <c r="K2671" s="68" t="s">
        <v>8414</v>
      </c>
      <c r="L2671" s="68" t="s">
        <v>33</v>
      </c>
      <c r="M2671" s="68" t="s">
        <v>34</v>
      </c>
      <c r="N2671" s="68" t="s">
        <v>35</v>
      </c>
      <c r="O2671" s="68" t="s">
        <v>43</v>
      </c>
      <c r="P2671" s="89" t="s">
        <v>8766</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2" t="s">
        <v>8768</v>
      </c>
    </row>
    <row r="2672" spans="1:29" ht="16.2" hidden="1" customHeight="1" x14ac:dyDescent="0.35">
      <c r="A2672" s="61">
        <v>2671</v>
      </c>
      <c r="B2672" s="67">
        <v>20430183</v>
      </c>
      <c r="C2672" s="68" t="s">
        <v>7630</v>
      </c>
      <c r="D2672" s="63" t="s">
        <v>8764</v>
      </c>
      <c r="E2672" s="68" t="s">
        <v>8415</v>
      </c>
      <c r="F2672" s="68" t="s">
        <v>38</v>
      </c>
      <c r="G2672" s="68" t="s">
        <v>8416</v>
      </c>
      <c r="H2672" s="68" t="s">
        <v>31</v>
      </c>
      <c r="I2672" s="69" t="s">
        <v>8417</v>
      </c>
      <c r="J2672" s="69" t="s">
        <v>469</v>
      </c>
      <c r="K2672" s="68" t="s">
        <v>8418</v>
      </c>
      <c r="L2672" s="68" t="s">
        <v>33</v>
      </c>
      <c r="M2672" s="68" t="s">
        <v>34</v>
      </c>
      <c r="N2672" s="68" t="s">
        <v>35</v>
      </c>
      <c r="O2672" s="68" t="s">
        <v>43</v>
      </c>
      <c r="P2672" s="89" t="s">
        <v>8766</v>
      </c>
      <c r="Q2672" s="84">
        <f t="shared" ca="1" si="123"/>
        <v>46120</v>
      </c>
      <c r="R2672" s="68" t="s">
        <v>8747</v>
      </c>
      <c r="S2672" s="68">
        <v>0</v>
      </c>
      <c r="T2672" s="68">
        <v>0</v>
      </c>
      <c r="U2672" s="68">
        <v>0</v>
      </c>
      <c r="V2672" s="86">
        <f t="shared" si="124"/>
        <v>0</v>
      </c>
      <c r="W2672" s="68">
        <v>0</v>
      </c>
      <c r="X2672" s="68">
        <v>0</v>
      </c>
      <c r="Y2672" s="68">
        <v>0</v>
      </c>
      <c r="Z2672" s="68">
        <v>0</v>
      </c>
      <c r="AA2672" s="68">
        <v>0</v>
      </c>
      <c r="AB2672" s="87" t="str">
        <f t="shared" si="125"/>
        <v>요건탈락</v>
      </c>
      <c r="AC2672" s="92" t="s">
        <v>8768</v>
      </c>
    </row>
    <row r="2673" spans="1:29" ht="16.2" customHeight="1" x14ac:dyDescent="0.35">
      <c r="A2673" s="61">
        <v>2672</v>
      </c>
      <c r="B2673" s="67">
        <v>20430255</v>
      </c>
      <c r="C2673" s="68" t="s">
        <v>7630</v>
      </c>
      <c r="D2673" s="63" t="s">
        <v>8764</v>
      </c>
      <c r="E2673" s="68" t="s">
        <v>5214</v>
      </c>
      <c r="F2673" s="68" t="s">
        <v>38</v>
      </c>
      <c r="G2673" s="68" t="s">
        <v>8419</v>
      </c>
      <c r="H2673" s="68" t="s">
        <v>31</v>
      </c>
      <c r="I2673" s="69" t="s">
        <v>465</v>
      </c>
      <c r="J2673" s="69" t="s">
        <v>465</v>
      </c>
      <c r="K2673" s="68" t="s">
        <v>8420</v>
      </c>
      <c r="L2673" s="68" t="s">
        <v>33</v>
      </c>
      <c r="M2673" s="68" t="s">
        <v>40</v>
      </c>
      <c r="N2673" s="68" t="s">
        <v>53</v>
      </c>
      <c r="O2673" s="68" t="s">
        <v>36</v>
      </c>
      <c r="P2673" s="63" t="s">
        <v>53</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2" t="s">
        <v>8768</v>
      </c>
    </row>
    <row r="2674" spans="1:29" ht="16.2" hidden="1" customHeight="1" x14ac:dyDescent="0.35">
      <c r="A2674" s="61">
        <v>2673</v>
      </c>
      <c r="B2674" s="67">
        <v>20430341</v>
      </c>
      <c r="C2674" s="68" t="s">
        <v>7630</v>
      </c>
      <c r="D2674" s="63" t="s">
        <v>8764</v>
      </c>
      <c r="E2674" s="68" t="s">
        <v>313</v>
      </c>
      <c r="F2674" s="68" t="s">
        <v>38</v>
      </c>
      <c r="G2674" s="68" t="s">
        <v>8421</v>
      </c>
      <c r="H2674" s="68" t="s">
        <v>31</v>
      </c>
      <c r="I2674" s="69" t="s">
        <v>8422</v>
      </c>
      <c r="J2674" s="69" t="s">
        <v>1463</v>
      </c>
      <c r="K2674" s="68" t="s">
        <v>8423</v>
      </c>
      <c r="L2674" s="68" t="s">
        <v>39</v>
      </c>
      <c r="M2674" s="68" t="s">
        <v>34</v>
      </c>
      <c r="N2674" s="68" t="s">
        <v>35</v>
      </c>
      <c r="O2674" s="68" t="s">
        <v>43</v>
      </c>
      <c r="P2674" s="89" t="s">
        <v>8766</v>
      </c>
      <c r="Q2674" s="84">
        <f t="shared" ca="1" si="123"/>
        <v>46120</v>
      </c>
      <c r="R2674" s="68">
        <v>0</v>
      </c>
      <c r="S2674" s="68">
        <v>0</v>
      </c>
      <c r="T2674" s="68">
        <v>0</v>
      </c>
      <c r="U2674" s="68" t="s">
        <v>8754</v>
      </c>
      <c r="V2674" s="86">
        <f t="shared" si="124"/>
        <v>2</v>
      </c>
      <c r="W2674" s="68">
        <v>0</v>
      </c>
      <c r="X2674" s="68">
        <v>0</v>
      </c>
      <c r="Y2674" s="68">
        <v>0</v>
      </c>
      <c r="Z2674" s="68">
        <v>0</v>
      </c>
      <c r="AA2674" s="68">
        <v>0</v>
      </c>
      <c r="AB2674" s="87">
        <f t="shared" si="125"/>
        <v>0</v>
      </c>
      <c r="AC2674" s="92" t="s">
        <v>8768</v>
      </c>
    </row>
    <row r="2675" spans="1:29" ht="16.2" hidden="1" customHeight="1" x14ac:dyDescent="0.35">
      <c r="A2675" s="61">
        <v>2674</v>
      </c>
      <c r="B2675" s="67">
        <v>20430392</v>
      </c>
      <c r="C2675" s="68" t="s">
        <v>7630</v>
      </c>
      <c r="D2675" s="63" t="s">
        <v>8764</v>
      </c>
      <c r="E2675" s="68" t="s">
        <v>341</v>
      </c>
      <c r="F2675" s="68" t="s">
        <v>32</v>
      </c>
      <c r="G2675" s="68" t="s">
        <v>8424</v>
      </c>
      <c r="H2675" s="68" t="s">
        <v>31</v>
      </c>
      <c r="I2675" s="69" t="s">
        <v>8425</v>
      </c>
      <c r="J2675" s="69" t="s">
        <v>465</v>
      </c>
      <c r="K2675" s="68" t="s">
        <v>8426</v>
      </c>
      <c r="L2675" s="68" t="s">
        <v>39</v>
      </c>
      <c r="M2675" s="68" t="s">
        <v>40</v>
      </c>
      <c r="N2675" s="68" t="s">
        <v>48</v>
      </c>
      <c r="O2675" s="68" t="s">
        <v>43</v>
      </c>
      <c r="P2675" s="89" t="s">
        <v>8756</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2" t="s">
        <v>8768</v>
      </c>
    </row>
    <row r="2676" spans="1:29" ht="16.2" hidden="1" customHeight="1" x14ac:dyDescent="0.35">
      <c r="A2676" s="61">
        <v>2675</v>
      </c>
      <c r="B2676" s="67">
        <v>20430480</v>
      </c>
      <c r="C2676" s="68" t="s">
        <v>7630</v>
      </c>
      <c r="D2676" s="63" t="s">
        <v>8764</v>
      </c>
      <c r="E2676" s="68" t="s">
        <v>7047</v>
      </c>
      <c r="F2676" s="68" t="s">
        <v>38</v>
      </c>
      <c r="G2676" s="68" t="s">
        <v>7048</v>
      </c>
      <c r="H2676" s="68" t="s">
        <v>31</v>
      </c>
      <c r="I2676" s="69" t="s">
        <v>465</v>
      </c>
      <c r="J2676" s="69" t="s">
        <v>465</v>
      </c>
      <c r="K2676" s="68" t="s">
        <v>8427</v>
      </c>
      <c r="L2676" s="68" t="s">
        <v>33</v>
      </c>
      <c r="M2676" s="68" t="s">
        <v>40</v>
      </c>
      <c r="N2676" s="68" t="s">
        <v>48</v>
      </c>
      <c r="O2676" s="68" t="s">
        <v>36</v>
      </c>
      <c r="P2676" s="89" t="s">
        <v>8758</v>
      </c>
      <c r="Q2676" s="84">
        <f t="shared" ca="1" si="123"/>
        <v>46120</v>
      </c>
      <c r="R2676" s="68" t="s">
        <v>8747</v>
      </c>
      <c r="S2676" s="68">
        <v>0</v>
      </c>
      <c r="T2676" s="68">
        <v>0</v>
      </c>
      <c r="U2676" s="68">
        <v>0</v>
      </c>
      <c r="V2676" s="86">
        <f t="shared" si="124"/>
        <v>0</v>
      </c>
      <c r="W2676" s="68">
        <v>0</v>
      </c>
      <c r="X2676" s="68">
        <v>0</v>
      </c>
      <c r="Y2676" s="68">
        <v>0</v>
      </c>
      <c r="Z2676" s="68">
        <v>0</v>
      </c>
      <c r="AA2676" s="68">
        <v>0</v>
      </c>
      <c r="AB2676" s="87" t="str">
        <f t="shared" si="125"/>
        <v>요건탈락</v>
      </c>
      <c r="AC2676" s="92" t="s">
        <v>8768</v>
      </c>
    </row>
    <row r="2677" spans="1:29" ht="16.2" hidden="1" customHeight="1" x14ac:dyDescent="0.35">
      <c r="A2677" s="61">
        <v>2676</v>
      </c>
      <c r="B2677" s="67">
        <v>20430503</v>
      </c>
      <c r="C2677" s="68" t="s">
        <v>7630</v>
      </c>
      <c r="D2677" s="63" t="s">
        <v>8764</v>
      </c>
      <c r="E2677" s="68" t="s">
        <v>2321</v>
      </c>
      <c r="F2677" s="68" t="s">
        <v>38</v>
      </c>
      <c r="G2677" s="68" t="s">
        <v>4438</v>
      </c>
      <c r="H2677" s="68" t="s">
        <v>31</v>
      </c>
      <c r="I2677" s="69" t="s">
        <v>8428</v>
      </c>
      <c r="J2677" s="69" t="s">
        <v>689</v>
      </c>
      <c r="K2677" s="68" t="s">
        <v>8429</v>
      </c>
      <c r="L2677" s="68" t="s">
        <v>33</v>
      </c>
      <c r="M2677" s="68" t="s">
        <v>34</v>
      </c>
      <c r="N2677" s="68" t="s">
        <v>35</v>
      </c>
      <c r="O2677" s="68" t="s">
        <v>43</v>
      </c>
      <c r="P2677" s="89" t="s">
        <v>8766</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2" t="s">
        <v>8768</v>
      </c>
    </row>
    <row r="2678" spans="1:29" ht="16.2" hidden="1" customHeight="1" x14ac:dyDescent="0.35">
      <c r="A2678" s="61">
        <v>2677</v>
      </c>
      <c r="B2678" s="67">
        <v>20430627</v>
      </c>
      <c r="C2678" s="68" t="s">
        <v>7630</v>
      </c>
      <c r="D2678" s="63" t="s">
        <v>8764</v>
      </c>
      <c r="E2678" s="68" t="s">
        <v>8430</v>
      </c>
      <c r="F2678" s="68" t="s">
        <v>38</v>
      </c>
      <c r="G2678" s="68" t="s">
        <v>8431</v>
      </c>
      <c r="H2678" s="68" t="s">
        <v>31</v>
      </c>
      <c r="I2678" s="69" t="s">
        <v>8432</v>
      </c>
      <c r="J2678" s="69" t="s">
        <v>544</v>
      </c>
      <c r="K2678" s="68" t="s">
        <v>8433</v>
      </c>
      <c r="L2678" s="68" t="s">
        <v>39</v>
      </c>
      <c r="M2678" s="68" t="s">
        <v>34</v>
      </c>
      <c r="N2678" s="68" t="s">
        <v>35</v>
      </c>
      <c r="O2678" s="68" t="s">
        <v>43</v>
      </c>
      <c r="P2678" s="89" t="s">
        <v>8766</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2" t="s">
        <v>8768</v>
      </c>
    </row>
    <row r="2679" spans="1:29" ht="16.2" hidden="1" customHeight="1" x14ac:dyDescent="0.35">
      <c r="A2679" s="61">
        <v>2678</v>
      </c>
      <c r="B2679" s="67">
        <v>20430660</v>
      </c>
      <c r="C2679" s="68" t="s">
        <v>7630</v>
      </c>
      <c r="D2679" s="63" t="s">
        <v>8764</v>
      </c>
      <c r="E2679" s="68" t="s">
        <v>8434</v>
      </c>
      <c r="F2679" s="68" t="s">
        <v>38</v>
      </c>
      <c r="G2679" s="68" t="s">
        <v>8435</v>
      </c>
      <c r="H2679" s="68" t="s">
        <v>31</v>
      </c>
      <c r="I2679" s="69" t="s">
        <v>8436</v>
      </c>
      <c r="J2679" s="69" t="s">
        <v>544</v>
      </c>
      <c r="K2679" s="68" t="s">
        <v>8437</v>
      </c>
      <c r="L2679" s="68" t="s">
        <v>33</v>
      </c>
      <c r="M2679" s="68" t="s">
        <v>34</v>
      </c>
      <c r="N2679" s="68" t="s">
        <v>35</v>
      </c>
      <c r="O2679" s="68" t="s">
        <v>43</v>
      </c>
      <c r="P2679" s="89" t="s">
        <v>8766</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2" t="s">
        <v>8768</v>
      </c>
    </row>
    <row r="2680" spans="1:29" ht="16.2" hidden="1" customHeight="1" x14ac:dyDescent="0.35">
      <c r="A2680" s="61">
        <v>2679</v>
      </c>
      <c r="B2680" s="67">
        <v>20430677</v>
      </c>
      <c r="C2680" s="68" t="s">
        <v>7630</v>
      </c>
      <c r="D2680" s="63" t="s">
        <v>8764</v>
      </c>
      <c r="E2680" s="68" t="s">
        <v>8438</v>
      </c>
      <c r="F2680" s="68" t="s">
        <v>32</v>
      </c>
      <c r="G2680" s="68" t="s">
        <v>8439</v>
      </c>
      <c r="H2680" s="68" t="s">
        <v>42</v>
      </c>
      <c r="I2680" s="69" t="s">
        <v>465</v>
      </c>
      <c r="J2680" s="69" t="s">
        <v>465</v>
      </c>
      <c r="K2680" s="68" t="s">
        <v>8440</v>
      </c>
      <c r="L2680" s="68" t="s">
        <v>33</v>
      </c>
      <c r="M2680" s="68" t="s">
        <v>34</v>
      </c>
      <c r="N2680" s="68" t="s">
        <v>35</v>
      </c>
      <c r="O2680" s="68" t="s">
        <v>36</v>
      </c>
      <c r="P2680" s="89" t="s">
        <v>8766</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2" t="s">
        <v>8768</v>
      </c>
    </row>
    <row r="2681" spans="1:29" ht="16.2" hidden="1" customHeight="1" x14ac:dyDescent="0.35">
      <c r="A2681" s="61">
        <v>2680</v>
      </c>
      <c r="B2681" s="67">
        <v>20430714</v>
      </c>
      <c r="C2681" s="68" t="s">
        <v>7630</v>
      </c>
      <c r="D2681" s="63" t="s">
        <v>8764</v>
      </c>
      <c r="E2681" s="68" t="s">
        <v>8441</v>
      </c>
      <c r="F2681" s="68" t="s">
        <v>32</v>
      </c>
      <c r="G2681" s="68" t="s">
        <v>8442</v>
      </c>
      <c r="H2681" s="68" t="s">
        <v>31</v>
      </c>
      <c r="I2681" s="69" t="s">
        <v>1110</v>
      </c>
      <c r="J2681" s="69" t="s">
        <v>526</v>
      </c>
      <c r="K2681" s="68" t="s">
        <v>8443</v>
      </c>
      <c r="L2681" s="68" t="s">
        <v>33</v>
      </c>
      <c r="M2681" s="68" t="s">
        <v>34</v>
      </c>
      <c r="N2681" s="68" t="s">
        <v>35</v>
      </c>
      <c r="O2681" s="68" t="s">
        <v>43</v>
      </c>
      <c r="P2681" s="89" t="s">
        <v>8766</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2" t="s">
        <v>8768</v>
      </c>
    </row>
    <row r="2682" spans="1:29" ht="16.2" hidden="1" customHeight="1" x14ac:dyDescent="0.35">
      <c r="A2682" s="61">
        <v>2681</v>
      </c>
      <c r="B2682" s="67">
        <v>20430775</v>
      </c>
      <c r="C2682" s="68" t="s">
        <v>7630</v>
      </c>
      <c r="D2682" s="63" t="s">
        <v>8764</v>
      </c>
      <c r="E2682" s="68" t="s">
        <v>8444</v>
      </c>
      <c r="F2682" s="68" t="s">
        <v>38</v>
      </c>
      <c r="G2682" s="68" t="s">
        <v>8445</v>
      </c>
      <c r="H2682" s="68" t="s">
        <v>31</v>
      </c>
      <c r="I2682" s="69" t="s">
        <v>465</v>
      </c>
      <c r="J2682" s="69" t="s">
        <v>465</v>
      </c>
      <c r="K2682" s="68" t="s">
        <v>8446</v>
      </c>
      <c r="L2682" s="68" t="s">
        <v>33</v>
      </c>
      <c r="M2682" s="68" t="s">
        <v>40</v>
      </c>
      <c r="N2682" s="68" t="s">
        <v>35</v>
      </c>
      <c r="O2682" s="68" t="s">
        <v>36</v>
      </c>
      <c r="P2682" s="89" t="s">
        <v>8766</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2" t="s">
        <v>8768</v>
      </c>
    </row>
    <row r="2683" spans="1:29" ht="16.2" customHeight="1" x14ac:dyDescent="0.35">
      <c r="A2683" s="61">
        <v>2682</v>
      </c>
      <c r="B2683" s="67">
        <v>20430892</v>
      </c>
      <c r="C2683" s="68" t="s">
        <v>7630</v>
      </c>
      <c r="D2683" s="63" t="s">
        <v>8764</v>
      </c>
      <c r="E2683" s="68" t="s">
        <v>2479</v>
      </c>
      <c r="F2683" s="68" t="s">
        <v>38</v>
      </c>
      <c r="G2683" s="68" t="s">
        <v>8447</v>
      </c>
      <c r="H2683" s="68" t="s">
        <v>31</v>
      </c>
      <c r="I2683" s="69" t="s">
        <v>8448</v>
      </c>
      <c r="J2683" s="69" t="s">
        <v>465</v>
      </c>
      <c r="K2683" s="68" t="s">
        <v>8449</v>
      </c>
      <c r="L2683" s="68" t="s">
        <v>39</v>
      </c>
      <c r="M2683" s="68" t="s">
        <v>40</v>
      </c>
      <c r="N2683" s="68" t="s">
        <v>53</v>
      </c>
      <c r="O2683" s="68" t="s">
        <v>43</v>
      </c>
      <c r="P2683" s="63" t="s">
        <v>53</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2" t="s">
        <v>8768</v>
      </c>
    </row>
    <row r="2684" spans="1:29" ht="16.2" hidden="1" customHeight="1" x14ac:dyDescent="0.35">
      <c r="A2684" s="61">
        <v>2683</v>
      </c>
      <c r="B2684" s="67">
        <v>20430900</v>
      </c>
      <c r="C2684" s="68" t="s">
        <v>7630</v>
      </c>
      <c r="D2684" s="63" t="s">
        <v>8764</v>
      </c>
      <c r="E2684" s="68" t="s">
        <v>8450</v>
      </c>
      <c r="F2684" s="68" t="s">
        <v>38</v>
      </c>
      <c r="G2684" s="68" t="s">
        <v>8451</v>
      </c>
      <c r="H2684" s="68" t="s">
        <v>31</v>
      </c>
      <c r="I2684" s="69" t="s">
        <v>465</v>
      </c>
      <c r="J2684" s="69" t="s">
        <v>469</v>
      </c>
      <c r="K2684" s="68" t="s">
        <v>8452</v>
      </c>
      <c r="L2684" s="68" t="s">
        <v>45</v>
      </c>
      <c r="M2684" s="68" t="s">
        <v>40</v>
      </c>
      <c r="N2684" s="68" t="s">
        <v>48</v>
      </c>
      <c r="O2684" s="68" t="s">
        <v>43</v>
      </c>
      <c r="P2684" s="89" t="s">
        <v>8756</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2" t="s">
        <v>8768</v>
      </c>
    </row>
    <row r="2685" spans="1:29" ht="16.2" hidden="1" customHeight="1" x14ac:dyDescent="0.35">
      <c r="A2685" s="61">
        <v>2684</v>
      </c>
      <c r="B2685" s="67">
        <v>20431023</v>
      </c>
      <c r="C2685" s="68" t="s">
        <v>7630</v>
      </c>
      <c r="D2685" s="63" t="s">
        <v>8764</v>
      </c>
      <c r="E2685" s="68" t="s">
        <v>8453</v>
      </c>
      <c r="F2685" s="68" t="s">
        <v>38</v>
      </c>
      <c r="G2685" s="68" t="s">
        <v>8454</v>
      </c>
      <c r="H2685" s="68" t="s">
        <v>42</v>
      </c>
      <c r="I2685" s="69" t="s">
        <v>465</v>
      </c>
      <c r="J2685" s="69" t="s">
        <v>465</v>
      </c>
      <c r="K2685" s="68" t="s">
        <v>8455</v>
      </c>
      <c r="L2685" s="68" t="s">
        <v>39</v>
      </c>
      <c r="M2685" s="68" t="s">
        <v>34</v>
      </c>
      <c r="N2685" s="68" t="s">
        <v>48</v>
      </c>
      <c r="O2685" s="68" t="s">
        <v>43</v>
      </c>
      <c r="P2685" s="89" t="s">
        <v>8756</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2" t="s">
        <v>8768</v>
      </c>
    </row>
    <row r="2686" spans="1:29" ht="16.2" hidden="1" customHeight="1" x14ac:dyDescent="0.35">
      <c r="A2686" s="61">
        <v>2685</v>
      </c>
      <c r="B2686" s="67">
        <v>20431068</v>
      </c>
      <c r="C2686" s="68" t="s">
        <v>7630</v>
      </c>
      <c r="D2686" s="63" t="s">
        <v>8764</v>
      </c>
      <c r="E2686" s="68" t="s">
        <v>538</v>
      </c>
      <c r="F2686" s="68" t="s">
        <v>32</v>
      </c>
      <c r="G2686" s="68" t="s">
        <v>8456</v>
      </c>
      <c r="H2686" s="68" t="s">
        <v>31</v>
      </c>
      <c r="I2686" s="69" t="s">
        <v>465</v>
      </c>
      <c r="J2686" s="69" t="s">
        <v>465</v>
      </c>
      <c r="K2686" s="68" t="s">
        <v>8457</v>
      </c>
      <c r="L2686" s="68" t="s">
        <v>39</v>
      </c>
      <c r="M2686" s="68" t="s">
        <v>40</v>
      </c>
      <c r="N2686" s="68" t="s">
        <v>57</v>
      </c>
      <c r="O2686" s="68" t="s">
        <v>36</v>
      </c>
      <c r="P2686" s="63" t="s">
        <v>57</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2" t="s">
        <v>8768</v>
      </c>
    </row>
    <row r="2687" spans="1:29" ht="16.2" hidden="1" customHeight="1" x14ac:dyDescent="0.35">
      <c r="A2687" s="61">
        <v>2686</v>
      </c>
      <c r="B2687" s="67">
        <v>20431091</v>
      </c>
      <c r="C2687" s="68" t="s">
        <v>7630</v>
      </c>
      <c r="D2687" s="63" t="s">
        <v>8764</v>
      </c>
      <c r="E2687" s="68" t="s">
        <v>8458</v>
      </c>
      <c r="F2687" s="68" t="s">
        <v>38</v>
      </c>
      <c r="G2687" s="68" t="s">
        <v>8459</v>
      </c>
      <c r="H2687" s="68" t="s">
        <v>31</v>
      </c>
      <c r="I2687" s="69" t="s">
        <v>465</v>
      </c>
      <c r="J2687" s="69" t="s">
        <v>465</v>
      </c>
      <c r="K2687" s="68" t="s">
        <v>8460</v>
      </c>
      <c r="L2687" s="68" t="s">
        <v>39</v>
      </c>
      <c r="M2687" s="68" t="s">
        <v>40</v>
      </c>
      <c r="N2687" s="68" t="s">
        <v>52</v>
      </c>
      <c r="O2687" s="68" t="s">
        <v>36</v>
      </c>
      <c r="P2687" s="63" t="s">
        <v>52</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2" t="s">
        <v>8768</v>
      </c>
    </row>
    <row r="2688" spans="1:29" ht="16.2" hidden="1" customHeight="1" x14ac:dyDescent="0.35">
      <c r="A2688" s="61">
        <v>2687</v>
      </c>
      <c r="B2688" s="67">
        <v>20431146</v>
      </c>
      <c r="C2688" s="68" t="s">
        <v>7630</v>
      </c>
      <c r="D2688" s="63" t="s">
        <v>8764</v>
      </c>
      <c r="E2688" s="68" t="s">
        <v>8461</v>
      </c>
      <c r="F2688" s="68" t="s">
        <v>32</v>
      </c>
      <c r="G2688" s="68" t="s">
        <v>8462</v>
      </c>
      <c r="H2688" s="68" t="s">
        <v>31</v>
      </c>
      <c r="I2688" s="69" t="s">
        <v>1010</v>
      </c>
      <c r="J2688" s="69" t="s">
        <v>1463</v>
      </c>
      <c r="K2688" s="68" t="s">
        <v>8463</v>
      </c>
      <c r="L2688" s="68" t="s">
        <v>33</v>
      </c>
      <c r="M2688" s="68" t="s">
        <v>40</v>
      </c>
      <c r="N2688" s="68" t="s">
        <v>35</v>
      </c>
      <c r="O2688" s="68" t="s">
        <v>43</v>
      </c>
      <c r="P2688" s="89" t="s">
        <v>8766</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2" t="s">
        <v>8768</v>
      </c>
    </row>
    <row r="2689" spans="1:29" ht="16.2" hidden="1" customHeight="1" x14ac:dyDescent="0.35">
      <c r="A2689" s="61">
        <v>2688</v>
      </c>
      <c r="B2689" s="67">
        <v>20431208</v>
      </c>
      <c r="C2689" s="68" t="s">
        <v>7630</v>
      </c>
      <c r="D2689" s="63" t="s">
        <v>8764</v>
      </c>
      <c r="E2689" s="68" t="s">
        <v>7729</v>
      </c>
      <c r="F2689" s="68" t="s">
        <v>38</v>
      </c>
      <c r="G2689" s="68" t="s">
        <v>4492</v>
      </c>
      <c r="H2689" s="68" t="s">
        <v>31</v>
      </c>
      <c r="I2689" s="69" t="s">
        <v>8464</v>
      </c>
      <c r="J2689" s="69" t="s">
        <v>1463</v>
      </c>
      <c r="K2689" s="68" t="s">
        <v>8465</v>
      </c>
      <c r="L2689" s="68" t="s">
        <v>33</v>
      </c>
      <c r="M2689" s="68" t="s">
        <v>34</v>
      </c>
      <c r="N2689" s="68" t="s">
        <v>35</v>
      </c>
      <c r="O2689" s="68" t="s">
        <v>30</v>
      </c>
      <c r="P2689" s="89" t="s">
        <v>8766</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2" t="s">
        <v>8768</v>
      </c>
    </row>
    <row r="2690" spans="1:29" ht="16.2" hidden="1" customHeight="1" x14ac:dyDescent="0.35">
      <c r="A2690" s="61">
        <v>2689</v>
      </c>
      <c r="B2690" s="67">
        <v>20431285</v>
      </c>
      <c r="C2690" s="68" t="s">
        <v>7630</v>
      </c>
      <c r="D2690" s="63" t="s">
        <v>8764</v>
      </c>
      <c r="E2690" s="68" t="s">
        <v>8466</v>
      </c>
      <c r="F2690" s="68" t="s">
        <v>38</v>
      </c>
      <c r="G2690" s="68" t="s">
        <v>8467</v>
      </c>
      <c r="H2690" s="68" t="s">
        <v>31</v>
      </c>
      <c r="I2690" s="69" t="s">
        <v>1505</v>
      </c>
      <c r="J2690" s="69" t="s">
        <v>1463</v>
      </c>
      <c r="K2690" s="68" t="s">
        <v>8468</v>
      </c>
      <c r="L2690" s="68" t="s">
        <v>33</v>
      </c>
      <c r="M2690" s="68" t="s">
        <v>34</v>
      </c>
      <c r="N2690" s="68" t="s">
        <v>35</v>
      </c>
      <c r="O2690" s="68" t="s">
        <v>30</v>
      </c>
      <c r="P2690" s="89" t="s">
        <v>8766</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2" t="s">
        <v>8768</v>
      </c>
    </row>
    <row r="2691" spans="1:29" ht="16.2" hidden="1" customHeight="1" x14ac:dyDescent="0.35">
      <c r="A2691" s="61">
        <v>2690</v>
      </c>
      <c r="B2691" s="67">
        <v>20431331</v>
      </c>
      <c r="C2691" s="68" t="s">
        <v>7630</v>
      </c>
      <c r="D2691" s="63" t="s">
        <v>8764</v>
      </c>
      <c r="E2691" s="68" t="s">
        <v>8469</v>
      </c>
      <c r="F2691" s="68" t="s">
        <v>38</v>
      </c>
      <c r="G2691" s="68" t="s">
        <v>4509</v>
      </c>
      <c r="H2691" s="68" t="s">
        <v>31</v>
      </c>
      <c r="I2691" s="69" t="s">
        <v>465</v>
      </c>
      <c r="J2691" s="69" t="s">
        <v>465</v>
      </c>
      <c r="K2691" s="68" t="s">
        <v>8470</v>
      </c>
      <c r="L2691" s="68" t="s">
        <v>39</v>
      </c>
      <c r="M2691" s="68" t="s">
        <v>34</v>
      </c>
      <c r="N2691" s="68" t="s">
        <v>35</v>
      </c>
      <c r="O2691" s="68" t="s">
        <v>36</v>
      </c>
      <c r="P2691" s="89" t="s">
        <v>8766</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2" t="s">
        <v>8768</v>
      </c>
    </row>
    <row r="2692" spans="1:29" ht="16.2" hidden="1" customHeight="1" x14ac:dyDescent="0.35">
      <c r="A2692" s="61">
        <v>2691</v>
      </c>
      <c r="B2692" s="67">
        <v>20431380</v>
      </c>
      <c r="C2692" s="68" t="s">
        <v>7630</v>
      </c>
      <c r="D2692" s="63" t="s">
        <v>8764</v>
      </c>
      <c r="E2692" s="68" t="s">
        <v>8471</v>
      </c>
      <c r="F2692" s="68" t="s">
        <v>38</v>
      </c>
      <c r="G2692" s="68" t="s">
        <v>8472</v>
      </c>
      <c r="H2692" s="68" t="s">
        <v>42</v>
      </c>
      <c r="I2692" s="69" t="s">
        <v>4699</v>
      </c>
      <c r="J2692" s="69" t="s">
        <v>502</v>
      </c>
      <c r="K2692" s="68" t="s">
        <v>8473</v>
      </c>
      <c r="L2692" s="68" t="s">
        <v>39</v>
      </c>
      <c r="M2692" s="68" t="s">
        <v>34</v>
      </c>
      <c r="N2692" s="68" t="s">
        <v>35</v>
      </c>
      <c r="O2692" s="68" t="s">
        <v>43</v>
      </c>
      <c r="P2692" s="89" t="s">
        <v>8766</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2" t="s">
        <v>8768</v>
      </c>
    </row>
    <row r="2693" spans="1:29" ht="16.2" hidden="1" customHeight="1" x14ac:dyDescent="0.35">
      <c r="A2693" s="61">
        <v>2692</v>
      </c>
      <c r="B2693" s="67">
        <v>20431469</v>
      </c>
      <c r="C2693" s="68" t="s">
        <v>7630</v>
      </c>
      <c r="D2693" s="63" t="s">
        <v>8764</v>
      </c>
      <c r="E2693" s="68" t="s">
        <v>8474</v>
      </c>
      <c r="F2693" s="68" t="s">
        <v>38</v>
      </c>
      <c r="G2693" s="68" t="s">
        <v>3799</v>
      </c>
      <c r="H2693" s="68" t="s">
        <v>31</v>
      </c>
      <c r="I2693" s="69" t="s">
        <v>465</v>
      </c>
      <c r="J2693" s="69" t="s">
        <v>465</v>
      </c>
      <c r="K2693" s="68" t="s">
        <v>8475</v>
      </c>
      <c r="L2693" s="68" t="s">
        <v>33</v>
      </c>
      <c r="M2693" s="68" t="s">
        <v>34</v>
      </c>
      <c r="N2693" s="68" t="s">
        <v>35</v>
      </c>
      <c r="O2693" s="68" t="s">
        <v>36</v>
      </c>
      <c r="P2693" s="89" t="s">
        <v>8766</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2" t="s">
        <v>8770</v>
      </c>
    </row>
    <row r="2694" spans="1:29" ht="16.2" hidden="1" customHeight="1" x14ac:dyDescent="0.35">
      <c r="A2694" s="61">
        <v>2693</v>
      </c>
      <c r="B2694" s="67">
        <v>20431522</v>
      </c>
      <c r="C2694" s="68" t="s">
        <v>7630</v>
      </c>
      <c r="D2694" s="63" t="s">
        <v>8764</v>
      </c>
      <c r="E2694" s="68" t="s">
        <v>8476</v>
      </c>
      <c r="F2694" s="68" t="s">
        <v>32</v>
      </c>
      <c r="G2694" s="68" t="s">
        <v>8477</v>
      </c>
      <c r="H2694" s="68" t="s">
        <v>42</v>
      </c>
      <c r="I2694" s="69" t="s">
        <v>1968</v>
      </c>
      <c r="J2694" s="69" t="s">
        <v>502</v>
      </c>
      <c r="K2694" s="68" t="s">
        <v>8478</v>
      </c>
      <c r="L2694" s="68" t="s">
        <v>39</v>
      </c>
      <c r="M2694" s="68" t="s">
        <v>34</v>
      </c>
      <c r="N2694" s="68" t="s">
        <v>35</v>
      </c>
      <c r="O2694" s="68" t="s">
        <v>30</v>
      </c>
      <c r="P2694" s="89" t="s">
        <v>8766</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2" t="s">
        <v>8768</v>
      </c>
    </row>
    <row r="2695" spans="1:29" ht="16.2" hidden="1" customHeight="1" x14ac:dyDescent="0.35">
      <c r="A2695" s="61">
        <v>2694</v>
      </c>
      <c r="B2695" s="67">
        <v>20431550</v>
      </c>
      <c r="C2695" s="68" t="s">
        <v>7630</v>
      </c>
      <c r="D2695" s="63" t="s">
        <v>8764</v>
      </c>
      <c r="E2695" s="68" t="s">
        <v>8479</v>
      </c>
      <c r="F2695" s="68" t="s">
        <v>38</v>
      </c>
      <c r="G2695" s="68" t="s">
        <v>8480</v>
      </c>
      <c r="H2695" s="68" t="s">
        <v>31</v>
      </c>
      <c r="I2695" s="69" t="s">
        <v>465</v>
      </c>
      <c r="J2695" s="69" t="s">
        <v>465</v>
      </c>
      <c r="K2695" s="68" t="s">
        <v>8481</v>
      </c>
      <c r="L2695" s="68" t="s">
        <v>33</v>
      </c>
      <c r="M2695" s="68" t="s">
        <v>34</v>
      </c>
      <c r="N2695" s="68" t="s">
        <v>48</v>
      </c>
      <c r="O2695" s="68" t="s">
        <v>36</v>
      </c>
      <c r="P2695" s="89" t="s">
        <v>8758</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2" t="s">
        <v>8768</v>
      </c>
    </row>
    <row r="2696" spans="1:29" ht="16.2" hidden="1" customHeight="1" x14ac:dyDescent="0.35">
      <c r="A2696" s="61">
        <v>2695</v>
      </c>
      <c r="B2696" s="67">
        <v>20431601</v>
      </c>
      <c r="C2696" s="68" t="s">
        <v>7630</v>
      </c>
      <c r="D2696" s="63" t="s">
        <v>8764</v>
      </c>
      <c r="E2696" s="68" t="s">
        <v>8482</v>
      </c>
      <c r="F2696" s="68" t="s">
        <v>38</v>
      </c>
      <c r="G2696" s="68" t="s">
        <v>8483</v>
      </c>
      <c r="H2696" s="68" t="s">
        <v>31</v>
      </c>
      <c r="I2696" s="69" t="s">
        <v>879</v>
      </c>
      <c r="J2696" s="69" t="s">
        <v>526</v>
      </c>
      <c r="K2696" s="68" t="s">
        <v>8484</v>
      </c>
      <c r="L2696" s="68" t="s">
        <v>39</v>
      </c>
      <c r="M2696" s="68" t="s">
        <v>34</v>
      </c>
      <c r="N2696" s="68" t="s">
        <v>35</v>
      </c>
      <c r="O2696" s="68" t="s">
        <v>30</v>
      </c>
      <c r="P2696" s="89" t="s">
        <v>8766</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2" t="s">
        <v>8768</v>
      </c>
    </row>
    <row r="2697" spans="1:29" ht="16.2" hidden="1" customHeight="1" x14ac:dyDescent="0.35">
      <c r="A2697" s="61">
        <v>2696</v>
      </c>
      <c r="B2697" s="67">
        <v>20431673</v>
      </c>
      <c r="C2697" s="68" t="s">
        <v>7630</v>
      </c>
      <c r="D2697" s="63" t="s">
        <v>8764</v>
      </c>
      <c r="E2697" s="68" t="s">
        <v>8485</v>
      </c>
      <c r="F2697" s="68" t="s">
        <v>38</v>
      </c>
      <c r="G2697" s="68" t="s">
        <v>8486</v>
      </c>
      <c r="H2697" s="68" t="s">
        <v>31</v>
      </c>
      <c r="I2697" s="69" t="s">
        <v>787</v>
      </c>
      <c r="J2697" s="69" t="s">
        <v>465</v>
      </c>
      <c r="K2697" s="68" t="s">
        <v>8487</v>
      </c>
      <c r="L2697" s="68" t="s">
        <v>33</v>
      </c>
      <c r="M2697" s="68" t="s">
        <v>40</v>
      </c>
      <c r="N2697" s="68" t="s">
        <v>35</v>
      </c>
      <c r="O2697" s="68" t="s">
        <v>30</v>
      </c>
      <c r="P2697" s="89" t="s">
        <v>8766</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2" t="s">
        <v>8768</v>
      </c>
    </row>
    <row r="2698" spans="1:29" ht="16.2" hidden="1" customHeight="1" x14ac:dyDescent="0.35">
      <c r="A2698" s="61">
        <v>2697</v>
      </c>
      <c r="B2698" s="67">
        <v>20431682</v>
      </c>
      <c r="C2698" s="68" t="s">
        <v>7630</v>
      </c>
      <c r="D2698" s="63" t="s">
        <v>8764</v>
      </c>
      <c r="E2698" s="68" t="s">
        <v>8488</v>
      </c>
      <c r="F2698" s="68" t="s">
        <v>38</v>
      </c>
      <c r="G2698" s="68" t="s">
        <v>8489</v>
      </c>
      <c r="H2698" s="68" t="s">
        <v>31</v>
      </c>
      <c r="I2698" s="69" t="s">
        <v>465</v>
      </c>
      <c r="J2698" s="69" t="s">
        <v>465</v>
      </c>
      <c r="K2698" s="68" t="s">
        <v>8490</v>
      </c>
      <c r="L2698" s="68" t="s">
        <v>33</v>
      </c>
      <c r="M2698" s="68" t="s">
        <v>34</v>
      </c>
      <c r="N2698" s="68" t="s">
        <v>35</v>
      </c>
      <c r="O2698" s="68" t="s">
        <v>43</v>
      </c>
      <c r="P2698" s="89" t="s">
        <v>8766</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2" t="s">
        <v>8768</v>
      </c>
    </row>
    <row r="2699" spans="1:29" ht="16.2" hidden="1" customHeight="1" x14ac:dyDescent="0.35">
      <c r="A2699" s="61">
        <v>2698</v>
      </c>
      <c r="B2699" s="67">
        <v>20431765</v>
      </c>
      <c r="C2699" s="68" t="s">
        <v>7630</v>
      </c>
      <c r="D2699" s="63" t="s">
        <v>8764</v>
      </c>
      <c r="E2699" s="68" t="s">
        <v>8491</v>
      </c>
      <c r="F2699" s="68" t="s">
        <v>38</v>
      </c>
      <c r="G2699" s="68" t="s">
        <v>8492</v>
      </c>
      <c r="H2699" s="68" t="s">
        <v>31</v>
      </c>
      <c r="I2699" s="69" t="s">
        <v>465</v>
      </c>
      <c r="J2699" s="69" t="s">
        <v>465</v>
      </c>
      <c r="K2699" s="68" t="s">
        <v>8493</v>
      </c>
      <c r="L2699" s="68" t="s">
        <v>39</v>
      </c>
      <c r="M2699" s="68" t="s">
        <v>34</v>
      </c>
      <c r="N2699" s="68" t="s">
        <v>35</v>
      </c>
      <c r="O2699" s="68" t="s">
        <v>36</v>
      </c>
      <c r="P2699" s="89" t="s">
        <v>8766</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2" t="s">
        <v>8768</v>
      </c>
    </row>
    <row r="2700" spans="1:29" ht="16.2" hidden="1" customHeight="1" x14ac:dyDescent="0.35">
      <c r="A2700" s="61">
        <v>2699</v>
      </c>
      <c r="B2700" s="67">
        <v>20431805</v>
      </c>
      <c r="C2700" s="68" t="s">
        <v>7630</v>
      </c>
      <c r="D2700" s="63" t="s">
        <v>8764</v>
      </c>
      <c r="E2700" s="68" t="s">
        <v>8494</v>
      </c>
      <c r="F2700" s="68" t="s">
        <v>38</v>
      </c>
      <c r="G2700" s="68" t="s">
        <v>8495</v>
      </c>
      <c r="H2700" s="68" t="s">
        <v>31</v>
      </c>
      <c r="I2700" s="69" t="s">
        <v>465</v>
      </c>
      <c r="J2700" s="69" t="s">
        <v>465</v>
      </c>
      <c r="K2700" s="68" t="s">
        <v>8496</v>
      </c>
      <c r="L2700" s="68" t="s">
        <v>33</v>
      </c>
      <c r="M2700" s="68" t="s">
        <v>34</v>
      </c>
      <c r="N2700" s="68" t="s">
        <v>35</v>
      </c>
      <c r="O2700" s="68" t="s">
        <v>36</v>
      </c>
      <c r="P2700" s="89" t="s">
        <v>8766</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2" t="s">
        <v>8768</v>
      </c>
    </row>
    <row r="2701" spans="1:29" ht="16.2" hidden="1" customHeight="1" x14ac:dyDescent="0.35">
      <c r="A2701" s="66">
        <v>2700</v>
      </c>
      <c r="B2701" s="88">
        <v>20431807</v>
      </c>
      <c r="C2701" s="68" t="s">
        <v>7630</v>
      </c>
      <c r="D2701" s="63" t="s">
        <v>8764</v>
      </c>
      <c r="E2701" s="68" t="s">
        <v>8497</v>
      </c>
      <c r="F2701" s="68" t="s">
        <v>32</v>
      </c>
      <c r="G2701" s="68" t="s">
        <v>8498</v>
      </c>
      <c r="H2701" s="68" t="s">
        <v>31</v>
      </c>
      <c r="I2701" s="69" t="s">
        <v>465</v>
      </c>
      <c r="J2701" s="69" t="s">
        <v>465</v>
      </c>
      <c r="K2701" s="68" t="s">
        <v>8499</v>
      </c>
      <c r="L2701" s="68" t="s">
        <v>33</v>
      </c>
      <c r="M2701" s="68" t="s">
        <v>34</v>
      </c>
      <c r="N2701" s="68" t="s">
        <v>41</v>
      </c>
      <c r="O2701" s="68" t="s">
        <v>36</v>
      </c>
      <c r="P2701" s="63" t="s">
        <v>41</v>
      </c>
      <c r="Q2701" s="84">
        <f t="shared" ca="1" si="126"/>
        <v>46120</v>
      </c>
      <c r="R2701" s="68" t="s">
        <v>8747</v>
      </c>
      <c r="S2701" s="68">
        <v>0</v>
      </c>
      <c r="T2701" s="68">
        <v>0</v>
      </c>
      <c r="U2701" s="68">
        <v>0</v>
      </c>
      <c r="V2701" s="86">
        <f t="shared" si="127"/>
        <v>0</v>
      </c>
      <c r="W2701" s="68">
        <v>0</v>
      </c>
      <c r="X2701" s="68">
        <v>0</v>
      </c>
      <c r="Y2701" s="68">
        <v>0</v>
      </c>
      <c r="Z2701" s="68">
        <v>0</v>
      </c>
      <c r="AA2701" s="68">
        <v>0</v>
      </c>
      <c r="AB2701" s="87" t="str">
        <f t="shared" si="128"/>
        <v>요건탈락</v>
      </c>
      <c r="AC2701" s="92" t="s">
        <v>8768</v>
      </c>
    </row>
    <row r="2702" spans="1:29" ht="16.2" hidden="1" customHeight="1" x14ac:dyDescent="0.35">
      <c r="A2702" s="61">
        <v>2701</v>
      </c>
      <c r="B2702" s="67">
        <v>20431855</v>
      </c>
      <c r="C2702" s="68" t="s">
        <v>7630</v>
      </c>
      <c r="D2702" s="63" t="s">
        <v>8764</v>
      </c>
      <c r="E2702" s="68" t="s">
        <v>5463</v>
      </c>
      <c r="F2702" s="68" t="s">
        <v>32</v>
      </c>
      <c r="G2702" s="68" t="s">
        <v>8500</v>
      </c>
      <c r="H2702" s="68" t="s">
        <v>31</v>
      </c>
      <c r="I2702" s="69" t="s">
        <v>8501</v>
      </c>
      <c r="J2702" s="69" t="s">
        <v>469</v>
      </c>
      <c r="K2702" s="68" t="s">
        <v>8502</v>
      </c>
      <c r="L2702" s="68" t="s">
        <v>33</v>
      </c>
      <c r="M2702" s="68" t="s">
        <v>34</v>
      </c>
      <c r="N2702" s="68" t="s">
        <v>35</v>
      </c>
      <c r="O2702" s="68" t="s">
        <v>30</v>
      </c>
      <c r="P2702" s="89" t="s">
        <v>8766</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2" t="s">
        <v>8768</v>
      </c>
    </row>
    <row r="2703" spans="1:29" ht="16.2" hidden="1" customHeight="1" x14ac:dyDescent="0.35">
      <c r="A2703" s="61">
        <v>2702</v>
      </c>
      <c r="B2703" s="67">
        <v>20431923</v>
      </c>
      <c r="C2703" s="68" t="s">
        <v>7630</v>
      </c>
      <c r="D2703" s="63" t="s">
        <v>8764</v>
      </c>
      <c r="E2703" s="68" t="s">
        <v>8503</v>
      </c>
      <c r="F2703" s="68" t="s">
        <v>38</v>
      </c>
      <c r="G2703" s="68" t="s">
        <v>903</v>
      </c>
      <c r="H2703" s="68" t="s">
        <v>31</v>
      </c>
      <c r="I2703" s="69" t="s">
        <v>8504</v>
      </c>
      <c r="J2703" s="69" t="s">
        <v>526</v>
      </c>
      <c r="K2703" s="68" t="s">
        <v>8505</v>
      </c>
      <c r="L2703" s="68" t="s">
        <v>33</v>
      </c>
      <c r="M2703" s="68" t="s">
        <v>34</v>
      </c>
      <c r="N2703" s="68" t="s">
        <v>35</v>
      </c>
      <c r="O2703" s="68" t="s">
        <v>43</v>
      </c>
      <c r="P2703" s="89" t="s">
        <v>8766</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2" t="s">
        <v>8768</v>
      </c>
    </row>
    <row r="2704" spans="1:29" ht="16.2" hidden="1" customHeight="1" x14ac:dyDescent="0.35">
      <c r="A2704" s="61">
        <v>2703</v>
      </c>
      <c r="B2704" s="67">
        <v>20431931</v>
      </c>
      <c r="C2704" s="68" t="s">
        <v>7630</v>
      </c>
      <c r="D2704" s="63" t="s">
        <v>8764</v>
      </c>
      <c r="E2704" s="68" t="s">
        <v>8506</v>
      </c>
      <c r="F2704" s="68" t="s">
        <v>32</v>
      </c>
      <c r="G2704" s="68" t="s">
        <v>8507</v>
      </c>
      <c r="H2704" s="68" t="s">
        <v>42</v>
      </c>
      <c r="I2704" s="69" t="s">
        <v>465</v>
      </c>
      <c r="J2704" s="69" t="s">
        <v>465</v>
      </c>
      <c r="K2704" s="68" t="s">
        <v>8508</v>
      </c>
      <c r="L2704" s="68" t="s">
        <v>39</v>
      </c>
      <c r="M2704" s="68" t="s">
        <v>40</v>
      </c>
      <c r="N2704" s="68" t="s">
        <v>52</v>
      </c>
      <c r="O2704" s="68" t="s">
        <v>36</v>
      </c>
      <c r="P2704" s="63" t="s">
        <v>52</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2" t="s">
        <v>8768</v>
      </c>
    </row>
    <row r="2705" spans="1:29" ht="16.2" hidden="1" customHeight="1" x14ac:dyDescent="0.35">
      <c r="A2705" s="66">
        <v>2704</v>
      </c>
      <c r="B2705" s="88">
        <v>20431944</v>
      </c>
      <c r="C2705" s="68" t="s">
        <v>7630</v>
      </c>
      <c r="D2705" s="63" t="s">
        <v>8764</v>
      </c>
      <c r="E2705" s="68" t="s">
        <v>7019</v>
      </c>
      <c r="F2705" s="68" t="s">
        <v>38</v>
      </c>
      <c r="G2705" s="68" t="s">
        <v>7020</v>
      </c>
      <c r="H2705" s="68" t="s">
        <v>31</v>
      </c>
      <c r="I2705" s="69" t="s">
        <v>7021</v>
      </c>
      <c r="J2705" s="69" t="s">
        <v>469</v>
      </c>
      <c r="K2705" s="68" t="s">
        <v>8509</v>
      </c>
      <c r="L2705" s="68" t="s">
        <v>33</v>
      </c>
      <c r="M2705" s="68" t="s">
        <v>40</v>
      </c>
      <c r="N2705" s="68" t="s">
        <v>41</v>
      </c>
      <c r="O2705" s="68" t="s">
        <v>30</v>
      </c>
      <c r="P2705" s="63" t="s">
        <v>41</v>
      </c>
      <c r="Q2705" s="84">
        <f t="shared" ca="1" si="126"/>
        <v>46120</v>
      </c>
      <c r="R2705" s="68" t="s">
        <v>8747</v>
      </c>
      <c r="S2705" s="68">
        <v>0</v>
      </c>
      <c r="T2705" s="68">
        <v>0</v>
      </c>
      <c r="U2705" s="68">
        <v>0</v>
      </c>
      <c r="V2705" s="86">
        <f t="shared" si="127"/>
        <v>0</v>
      </c>
      <c r="W2705" s="68">
        <v>0</v>
      </c>
      <c r="X2705" s="68">
        <v>0</v>
      </c>
      <c r="Y2705" s="68">
        <v>0</v>
      </c>
      <c r="Z2705" s="68">
        <v>0</v>
      </c>
      <c r="AA2705" s="68">
        <v>0</v>
      </c>
      <c r="AB2705" s="87" t="str">
        <f t="shared" si="128"/>
        <v>요건탈락</v>
      </c>
      <c r="AC2705" s="92" t="s">
        <v>8768</v>
      </c>
    </row>
    <row r="2706" spans="1:29" ht="16.2" hidden="1" customHeight="1" x14ac:dyDescent="0.35">
      <c r="A2706" s="61">
        <v>2705</v>
      </c>
      <c r="B2706" s="67">
        <v>20432019</v>
      </c>
      <c r="C2706" s="68" t="s">
        <v>7630</v>
      </c>
      <c r="D2706" s="63" t="s">
        <v>8764</v>
      </c>
      <c r="E2706" s="68" t="s">
        <v>8510</v>
      </c>
      <c r="F2706" s="68" t="s">
        <v>32</v>
      </c>
      <c r="G2706" s="68" t="s">
        <v>8511</v>
      </c>
      <c r="H2706" s="68" t="s">
        <v>31</v>
      </c>
      <c r="I2706" s="69" t="s">
        <v>465</v>
      </c>
      <c r="J2706" s="69" t="s">
        <v>465</v>
      </c>
      <c r="K2706" s="68" t="s">
        <v>8512</v>
      </c>
      <c r="L2706" s="68" t="s">
        <v>39</v>
      </c>
      <c r="M2706" s="68" t="s">
        <v>34</v>
      </c>
      <c r="N2706" s="68" t="s">
        <v>35</v>
      </c>
      <c r="O2706" s="68" t="s">
        <v>36</v>
      </c>
      <c r="P2706" s="89" t="s">
        <v>8766</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2" t="s">
        <v>8768</v>
      </c>
    </row>
    <row r="2707" spans="1:29" ht="16.2" hidden="1" customHeight="1" x14ac:dyDescent="0.35">
      <c r="A2707" s="61">
        <v>2706</v>
      </c>
      <c r="B2707" s="67">
        <v>20432037</v>
      </c>
      <c r="C2707" s="68" t="s">
        <v>7630</v>
      </c>
      <c r="D2707" s="63" t="s">
        <v>8764</v>
      </c>
      <c r="E2707" s="68" t="s">
        <v>8513</v>
      </c>
      <c r="F2707" s="68" t="s">
        <v>38</v>
      </c>
      <c r="G2707" s="68" t="s">
        <v>8514</v>
      </c>
      <c r="H2707" s="68" t="s">
        <v>31</v>
      </c>
      <c r="I2707" s="69" t="s">
        <v>465</v>
      </c>
      <c r="J2707" s="69" t="s">
        <v>465</v>
      </c>
      <c r="K2707" s="68" t="s">
        <v>8515</v>
      </c>
      <c r="L2707" s="68" t="s">
        <v>39</v>
      </c>
      <c r="M2707" s="68" t="s">
        <v>34</v>
      </c>
      <c r="N2707" s="68" t="s">
        <v>35</v>
      </c>
      <c r="O2707" s="68" t="s">
        <v>36</v>
      </c>
      <c r="P2707" s="89" t="s">
        <v>8766</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2" t="s">
        <v>8768</v>
      </c>
    </row>
    <row r="2708" spans="1:29" ht="16.2" hidden="1" customHeight="1" x14ac:dyDescent="0.35">
      <c r="A2708" s="61">
        <v>2707</v>
      </c>
      <c r="B2708" s="67">
        <v>20432100</v>
      </c>
      <c r="C2708" s="68" t="s">
        <v>7630</v>
      </c>
      <c r="D2708" s="63" t="s">
        <v>8764</v>
      </c>
      <c r="E2708" s="68" t="s">
        <v>8516</v>
      </c>
      <c r="F2708" s="68" t="s">
        <v>32</v>
      </c>
      <c r="G2708" s="68" t="s">
        <v>8517</v>
      </c>
      <c r="H2708" s="68" t="s">
        <v>31</v>
      </c>
      <c r="I2708" s="69" t="s">
        <v>3707</v>
      </c>
      <c r="J2708" s="69" t="s">
        <v>526</v>
      </c>
      <c r="K2708" s="68" t="s">
        <v>8518</v>
      </c>
      <c r="L2708" s="68" t="s">
        <v>39</v>
      </c>
      <c r="M2708" s="68" t="s">
        <v>40</v>
      </c>
      <c r="N2708" s="68" t="s">
        <v>48</v>
      </c>
      <c r="O2708" s="68" t="s">
        <v>43</v>
      </c>
      <c r="P2708" s="89" t="s">
        <v>8756</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2" t="s">
        <v>8768</v>
      </c>
    </row>
    <row r="2709" spans="1:29" ht="16.2" hidden="1" customHeight="1" x14ac:dyDescent="0.35">
      <c r="A2709" s="61">
        <v>2708</v>
      </c>
      <c r="B2709" s="67">
        <v>20432117</v>
      </c>
      <c r="C2709" s="68" t="s">
        <v>7630</v>
      </c>
      <c r="D2709" s="63" t="s">
        <v>8764</v>
      </c>
      <c r="E2709" s="68" t="s">
        <v>8519</v>
      </c>
      <c r="F2709" s="68" t="s">
        <v>38</v>
      </c>
      <c r="G2709" s="68" t="s">
        <v>8520</v>
      </c>
      <c r="H2709" s="68" t="s">
        <v>31</v>
      </c>
      <c r="I2709" s="69" t="s">
        <v>465</v>
      </c>
      <c r="J2709" s="69" t="s">
        <v>465</v>
      </c>
      <c r="K2709" s="68" t="s">
        <v>8521</v>
      </c>
      <c r="L2709" s="68" t="s">
        <v>39</v>
      </c>
      <c r="M2709" s="68" t="s">
        <v>34</v>
      </c>
      <c r="N2709" s="68" t="s">
        <v>35</v>
      </c>
      <c r="O2709" s="68" t="s">
        <v>36</v>
      </c>
      <c r="P2709" s="89" t="s">
        <v>8766</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2" t="s">
        <v>8768</v>
      </c>
    </row>
    <row r="2710" spans="1:29" ht="16.2" hidden="1" customHeight="1" x14ac:dyDescent="0.35">
      <c r="A2710" s="61">
        <v>2709</v>
      </c>
      <c r="B2710" s="67">
        <v>20432127</v>
      </c>
      <c r="C2710" s="68" t="s">
        <v>7630</v>
      </c>
      <c r="D2710" s="63" t="s">
        <v>8764</v>
      </c>
      <c r="E2710" s="68" t="s">
        <v>8522</v>
      </c>
      <c r="F2710" s="68" t="s">
        <v>38</v>
      </c>
      <c r="G2710" s="68" t="s">
        <v>8317</v>
      </c>
      <c r="H2710" s="68" t="s">
        <v>31</v>
      </c>
      <c r="I2710" s="69" t="s">
        <v>2247</v>
      </c>
      <c r="J2710" s="69" t="s">
        <v>465</v>
      </c>
      <c r="K2710" s="68" t="s">
        <v>8523</v>
      </c>
      <c r="L2710" s="68" t="s">
        <v>39</v>
      </c>
      <c r="M2710" s="68" t="s">
        <v>34</v>
      </c>
      <c r="N2710" s="68" t="s">
        <v>48</v>
      </c>
      <c r="O2710" s="68" t="s">
        <v>30</v>
      </c>
      <c r="P2710" s="89" t="s">
        <v>8756</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2" t="s">
        <v>8768</v>
      </c>
    </row>
    <row r="2711" spans="1:29" ht="16.2" hidden="1" customHeight="1" x14ac:dyDescent="0.35">
      <c r="A2711" s="61">
        <v>2710</v>
      </c>
      <c r="B2711" s="67">
        <v>20432159</v>
      </c>
      <c r="C2711" s="68" t="s">
        <v>7630</v>
      </c>
      <c r="D2711" s="63" t="s">
        <v>8764</v>
      </c>
      <c r="E2711" s="68" t="s">
        <v>8524</v>
      </c>
      <c r="F2711" s="68" t="s">
        <v>38</v>
      </c>
      <c r="G2711" s="68" t="s">
        <v>8525</v>
      </c>
      <c r="H2711" s="68" t="s">
        <v>31</v>
      </c>
      <c r="I2711" s="69" t="s">
        <v>465</v>
      </c>
      <c r="J2711" s="69" t="s">
        <v>465</v>
      </c>
      <c r="K2711" s="68" t="s">
        <v>8526</v>
      </c>
      <c r="L2711" s="68" t="s">
        <v>33</v>
      </c>
      <c r="M2711" s="68" t="s">
        <v>34</v>
      </c>
      <c r="N2711" s="68" t="s">
        <v>35</v>
      </c>
      <c r="O2711" s="68" t="s">
        <v>36</v>
      </c>
      <c r="P2711" s="89" t="s">
        <v>8766</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2" t="s">
        <v>8768</v>
      </c>
    </row>
    <row r="2712" spans="1:29" ht="16.2" hidden="1" customHeight="1" x14ac:dyDescent="0.35">
      <c r="A2712" s="61">
        <v>2711</v>
      </c>
      <c r="B2712" s="67">
        <v>20432200</v>
      </c>
      <c r="C2712" s="68" t="s">
        <v>7630</v>
      </c>
      <c r="D2712" s="63" t="s">
        <v>8764</v>
      </c>
      <c r="E2712" s="68" t="s">
        <v>8527</v>
      </c>
      <c r="F2712" s="68" t="s">
        <v>38</v>
      </c>
      <c r="G2712" s="68" t="s">
        <v>8528</v>
      </c>
      <c r="H2712" s="68" t="s">
        <v>31</v>
      </c>
      <c r="I2712" s="69" t="s">
        <v>2247</v>
      </c>
      <c r="J2712" s="69" t="s">
        <v>544</v>
      </c>
      <c r="K2712" s="68" t="s">
        <v>8529</v>
      </c>
      <c r="L2712" s="68" t="s">
        <v>33</v>
      </c>
      <c r="M2712" s="68" t="s">
        <v>40</v>
      </c>
      <c r="N2712" s="68" t="s">
        <v>35</v>
      </c>
      <c r="O2712" s="68" t="s">
        <v>43</v>
      </c>
      <c r="P2712" s="89" t="s">
        <v>8766</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2" t="s">
        <v>8768</v>
      </c>
    </row>
    <row r="2713" spans="1:29" ht="16.2" hidden="1" customHeight="1" x14ac:dyDescent="0.35">
      <c r="A2713" s="61">
        <v>2712</v>
      </c>
      <c r="B2713" s="67">
        <v>20432247</v>
      </c>
      <c r="C2713" s="68" t="s">
        <v>7630</v>
      </c>
      <c r="D2713" s="63" t="s">
        <v>8764</v>
      </c>
      <c r="E2713" s="68" t="s">
        <v>8530</v>
      </c>
      <c r="F2713" s="68" t="s">
        <v>38</v>
      </c>
      <c r="G2713" s="68" t="s">
        <v>2402</v>
      </c>
      <c r="H2713" s="68" t="s">
        <v>31</v>
      </c>
      <c r="I2713" s="69" t="s">
        <v>465</v>
      </c>
      <c r="J2713" s="69" t="s">
        <v>465</v>
      </c>
      <c r="K2713" s="68" t="s">
        <v>8531</v>
      </c>
      <c r="L2713" s="68" t="s">
        <v>33</v>
      </c>
      <c r="M2713" s="68" t="s">
        <v>34</v>
      </c>
      <c r="N2713" s="68" t="s">
        <v>35</v>
      </c>
      <c r="O2713" s="68" t="s">
        <v>36</v>
      </c>
      <c r="P2713" s="89" t="s">
        <v>8766</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2" t="s">
        <v>8768</v>
      </c>
    </row>
    <row r="2714" spans="1:29" ht="16.2" hidden="1" customHeight="1" x14ac:dyDescent="0.35">
      <c r="A2714" s="61">
        <v>2713</v>
      </c>
      <c r="B2714" s="67">
        <v>20432384</v>
      </c>
      <c r="C2714" s="68" t="s">
        <v>7630</v>
      </c>
      <c r="D2714" s="63" t="s">
        <v>8764</v>
      </c>
      <c r="E2714" s="68" t="s">
        <v>2136</v>
      </c>
      <c r="F2714" s="68" t="s">
        <v>32</v>
      </c>
      <c r="G2714" s="68" t="s">
        <v>2137</v>
      </c>
      <c r="H2714" s="68" t="s">
        <v>31</v>
      </c>
      <c r="I2714" s="69" t="s">
        <v>8532</v>
      </c>
      <c r="J2714" s="69" t="s">
        <v>465</v>
      </c>
      <c r="K2714" s="68" t="s">
        <v>2138</v>
      </c>
      <c r="L2714" s="68" t="s">
        <v>45</v>
      </c>
      <c r="M2714" s="68" t="s">
        <v>40</v>
      </c>
      <c r="N2714" s="68" t="s">
        <v>35</v>
      </c>
      <c r="O2714" s="68" t="s">
        <v>43</v>
      </c>
      <c r="P2714" s="89" t="s">
        <v>8766</v>
      </c>
      <c r="Q2714" s="84">
        <f t="shared" ca="1" si="126"/>
        <v>46120</v>
      </c>
      <c r="R2714" s="68" t="s">
        <v>8747</v>
      </c>
      <c r="S2714" s="68">
        <v>0</v>
      </c>
      <c r="T2714" s="68">
        <v>0</v>
      </c>
      <c r="U2714" s="68">
        <v>0</v>
      </c>
      <c r="V2714" s="86">
        <f t="shared" si="127"/>
        <v>0</v>
      </c>
      <c r="W2714" s="68">
        <v>0</v>
      </c>
      <c r="X2714" s="68">
        <v>0</v>
      </c>
      <c r="Y2714" s="68">
        <v>0</v>
      </c>
      <c r="Z2714" s="68">
        <v>0</v>
      </c>
      <c r="AA2714" s="68">
        <v>0</v>
      </c>
      <c r="AB2714" s="87" t="str">
        <f t="shared" si="128"/>
        <v>요건탈락</v>
      </c>
      <c r="AC2714" s="92" t="s">
        <v>8768</v>
      </c>
    </row>
    <row r="2715" spans="1:29" ht="16.2" hidden="1" customHeight="1" x14ac:dyDescent="0.35">
      <c r="A2715" s="61">
        <v>2714</v>
      </c>
      <c r="B2715" s="67">
        <v>20432406</v>
      </c>
      <c r="C2715" s="68" t="s">
        <v>7630</v>
      </c>
      <c r="D2715" s="63" t="s">
        <v>8764</v>
      </c>
      <c r="E2715" s="68" t="s">
        <v>8533</v>
      </c>
      <c r="F2715" s="68" t="s">
        <v>38</v>
      </c>
      <c r="G2715" s="68" t="s">
        <v>8534</v>
      </c>
      <c r="H2715" s="68" t="s">
        <v>31</v>
      </c>
      <c r="I2715" s="69" t="s">
        <v>8535</v>
      </c>
      <c r="J2715" s="69" t="s">
        <v>465</v>
      </c>
      <c r="K2715" s="68" t="s">
        <v>8536</v>
      </c>
      <c r="L2715" s="68" t="s">
        <v>39</v>
      </c>
      <c r="M2715" s="68" t="s">
        <v>40</v>
      </c>
      <c r="N2715" s="68" t="s">
        <v>57</v>
      </c>
      <c r="O2715" s="68" t="s">
        <v>30</v>
      </c>
      <c r="P2715" s="63" t="s">
        <v>57</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2" t="s">
        <v>8768</v>
      </c>
    </row>
    <row r="2716" spans="1:29" ht="16.2" hidden="1" customHeight="1" x14ac:dyDescent="0.35">
      <c r="A2716" s="61">
        <v>2715</v>
      </c>
      <c r="B2716" s="67">
        <v>20432450</v>
      </c>
      <c r="C2716" s="68" t="s">
        <v>7630</v>
      </c>
      <c r="D2716" s="63" t="s">
        <v>8764</v>
      </c>
      <c r="E2716" s="68" t="s">
        <v>8537</v>
      </c>
      <c r="F2716" s="68" t="s">
        <v>38</v>
      </c>
      <c r="G2716" s="68" t="s">
        <v>8538</v>
      </c>
      <c r="H2716" s="68" t="s">
        <v>31</v>
      </c>
      <c r="I2716" s="69" t="s">
        <v>465</v>
      </c>
      <c r="J2716" s="69" t="s">
        <v>465</v>
      </c>
      <c r="K2716" s="68" t="s">
        <v>8539</v>
      </c>
      <c r="L2716" s="68" t="s">
        <v>39</v>
      </c>
      <c r="M2716" s="68" t="s">
        <v>34</v>
      </c>
      <c r="N2716" s="68" t="s">
        <v>35</v>
      </c>
      <c r="O2716" s="68" t="s">
        <v>36</v>
      </c>
      <c r="P2716" s="89" t="s">
        <v>8766</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2" t="s">
        <v>8768</v>
      </c>
    </row>
    <row r="2717" spans="1:29" ht="16.2" hidden="1" customHeight="1" x14ac:dyDescent="0.35">
      <c r="A2717" s="61">
        <v>2716</v>
      </c>
      <c r="B2717" s="67">
        <v>20432452</v>
      </c>
      <c r="C2717" s="68" t="s">
        <v>7630</v>
      </c>
      <c r="D2717" s="63" t="s">
        <v>8764</v>
      </c>
      <c r="E2717" s="68" t="s">
        <v>8540</v>
      </c>
      <c r="F2717" s="68" t="s">
        <v>38</v>
      </c>
      <c r="G2717" s="68" t="s">
        <v>5589</v>
      </c>
      <c r="H2717" s="68" t="s">
        <v>31</v>
      </c>
      <c r="I2717" s="69" t="s">
        <v>8541</v>
      </c>
      <c r="J2717" s="69" t="s">
        <v>1463</v>
      </c>
      <c r="K2717" s="68" t="s">
        <v>8542</v>
      </c>
      <c r="L2717" s="68" t="s">
        <v>39</v>
      </c>
      <c r="M2717" s="68" t="s">
        <v>34</v>
      </c>
      <c r="N2717" s="68" t="s">
        <v>35</v>
      </c>
      <c r="O2717" s="68" t="s">
        <v>30</v>
      </c>
      <c r="P2717" s="89" t="s">
        <v>8766</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2" t="s">
        <v>8768</v>
      </c>
    </row>
    <row r="2718" spans="1:29" ht="16.2" hidden="1" customHeight="1" x14ac:dyDescent="0.35">
      <c r="A2718" s="61">
        <v>2717</v>
      </c>
      <c r="B2718" s="67">
        <v>20432698</v>
      </c>
      <c r="C2718" s="68" t="s">
        <v>7630</v>
      </c>
      <c r="D2718" s="63" t="s">
        <v>8764</v>
      </c>
      <c r="E2718" s="68" t="s">
        <v>8543</v>
      </c>
      <c r="F2718" s="68" t="s">
        <v>38</v>
      </c>
      <c r="G2718" s="68" t="s">
        <v>2190</v>
      </c>
      <c r="H2718" s="68" t="s">
        <v>31</v>
      </c>
      <c r="I2718" s="69" t="s">
        <v>465</v>
      </c>
      <c r="J2718" s="69" t="s">
        <v>465</v>
      </c>
      <c r="K2718" s="68" t="s">
        <v>8544</v>
      </c>
      <c r="L2718" s="68" t="s">
        <v>33</v>
      </c>
      <c r="M2718" s="68" t="s">
        <v>34</v>
      </c>
      <c r="N2718" s="68" t="s">
        <v>35</v>
      </c>
      <c r="O2718" s="68" t="s">
        <v>36</v>
      </c>
      <c r="P2718" s="89" t="s">
        <v>8766</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2" t="s">
        <v>8768</v>
      </c>
    </row>
    <row r="2719" spans="1:29" ht="16.2" hidden="1" customHeight="1" x14ac:dyDescent="0.35">
      <c r="A2719" s="61">
        <v>2718</v>
      </c>
      <c r="B2719" s="67">
        <v>20432755</v>
      </c>
      <c r="C2719" s="68" t="s">
        <v>7630</v>
      </c>
      <c r="D2719" s="63" t="s">
        <v>8764</v>
      </c>
      <c r="E2719" s="68" t="s">
        <v>8545</v>
      </c>
      <c r="F2719" s="68" t="s">
        <v>38</v>
      </c>
      <c r="G2719" s="68" t="s">
        <v>8546</v>
      </c>
      <c r="H2719" s="68" t="s">
        <v>31</v>
      </c>
      <c r="I2719" s="69" t="s">
        <v>465</v>
      </c>
      <c r="J2719" s="69" t="s">
        <v>465</v>
      </c>
      <c r="K2719" s="68" t="s">
        <v>8547</v>
      </c>
      <c r="L2719" s="68" t="s">
        <v>33</v>
      </c>
      <c r="M2719" s="68" t="s">
        <v>40</v>
      </c>
      <c r="N2719" s="68" t="s">
        <v>48</v>
      </c>
      <c r="O2719" s="68" t="s">
        <v>36</v>
      </c>
      <c r="P2719" s="89" t="s">
        <v>8756</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2" t="s">
        <v>8768</v>
      </c>
    </row>
    <row r="2720" spans="1:29" ht="16.2" hidden="1" customHeight="1" x14ac:dyDescent="0.35">
      <c r="A2720" s="61">
        <v>2719</v>
      </c>
      <c r="B2720" s="67">
        <v>20432757</v>
      </c>
      <c r="C2720" s="68" t="s">
        <v>7630</v>
      </c>
      <c r="D2720" s="63" t="s">
        <v>8764</v>
      </c>
      <c r="E2720" s="68" t="s">
        <v>8548</v>
      </c>
      <c r="F2720" s="68" t="s">
        <v>38</v>
      </c>
      <c r="G2720" s="68" t="s">
        <v>8549</v>
      </c>
      <c r="H2720" s="68" t="s">
        <v>31</v>
      </c>
      <c r="I2720" s="69" t="s">
        <v>465</v>
      </c>
      <c r="J2720" s="69" t="s">
        <v>465</v>
      </c>
      <c r="K2720" s="68" t="s">
        <v>8550</v>
      </c>
      <c r="L2720" s="68" t="s">
        <v>33</v>
      </c>
      <c r="M2720" s="68" t="s">
        <v>34</v>
      </c>
      <c r="N2720" s="68" t="s">
        <v>35</v>
      </c>
      <c r="O2720" s="68" t="s">
        <v>36</v>
      </c>
      <c r="P2720" s="89" t="s">
        <v>8766</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2" t="s">
        <v>8768</v>
      </c>
    </row>
    <row r="2721" spans="1:29" ht="16.2" hidden="1" customHeight="1" x14ac:dyDescent="0.35">
      <c r="A2721" s="61">
        <v>2720</v>
      </c>
      <c r="B2721" s="67">
        <v>20432833</v>
      </c>
      <c r="C2721" s="68" t="s">
        <v>7630</v>
      </c>
      <c r="D2721" s="63" t="s">
        <v>8764</v>
      </c>
      <c r="E2721" s="68" t="s">
        <v>8551</v>
      </c>
      <c r="F2721" s="68" t="s">
        <v>32</v>
      </c>
      <c r="G2721" s="68" t="s">
        <v>8552</v>
      </c>
      <c r="H2721" s="68" t="s">
        <v>31</v>
      </c>
      <c r="I2721" s="69" t="s">
        <v>465</v>
      </c>
      <c r="J2721" s="69" t="s">
        <v>465</v>
      </c>
      <c r="K2721" s="68" t="s">
        <v>8553</v>
      </c>
      <c r="L2721" s="68" t="s">
        <v>33</v>
      </c>
      <c r="M2721" s="68" t="s">
        <v>34</v>
      </c>
      <c r="N2721" s="68" t="s">
        <v>35</v>
      </c>
      <c r="O2721" s="68" t="s">
        <v>36</v>
      </c>
      <c r="P2721" s="89" t="s">
        <v>8766</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2" t="s">
        <v>8768</v>
      </c>
    </row>
    <row r="2722" spans="1:29" ht="16.2" customHeight="1" x14ac:dyDescent="0.35">
      <c r="A2722" s="61">
        <v>2721</v>
      </c>
      <c r="B2722" s="67">
        <v>20432837</v>
      </c>
      <c r="C2722" s="68" t="s">
        <v>7630</v>
      </c>
      <c r="D2722" s="63" t="s">
        <v>8764</v>
      </c>
      <c r="E2722" s="68" t="s">
        <v>8554</v>
      </c>
      <c r="F2722" s="68" t="s">
        <v>32</v>
      </c>
      <c r="G2722" s="68" t="s">
        <v>8555</v>
      </c>
      <c r="H2722" s="68" t="s">
        <v>42</v>
      </c>
      <c r="I2722" s="69" t="s">
        <v>4664</v>
      </c>
      <c r="J2722" s="69" t="s">
        <v>544</v>
      </c>
      <c r="K2722" s="68" t="s">
        <v>8556</v>
      </c>
      <c r="L2722" s="68" t="s">
        <v>39</v>
      </c>
      <c r="M2722" s="68" t="s">
        <v>40</v>
      </c>
      <c r="N2722" s="68" t="s">
        <v>53</v>
      </c>
      <c r="O2722" s="68" t="s">
        <v>43</v>
      </c>
      <c r="P2722" s="63" t="s">
        <v>53</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2" t="s">
        <v>8768</v>
      </c>
    </row>
    <row r="2723" spans="1:29" ht="16.2" hidden="1" customHeight="1" x14ac:dyDescent="0.35">
      <c r="A2723" s="61">
        <v>2722</v>
      </c>
      <c r="B2723" s="67">
        <v>20432910</v>
      </c>
      <c r="C2723" s="68" t="s">
        <v>7630</v>
      </c>
      <c r="D2723" s="63" t="s">
        <v>8764</v>
      </c>
      <c r="E2723" s="68" t="s">
        <v>383</v>
      </c>
      <c r="F2723" s="68" t="s">
        <v>38</v>
      </c>
      <c r="G2723" s="68" t="s">
        <v>8557</v>
      </c>
      <c r="H2723" s="68" t="s">
        <v>31</v>
      </c>
      <c r="I2723" s="69" t="s">
        <v>465</v>
      </c>
      <c r="J2723" s="69" t="s">
        <v>465</v>
      </c>
      <c r="K2723" s="68" t="s">
        <v>8558</v>
      </c>
      <c r="L2723" s="68" t="s">
        <v>39</v>
      </c>
      <c r="M2723" s="68" t="s">
        <v>34</v>
      </c>
      <c r="N2723" s="68" t="s">
        <v>35</v>
      </c>
      <c r="O2723" s="68" t="s">
        <v>36</v>
      </c>
      <c r="P2723" s="89" t="s">
        <v>8766</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2" t="s">
        <v>8768</v>
      </c>
    </row>
    <row r="2724" spans="1:29" ht="16.2" hidden="1" customHeight="1" x14ac:dyDescent="0.35">
      <c r="A2724" s="61">
        <v>2723</v>
      </c>
      <c r="B2724" s="67">
        <v>20432949</v>
      </c>
      <c r="C2724" s="68" t="s">
        <v>7630</v>
      </c>
      <c r="D2724" s="63" t="s">
        <v>8764</v>
      </c>
      <c r="E2724" s="68" t="s">
        <v>7549</v>
      </c>
      <c r="F2724" s="68" t="s">
        <v>38</v>
      </c>
      <c r="G2724" s="68" t="s">
        <v>7550</v>
      </c>
      <c r="H2724" s="68" t="s">
        <v>42</v>
      </c>
      <c r="I2724" s="69" t="s">
        <v>465</v>
      </c>
      <c r="J2724" s="69" t="s">
        <v>465</v>
      </c>
      <c r="K2724" s="68" t="s">
        <v>7551</v>
      </c>
      <c r="L2724" s="68" t="s">
        <v>33</v>
      </c>
      <c r="M2724" s="68" t="s">
        <v>34</v>
      </c>
      <c r="N2724" s="68" t="s">
        <v>35</v>
      </c>
      <c r="O2724" s="68" t="s">
        <v>36</v>
      </c>
      <c r="P2724" s="89" t="s">
        <v>8766</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2" t="s">
        <v>8768</v>
      </c>
    </row>
    <row r="2725" spans="1:29" ht="16.2" hidden="1" customHeight="1" x14ac:dyDescent="0.35">
      <c r="A2725" s="61">
        <v>2724</v>
      </c>
      <c r="B2725" s="67">
        <v>20433038</v>
      </c>
      <c r="C2725" s="68" t="s">
        <v>7630</v>
      </c>
      <c r="D2725" s="63" t="s">
        <v>8764</v>
      </c>
      <c r="E2725" s="68" t="s">
        <v>8559</v>
      </c>
      <c r="F2725" s="68" t="s">
        <v>38</v>
      </c>
      <c r="G2725" s="68" t="s">
        <v>8560</v>
      </c>
      <c r="H2725" s="68" t="s">
        <v>31</v>
      </c>
      <c r="I2725" s="69" t="s">
        <v>465</v>
      </c>
      <c r="J2725" s="69" t="s">
        <v>465</v>
      </c>
      <c r="K2725" s="68" t="s">
        <v>8561</v>
      </c>
      <c r="L2725" s="68" t="s">
        <v>39</v>
      </c>
      <c r="M2725" s="68" t="s">
        <v>34</v>
      </c>
      <c r="N2725" s="68" t="s">
        <v>35</v>
      </c>
      <c r="O2725" s="68" t="s">
        <v>43</v>
      </c>
      <c r="P2725" s="89" t="s">
        <v>8766</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2" t="s">
        <v>8768</v>
      </c>
    </row>
    <row r="2726" spans="1:29" ht="16.2" hidden="1" customHeight="1" x14ac:dyDescent="0.35">
      <c r="A2726" s="61">
        <v>2725</v>
      </c>
      <c r="B2726" s="67">
        <v>20433055</v>
      </c>
      <c r="C2726" s="68" t="s">
        <v>7630</v>
      </c>
      <c r="D2726" s="63" t="s">
        <v>8764</v>
      </c>
      <c r="E2726" s="68" t="s">
        <v>8562</v>
      </c>
      <c r="F2726" s="68" t="s">
        <v>38</v>
      </c>
      <c r="G2726" s="68" t="s">
        <v>8563</v>
      </c>
      <c r="H2726" s="68" t="s">
        <v>42</v>
      </c>
      <c r="I2726" s="69" t="s">
        <v>582</v>
      </c>
      <c r="J2726" s="69" t="s">
        <v>526</v>
      </c>
      <c r="K2726" s="68" t="s">
        <v>8564</v>
      </c>
      <c r="L2726" s="68" t="s">
        <v>33</v>
      </c>
      <c r="M2726" s="68" t="s">
        <v>34</v>
      </c>
      <c r="N2726" s="68" t="s">
        <v>35</v>
      </c>
      <c r="O2726" s="68" t="s">
        <v>43</v>
      </c>
      <c r="P2726" s="89" t="s">
        <v>8766</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2" t="s">
        <v>8768</v>
      </c>
    </row>
    <row r="2727" spans="1:29" ht="16.2" hidden="1" customHeight="1" x14ac:dyDescent="0.35">
      <c r="A2727" s="61">
        <v>2726</v>
      </c>
      <c r="B2727" s="67">
        <v>20433105</v>
      </c>
      <c r="C2727" s="68" t="s">
        <v>7630</v>
      </c>
      <c r="D2727" s="63" t="s">
        <v>8764</v>
      </c>
      <c r="E2727" s="68" t="s">
        <v>8565</v>
      </c>
      <c r="F2727" s="68" t="s">
        <v>38</v>
      </c>
      <c r="G2727" s="68" t="s">
        <v>2907</v>
      </c>
      <c r="H2727" s="68" t="s">
        <v>31</v>
      </c>
      <c r="I2727" s="69" t="s">
        <v>1466</v>
      </c>
      <c r="J2727" s="69" t="s">
        <v>544</v>
      </c>
      <c r="K2727" s="68" t="s">
        <v>8566</v>
      </c>
      <c r="L2727" s="68" t="s">
        <v>33</v>
      </c>
      <c r="M2727" s="68" t="s">
        <v>40</v>
      </c>
      <c r="N2727" s="68" t="s">
        <v>35</v>
      </c>
      <c r="O2727" s="68" t="s">
        <v>30</v>
      </c>
      <c r="P2727" s="89" t="s">
        <v>8766</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2" t="s">
        <v>8768</v>
      </c>
    </row>
    <row r="2728" spans="1:29" ht="16.2" hidden="1" customHeight="1" x14ac:dyDescent="0.35">
      <c r="A2728" s="61">
        <v>2727</v>
      </c>
      <c r="B2728" s="67">
        <v>20433132</v>
      </c>
      <c r="C2728" s="68" t="s">
        <v>7630</v>
      </c>
      <c r="D2728" s="63" t="s">
        <v>8764</v>
      </c>
      <c r="E2728" s="68" t="s">
        <v>357</v>
      </c>
      <c r="F2728" s="68" t="s">
        <v>38</v>
      </c>
      <c r="G2728" s="68" t="s">
        <v>8567</v>
      </c>
      <c r="H2728" s="68" t="s">
        <v>31</v>
      </c>
      <c r="I2728" s="69" t="s">
        <v>465</v>
      </c>
      <c r="J2728" s="69" t="s">
        <v>465</v>
      </c>
      <c r="K2728" s="68" t="s">
        <v>8568</v>
      </c>
      <c r="L2728" s="68" t="s">
        <v>33</v>
      </c>
      <c r="M2728" s="68" t="s">
        <v>34</v>
      </c>
      <c r="N2728" s="68" t="s">
        <v>35</v>
      </c>
      <c r="O2728" s="68" t="s">
        <v>36</v>
      </c>
      <c r="P2728" s="89" t="s">
        <v>8766</v>
      </c>
      <c r="Q2728" s="84">
        <f t="shared" ca="1" si="126"/>
        <v>46120</v>
      </c>
      <c r="R2728" s="68" t="s">
        <v>8747</v>
      </c>
      <c r="S2728" s="68">
        <v>0</v>
      </c>
      <c r="T2728" s="68">
        <v>0</v>
      </c>
      <c r="U2728" s="68">
        <v>0</v>
      </c>
      <c r="V2728" s="86">
        <f t="shared" si="127"/>
        <v>0</v>
      </c>
      <c r="W2728" s="68">
        <v>0</v>
      </c>
      <c r="X2728" s="68">
        <v>0</v>
      </c>
      <c r="Y2728" s="68">
        <v>0</v>
      </c>
      <c r="Z2728" s="68">
        <v>0</v>
      </c>
      <c r="AA2728" s="68">
        <v>0</v>
      </c>
      <c r="AB2728" s="87" t="str">
        <f t="shared" si="128"/>
        <v>요건탈락</v>
      </c>
      <c r="AC2728" s="92" t="s">
        <v>8768</v>
      </c>
    </row>
    <row r="2729" spans="1:29" ht="16.2" hidden="1" customHeight="1" x14ac:dyDescent="0.35">
      <c r="A2729" s="61">
        <v>2728</v>
      </c>
      <c r="B2729" s="67">
        <v>20433135</v>
      </c>
      <c r="C2729" s="68" t="s">
        <v>7630</v>
      </c>
      <c r="D2729" s="63" t="s">
        <v>8764</v>
      </c>
      <c r="E2729" s="68" t="s">
        <v>8569</v>
      </c>
      <c r="F2729" s="68" t="s">
        <v>32</v>
      </c>
      <c r="G2729" s="68" t="s">
        <v>6964</v>
      </c>
      <c r="H2729" s="68" t="s">
        <v>31</v>
      </c>
      <c r="I2729" s="69" t="s">
        <v>8570</v>
      </c>
      <c r="J2729" s="69" t="s">
        <v>1463</v>
      </c>
      <c r="K2729" s="68" t="s">
        <v>8571</v>
      </c>
      <c r="L2729" s="68" t="s">
        <v>33</v>
      </c>
      <c r="M2729" s="68" t="s">
        <v>34</v>
      </c>
      <c r="N2729" s="68" t="s">
        <v>35</v>
      </c>
      <c r="O2729" s="68" t="s">
        <v>30</v>
      </c>
      <c r="P2729" s="89" t="s">
        <v>8766</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2" t="s">
        <v>8768</v>
      </c>
    </row>
    <row r="2730" spans="1:29" ht="16.2" hidden="1" customHeight="1" x14ac:dyDescent="0.35">
      <c r="A2730" s="61">
        <v>2729</v>
      </c>
      <c r="B2730" s="67">
        <v>20437700</v>
      </c>
      <c r="C2730" s="68" t="s">
        <v>7630</v>
      </c>
      <c r="D2730" s="63" t="s">
        <v>8764</v>
      </c>
      <c r="E2730" s="68" t="s">
        <v>2321</v>
      </c>
      <c r="F2730" s="68" t="s">
        <v>38</v>
      </c>
      <c r="G2730" s="68" t="s">
        <v>8572</v>
      </c>
      <c r="H2730" s="68" t="s">
        <v>42</v>
      </c>
      <c r="I2730" s="69" t="s">
        <v>8573</v>
      </c>
      <c r="J2730" s="69" t="s">
        <v>526</v>
      </c>
      <c r="K2730" s="68" t="s">
        <v>8574</v>
      </c>
      <c r="L2730" s="68" t="s">
        <v>39</v>
      </c>
      <c r="M2730" s="68" t="s">
        <v>34</v>
      </c>
      <c r="N2730" s="68" t="s">
        <v>35</v>
      </c>
      <c r="O2730" s="68" t="s">
        <v>43</v>
      </c>
      <c r="P2730" s="89" t="s">
        <v>8766</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2" t="s">
        <v>8768</v>
      </c>
    </row>
    <row r="2731" spans="1:29" ht="16.2" hidden="1" customHeight="1" x14ac:dyDescent="0.35">
      <c r="A2731" s="61">
        <v>2730</v>
      </c>
      <c r="B2731" s="67">
        <v>20437990</v>
      </c>
      <c r="C2731" s="68" t="s">
        <v>7630</v>
      </c>
      <c r="D2731" s="63" t="s">
        <v>8764</v>
      </c>
      <c r="E2731" s="68" t="s">
        <v>8575</v>
      </c>
      <c r="F2731" s="68" t="s">
        <v>38</v>
      </c>
      <c r="G2731" s="68" t="s">
        <v>8576</v>
      </c>
      <c r="H2731" s="68" t="s">
        <v>31</v>
      </c>
      <c r="I2731" s="69" t="s">
        <v>465</v>
      </c>
      <c r="J2731" s="69" t="s">
        <v>465</v>
      </c>
      <c r="K2731" s="68" t="s">
        <v>8577</v>
      </c>
      <c r="L2731" s="68" t="s">
        <v>39</v>
      </c>
      <c r="M2731" s="68" t="s">
        <v>34</v>
      </c>
      <c r="N2731" s="68" t="s">
        <v>35</v>
      </c>
      <c r="O2731" s="68" t="s">
        <v>36</v>
      </c>
      <c r="P2731" s="89" t="s">
        <v>8766</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2" t="s">
        <v>8768</v>
      </c>
    </row>
    <row r="2732" spans="1:29" ht="16.2" hidden="1" customHeight="1" x14ac:dyDescent="0.35">
      <c r="A2732" s="61">
        <v>2731</v>
      </c>
      <c r="B2732" s="67">
        <v>20438107</v>
      </c>
      <c r="C2732" s="68" t="s">
        <v>7630</v>
      </c>
      <c r="D2732" s="63" t="s">
        <v>8764</v>
      </c>
      <c r="E2732" s="68" t="s">
        <v>8578</v>
      </c>
      <c r="F2732" s="68" t="s">
        <v>38</v>
      </c>
      <c r="G2732" s="68" t="s">
        <v>8579</v>
      </c>
      <c r="H2732" s="68" t="s">
        <v>31</v>
      </c>
      <c r="I2732" s="69" t="s">
        <v>465</v>
      </c>
      <c r="J2732" s="69" t="s">
        <v>465</v>
      </c>
      <c r="K2732" s="68" t="s">
        <v>8580</v>
      </c>
      <c r="L2732" s="68" t="s">
        <v>39</v>
      </c>
      <c r="M2732" s="68" t="s">
        <v>34</v>
      </c>
      <c r="N2732" s="68" t="s">
        <v>35</v>
      </c>
      <c r="O2732" s="68" t="s">
        <v>36</v>
      </c>
      <c r="P2732" s="89" t="s">
        <v>8766</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2" t="s">
        <v>8768</v>
      </c>
    </row>
    <row r="2733" spans="1:29" ht="16.2" customHeight="1" x14ac:dyDescent="0.35">
      <c r="A2733" s="61">
        <v>2732</v>
      </c>
      <c r="B2733" s="67">
        <v>20438453</v>
      </c>
      <c r="C2733" s="68" t="s">
        <v>7630</v>
      </c>
      <c r="D2733" s="63" t="s">
        <v>8764</v>
      </c>
      <c r="E2733" s="68" t="s">
        <v>8581</v>
      </c>
      <c r="F2733" s="68" t="s">
        <v>32</v>
      </c>
      <c r="G2733" s="68" t="s">
        <v>8582</v>
      </c>
      <c r="H2733" s="68" t="s">
        <v>42</v>
      </c>
      <c r="I2733" s="69" t="s">
        <v>465</v>
      </c>
      <c r="J2733" s="69" t="s">
        <v>465</v>
      </c>
      <c r="K2733" s="68" t="s">
        <v>8583</v>
      </c>
      <c r="L2733" s="68" t="s">
        <v>45</v>
      </c>
      <c r="M2733" s="68" t="s">
        <v>40</v>
      </c>
      <c r="N2733" s="68" t="s">
        <v>53</v>
      </c>
      <c r="O2733" s="68" t="s">
        <v>36</v>
      </c>
      <c r="P2733" s="63" t="s">
        <v>53</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2" t="s">
        <v>8768</v>
      </c>
    </row>
    <row r="2734" spans="1:29" ht="16.2" hidden="1" customHeight="1" x14ac:dyDescent="0.35">
      <c r="A2734" s="61">
        <v>2733</v>
      </c>
      <c r="B2734" s="67">
        <v>20438555</v>
      </c>
      <c r="C2734" s="68" t="s">
        <v>7630</v>
      </c>
      <c r="D2734" s="63" t="s">
        <v>8764</v>
      </c>
      <c r="E2734" s="68" t="s">
        <v>8584</v>
      </c>
      <c r="F2734" s="68" t="s">
        <v>38</v>
      </c>
      <c r="G2734" s="68" t="s">
        <v>8585</v>
      </c>
      <c r="H2734" s="68" t="s">
        <v>31</v>
      </c>
      <c r="I2734" s="69" t="s">
        <v>465</v>
      </c>
      <c r="J2734" s="69" t="s">
        <v>465</v>
      </c>
      <c r="K2734" s="68" t="s">
        <v>8586</v>
      </c>
      <c r="L2734" s="68" t="s">
        <v>39</v>
      </c>
      <c r="M2734" s="68" t="s">
        <v>34</v>
      </c>
      <c r="N2734" s="68" t="s">
        <v>35</v>
      </c>
      <c r="O2734" s="68" t="s">
        <v>36</v>
      </c>
      <c r="P2734" s="89" t="s">
        <v>8766</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2" t="s">
        <v>8768</v>
      </c>
    </row>
    <row r="2735" spans="1:29" ht="16.2" hidden="1" customHeight="1" x14ac:dyDescent="0.35">
      <c r="A2735" s="61">
        <v>2734</v>
      </c>
      <c r="B2735" s="67">
        <v>20438617</v>
      </c>
      <c r="C2735" s="68" t="s">
        <v>7630</v>
      </c>
      <c r="D2735" s="63" t="s">
        <v>8764</v>
      </c>
      <c r="E2735" s="68" t="s">
        <v>8587</v>
      </c>
      <c r="F2735" s="68" t="s">
        <v>38</v>
      </c>
      <c r="G2735" s="68" t="s">
        <v>8588</v>
      </c>
      <c r="H2735" s="68" t="s">
        <v>31</v>
      </c>
      <c r="I2735" s="69" t="s">
        <v>8589</v>
      </c>
      <c r="J2735" s="69" t="s">
        <v>469</v>
      </c>
      <c r="K2735" s="68" t="s">
        <v>8590</v>
      </c>
      <c r="L2735" s="68" t="s">
        <v>39</v>
      </c>
      <c r="M2735" s="68" t="s">
        <v>34</v>
      </c>
      <c r="N2735" s="68" t="s">
        <v>52</v>
      </c>
      <c r="O2735" s="68" t="s">
        <v>43</v>
      </c>
      <c r="P2735" s="63" t="s">
        <v>52</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2" t="s">
        <v>8768</v>
      </c>
    </row>
    <row r="2736" spans="1:29" ht="16.2" hidden="1" customHeight="1" x14ac:dyDescent="0.35">
      <c r="A2736" s="61">
        <v>2735</v>
      </c>
      <c r="B2736" s="67">
        <v>20439093</v>
      </c>
      <c r="C2736" s="68" t="s">
        <v>7630</v>
      </c>
      <c r="D2736" s="63" t="s">
        <v>8764</v>
      </c>
      <c r="E2736" s="68" t="s">
        <v>414</v>
      </c>
      <c r="F2736" s="68" t="s">
        <v>38</v>
      </c>
      <c r="G2736" s="68" t="s">
        <v>8591</v>
      </c>
      <c r="H2736" s="68" t="s">
        <v>31</v>
      </c>
      <c r="I2736" s="69" t="s">
        <v>465</v>
      </c>
      <c r="J2736" s="69" t="s">
        <v>465</v>
      </c>
      <c r="K2736" s="68" t="s">
        <v>8592</v>
      </c>
      <c r="L2736" s="68" t="s">
        <v>33</v>
      </c>
      <c r="M2736" s="68" t="s">
        <v>34</v>
      </c>
      <c r="N2736" s="68" t="s">
        <v>35</v>
      </c>
      <c r="O2736" s="68" t="s">
        <v>36</v>
      </c>
      <c r="P2736" s="89" t="s">
        <v>8766</v>
      </c>
      <c r="Q2736" s="84">
        <f t="shared" ca="1" si="126"/>
        <v>46120</v>
      </c>
      <c r="R2736" s="68" t="s">
        <v>8747</v>
      </c>
      <c r="S2736" s="68">
        <v>0</v>
      </c>
      <c r="T2736" s="68">
        <v>0</v>
      </c>
      <c r="U2736" s="68">
        <v>0</v>
      </c>
      <c r="V2736" s="86">
        <f t="shared" si="127"/>
        <v>0</v>
      </c>
      <c r="W2736" s="68">
        <v>0</v>
      </c>
      <c r="X2736" s="68">
        <v>0</v>
      </c>
      <c r="Y2736" s="68">
        <v>0</v>
      </c>
      <c r="Z2736" s="68">
        <v>0</v>
      </c>
      <c r="AA2736" s="68">
        <v>0</v>
      </c>
      <c r="AB2736" s="87" t="str">
        <f t="shared" si="128"/>
        <v>요건탈락</v>
      </c>
      <c r="AC2736" s="92" t="s">
        <v>8768</v>
      </c>
    </row>
    <row r="2737" spans="1:29" ht="16.2" hidden="1" customHeight="1" x14ac:dyDescent="0.35">
      <c r="A2737" s="61">
        <v>2736</v>
      </c>
      <c r="B2737" s="67">
        <v>20439136</v>
      </c>
      <c r="C2737" s="68" t="s">
        <v>7630</v>
      </c>
      <c r="D2737" s="63" t="s">
        <v>8764</v>
      </c>
      <c r="E2737" s="68" t="s">
        <v>8593</v>
      </c>
      <c r="F2737" s="68" t="s">
        <v>38</v>
      </c>
      <c r="G2737" s="68" t="s">
        <v>746</v>
      </c>
      <c r="H2737" s="68" t="s">
        <v>31</v>
      </c>
      <c r="I2737" s="69" t="s">
        <v>465</v>
      </c>
      <c r="J2737" s="69" t="s">
        <v>465</v>
      </c>
      <c r="K2737" s="68" t="s">
        <v>8594</v>
      </c>
      <c r="L2737" s="68" t="s">
        <v>39</v>
      </c>
      <c r="M2737" s="68" t="s">
        <v>40</v>
      </c>
      <c r="N2737" s="68" t="s">
        <v>57</v>
      </c>
      <c r="O2737" s="68" t="s">
        <v>36</v>
      </c>
      <c r="P2737" s="63" t="s">
        <v>57</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2" t="s">
        <v>8768</v>
      </c>
    </row>
    <row r="2738" spans="1:29" ht="16.2" hidden="1" customHeight="1" x14ac:dyDescent="0.35">
      <c r="A2738" s="61">
        <v>2737</v>
      </c>
      <c r="B2738" s="67">
        <v>20439170</v>
      </c>
      <c r="C2738" s="68" t="s">
        <v>7630</v>
      </c>
      <c r="D2738" s="63" t="s">
        <v>8764</v>
      </c>
      <c r="E2738" s="68" t="s">
        <v>8595</v>
      </c>
      <c r="F2738" s="68" t="s">
        <v>38</v>
      </c>
      <c r="G2738" s="68" t="s">
        <v>8596</v>
      </c>
      <c r="H2738" s="68" t="s">
        <v>31</v>
      </c>
      <c r="I2738" s="69" t="s">
        <v>465</v>
      </c>
      <c r="J2738" s="69" t="s">
        <v>465</v>
      </c>
      <c r="K2738" s="68" t="s">
        <v>8597</v>
      </c>
      <c r="L2738" s="68" t="s">
        <v>39</v>
      </c>
      <c r="M2738" s="68" t="s">
        <v>40</v>
      </c>
      <c r="N2738" s="68" t="s">
        <v>57</v>
      </c>
      <c r="O2738" s="68" t="s">
        <v>36</v>
      </c>
      <c r="P2738" s="63" t="s">
        <v>57</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2" t="s">
        <v>8768</v>
      </c>
    </row>
    <row r="2739" spans="1:29" ht="16.2" hidden="1" customHeight="1" x14ac:dyDescent="0.35">
      <c r="A2739" s="61">
        <v>2738</v>
      </c>
      <c r="B2739" s="67">
        <v>20439272</v>
      </c>
      <c r="C2739" s="68" t="s">
        <v>7630</v>
      </c>
      <c r="D2739" s="63" t="s">
        <v>8764</v>
      </c>
      <c r="E2739" s="68" t="s">
        <v>8598</v>
      </c>
      <c r="F2739" s="68" t="s">
        <v>38</v>
      </c>
      <c r="G2739" s="68" t="s">
        <v>8599</v>
      </c>
      <c r="H2739" s="68" t="s">
        <v>31</v>
      </c>
      <c r="I2739" s="69" t="s">
        <v>465</v>
      </c>
      <c r="J2739" s="69" t="s">
        <v>465</v>
      </c>
      <c r="K2739" s="68" t="s">
        <v>8600</v>
      </c>
      <c r="L2739" s="68" t="s">
        <v>45</v>
      </c>
      <c r="M2739" s="68" t="s">
        <v>34</v>
      </c>
      <c r="N2739" s="68" t="s">
        <v>35</v>
      </c>
      <c r="O2739" s="68" t="s">
        <v>43</v>
      </c>
      <c r="P2739" s="89" t="s">
        <v>8766</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2" t="s">
        <v>8768</v>
      </c>
    </row>
    <row r="2740" spans="1:29" ht="16.2" hidden="1" customHeight="1" x14ac:dyDescent="0.35">
      <c r="A2740" s="61">
        <v>2739</v>
      </c>
      <c r="B2740" s="67">
        <v>20439413</v>
      </c>
      <c r="C2740" s="68" t="s">
        <v>7630</v>
      </c>
      <c r="D2740" s="63" t="s">
        <v>8764</v>
      </c>
      <c r="E2740" s="68" t="s">
        <v>8601</v>
      </c>
      <c r="F2740" s="68" t="s">
        <v>32</v>
      </c>
      <c r="G2740" s="68" t="s">
        <v>8602</v>
      </c>
      <c r="H2740" s="68" t="s">
        <v>31</v>
      </c>
      <c r="I2740" s="69" t="s">
        <v>465</v>
      </c>
      <c r="J2740" s="69" t="s">
        <v>465</v>
      </c>
      <c r="K2740" s="68" t="s">
        <v>8603</v>
      </c>
      <c r="L2740" s="68" t="s">
        <v>33</v>
      </c>
      <c r="M2740" s="68" t="s">
        <v>40</v>
      </c>
      <c r="N2740" s="68" t="s">
        <v>35</v>
      </c>
      <c r="O2740" s="68" t="s">
        <v>36</v>
      </c>
      <c r="P2740" s="89" t="s">
        <v>8766</v>
      </c>
      <c r="Q2740" s="84">
        <f t="shared" ca="1" si="126"/>
        <v>46120</v>
      </c>
      <c r="R2740" s="68" t="s">
        <v>8747</v>
      </c>
      <c r="S2740" s="68">
        <v>0</v>
      </c>
      <c r="T2740" s="68">
        <v>0</v>
      </c>
      <c r="U2740" s="68">
        <v>0</v>
      </c>
      <c r="V2740" s="86">
        <f t="shared" si="127"/>
        <v>0</v>
      </c>
      <c r="W2740" s="68">
        <v>0</v>
      </c>
      <c r="X2740" s="68">
        <v>0</v>
      </c>
      <c r="Y2740" s="68">
        <v>0</v>
      </c>
      <c r="Z2740" s="68">
        <v>0</v>
      </c>
      <c r="AA2740" s="68">
        <v>0</v>
      </c>
      <c r="AB2740" s="87" t="str">
        <f t="shared" si="128"/>
        <v>요건탈락</v>
      </c>
      <c r="AC2740" s="92" t="s">
        <v>8768</v>
      </c>
    </row>
    <row r="2741" spans="1:29" ht="16.2" hidden="1" customHeight="1" x14ac:dyDescent="0.35">
      <c r="A2741" s="61">
        <v>2740</v>
      </c>
      <c r="B2741" s="67">
        <v>20439441</v>
      </c>
      <c r="C2741" s="68" t="s">
        <v>7630</v>
      </c>
      <c r="D2741" s="63" t="s">
        <v>8764</v>
      </c>
      <c r="E2741" s="68" t="s">
        <v>8604</v>
      </c>
      <c r="F2741" s="68" t="s">
        <v>32</v>
      </c>
      <c r="G2741" s="68" t="s">
        <v>8605</v>
      </c>
      <c r="H2741" s="68" t="s">
        <v>42</v>
      </c>
      <c r="I2741" s="69" t="s">
        <v>465</v>
      </c>
      <c r="J2741" s="69" t="s">
        <v>465</v>
      </c>
      <c r="K2741" s="68" t="s">
        <v>8606</v>
      </c>
      <c r="L2741" s="68" t="s">
        <v>39</v>
      </c>
      <c r="M2741" s="68" t="s">
        <v>40</v>
      </c>
      <c r="N2741" s="68" t="s">
        <v>35</v>
      </c>
      <c r="O2741" s="68" t="s">
        <v>36</v>
      </c>
      <c r="P2741" s="89" t="s">
        <v>8766</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2" t="s">
        <v>8768</v>
      </c>
    </row>
    <row r="2742" spans="1:29" ht="16.2" hidden="1" customHeight="1" x14ac:dyDescent="0.35">
      <c r="A2742" s="61">
        <v>2741</v>
      </c>
      <c r="B2742" s="67">
        <v>20439514</v>
      </c>
      <c r="C2742" s="68" t="s">
        <v>7630</v>
      </c>
      <c r="D2742" s="63" t="s">
        <v>8764</v>
      </c>
      <c r="E2742" s="68" t="s">
        <v>8607</v>
      </c>
      <c r="F2742" s="68" t="s">
        <v>32</v>
      </c>
      <c r="G2742" s="68" t="s">
        <v>8608</v>
      </c>
      <c r="H2742" s="68" t="s">
        <v>31</v>
      </c>
      <c r="I2742" s="69" t="s">
        <v>8609</v>
      </c>
      <c r="J2742" s="69" t="s">
        <v>502</v>
      </c>
      <c r="K2742" s="68" t="s">
        <v>8610</v>
      </c>
      <c r="L2742" s="68" t="s">
        <v>39</v>
      </c>
      <c r="M2742" s="68" t="s">
        <v>34</v>
      </c>
      <c r="N2742" s="68" t="s">
        <v>35</v>
      </c>
      <c r="O2742" s="68" t="s">
        <v>43</v>
      </c>
      <c r="P2742" s="89" t="s">
        <v>8766</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2" t="s">
        <v>8768</v>
      </c>
    </row>
    <row r="2743" spans="1:29" ht="16.2" hidden="1" customHeight="1" x14ac:dyDescent="0.35">
      <c r="A2743" s="61">
        <v>2742</v>
      </c>
      <c r="B2743" s="67">
        <v>20439651</v>
      </c>
      <c r="C2743" s="68" t="s">
        <v>7630</v>
      </c>
      <c r="D2743" s="63" t="s">
        <v>8764</v>
      </c>
      <c r="E2743" s="68" t="s">
        <v>8611</v>
      </c>
      <c r="F2743" s="68" t="s">
        <v>38</v>
      </c>
      <c r="G2743" s="68" t="s">
        <v>8612</v>
      </c>
      <c r="H2743" s="68" t="s">
        <v>42</v>
      </c>
      <c r="I2743" s="69" t="s">
        <v>465</v>
      </c>
      <c r="J2743" s="69" t="s">
        <v>465</v>
      </c>
      <c r="K2743" s="68" t="s">
        <v>8613</v>
      </c>
      <c r="L2743" s="68" t="s">
        <v>39</v>
      </c>
      <c r="M2743" s="68" t="s">
        <v>34</v>
      </c>
      <c r="N2743" s="68" t="s">
        <v>52</v>
      </c>
      <c r="O2743" s="68" t="s">
        <v>36</v>
      </c>
      <c r="P2743" s="63" t="s">
        <v>52</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2" t="s">
        <v>8770</v>
      </c>
    </row>
    <row r="2744" spans="1:29" ht="16.2" hidden="1" customHeight="1" x14ac:dyDescent="0.35">
      <c r="A2744" s="61">
        <v>2743</v>
      </c>
      <c r="B2744" s="67">
        <v>20439686</v>
      </c>
      <c r="C2744" s="68" t="s">
        <v>7630</v>
      </c>
      <c r="D2744" s="63" t="s">
        <v>8764</v>
      </c>
      <c r="E2744" s="68" t="s">
        <v>8614</v>
      </c>
      <c r="F2744" s="68" t="s">
        <v>38</v>
      </c>
      <c r="G2744" s="68" t="s">
        <v>8615</v>
      </c>
      <c r="H2744" s="68" t="s">
        <v>31</v>
      </c>
      <c r="I2744" s="69" t="s">
        <v>465</v>
      </c>
      <c r="J2744" s="69" t="s">
        <v>465</v>
      </c>
      <c r="K2744" s="68" t="s">
        <v>8616</v>
      </c>
      <c r="L2744" s="68" t="s">
        <v>33</v>
      </c>
      <c r="M2744" s="68" t="s">
        <v>34</v>
      </c>
      <c r="N2744" s="68" t="s">
        <v>35</v>
      </c>
      <c r="O2744" s="68" t="s">
        <v>36</v>
      </c>
      <c r="P2744" s="89" t="s">
        <v>8766</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2" t="s">
        <v>8768</v>
      </c>
    </row>
    <row r="2745" spans="1:29" ht="16.2" hidden="1" customHeight="1" x14ac:dyDescent="0.35">
      <c r="A2745" s="61">
        <v>2744</v>
      </c>
      <c r="B2745" s="67">
        <v>20439727</v>
      </c>
      <c r="C2745" s="68" t="s">
        <v>7630</v>
      </c>
      <c r="D2745" s="63" t="s">
        <v>8764</v>
      </c>
      <c r="E2745" s="68" t="s">
        <v>8617</v>
      </c>
      <c r="F2745" s="68" t="s">
        <v>32</v>
      </c>
      <c r="G2745" s="68" t="s">
        <v>5921</v>
      </c>
      <c r="H2745" s="68" t="s">
        <v>31</v>
      </c>
      <c r="I2745" s="69" t="s">
        <v>465</v>
      </c>
      <c r="J2745" s="69" t="s">
        <v>465</v>
      </c>
      <c r="K2745" s="68" t="s">
        <v>8618</v>
      </c>
      <c r="L2745" s="68" t="s">
        <v>33</v>
      </c>
      <c r="M2745" s="68" t="s">
        <v>40</v>
      </c>
      <c r="N2745" s="68" t="s">
        <v>35</v>
      </c>
      <c r="O2745" s="68" t="s">
        <v>36</v>
      </c>
      <c r="P2745" s="89" t="s">
        <v>8766</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2" t="s">
        <v>8768</v>
      </c>
    </row>
    <row r="2746" spans="1:29" ht="16.2" hidden="1" customHeight="1" x14ac:dyDescent="0.35">
      <c r="A2746" s="61">
        <v>2745</v>
      </c>
      <c r="B2746" s="67">
        <v>20439931</v>
      </c>
      <c r="C2746" s="68" t="s">
        <v>7630</v>
      </c>
      <c r="D2746" s="63" t="s">
        <v>8764</v>
      </c>
      <c r="E2746" s="68" t="s">
        <v>8619</v>
      </c>
      <c r="F2746" s="68" t="s">
        <v>32</v>
      </c>
      <c r="G2746" s="68" t="s">
        <v>8620</v>
      </c>
      <c r="H2746" s="68" t="s">
        <v>31</v>
      </c>
      <c r="I2746" s="69" t="s">
        <v>465</v>
      </c>
      <c r="J2746" s="69" t="s">
        <v>465</v>
      </c>
      <c r="K2746" s="68" t="s">
        <v>8621</v>
      </c>
      <c r="L2746" s="68" t="s">
        <v>33</v>
      </c>
      <c r="M2746" s="68" t="s">
        <v>34</v>
      </c>
      <c r="N2746" s="68" t="s">
        <v>48</v>
      </c>
      <c r="O2746" s="68" t="s">
        <v>36</v>
      </c>
      <c r="P2746" s="89" t="s">
        <v>8758</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2" t="s">
        <v>8768</v>
      </c>
    </row>
    <row r="2747" spans="1:29" ht="16.2" hidden="1" customHeight="1" x14ac:dyDescent="0.35">
      <c r="A2747" s="61">
        <v>2746</v>
      </c>
      <c r="B2747" s="67">
        <v>20439994</v>
      </c>
      <c r="C2747" s="68" t="s">
        <v>7630</v>
      </c>
      <c r="D2747" s="63" t="s">
        <v>8764</v>
      </c>
      <c r="E2747" s="68" t="s">
        <v>8622</v>
      </c>
      <c r="F2747" s="68" t="s">
        <v>32</v>
      </c>
      <c r="G2747" s="68" t="s">
        <v>3772</v>
      </c>
      <c r="H2747" s="68" t="s">
        <v>42</v>
      </c>
      <c r="I2747" s="69" t="s">
        <v>8623</v>
      </c>
      <c r="J2747" s="69" t="s">
        <v>1463</v>
      </c>
      <c r="K2747" s="68" t="s">
        <v>8624</v>
      </c>
      <c r="L2747" s="68" t="s">
        <v>33</v>
      </c>
      <c r="M2747" s="68" t="s">
        <v>34</v>
      </c>
      <c r="N2747" s="68" t="s">
        <v>35</v>
      </c>
      <c r="O2747" s="68" t="s">
        <v>30</v>
      </c>
      <c r="P2747" s="89" t="s">
        <v>8766</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2" t="s">
        <v>8768</v>
      </c>
    </row>
    <row r="2748" spans="1:29" ht="16.2" hidden="1" customHeight="1" x14ac:dyDescent="0.35">
      <c r="A2748" s="61">
        <v>2747</v>
      </c>
      <c r="B2748" s="67">
        <v>20440048</v>
      </c>
      <c r="C2748" s="68" t="s">
        <v>7630</v>
      </c>
      <c r="D2748" s="63" t="s">
        <v>8764</v>
      </c>
      <c r="E2748" s="68" t="s">
        <v>8625</v>
      </c>
      <c r="F2748" s="68" t="s">
        <v>32</v>
      </c>
      <c r="G2748" s="68" t="s">
        <v>8626</v>
      </c>
      <c r="H2748" s="68" t="s">
        <v>31</v>
      </c>
      <c r="I2748" s="69" t="s">
        <v>465</v>
      </c>
      <c r="J2748" s="69" t="s">
        <v>465</v>
      </c>
      <c r="K2748" s="68" t="s">
        <v>8627</v>
      </c>
      <c r="L2748" s="68" t="s">
        <v>976</v>
      </c>
      <c r="M2748" s="68" t="s">
        <v>40</v>
      </c>
      <c r="N2748" s="68" t="s">
        <v>48</v>
      </c>
      <c r="O2748" s="68" t="s">
        <v>36</v>
      </c>
      <c r="P2748" s="89" t="s">
        <v>8756</v>
      </c>
      <c r="Q2748" s="84">
        <f t="shared" ca="1" si="126"/>
        <v>46120</v>
      </c>
      <c r="R2748" s="68" t="s">
        <v>8747</v>
      </c>
      <c r="S2748" s="68">
        <v>0</v>
      </c>
      <c r="T2748" s="68">
        <v>0</v>
      </c>
      <c r="U2748" s="68">
        <v>0</v>
      </c>
      <c r="V2748" s="86">
        <f t="shared" si="127"/>
        <v>0</v>
      </c>
      <c r="W2748" s="68">
        <v>0</v>
      </c>
      <c r="X2748" s="68">
        <v>0</v>
      </c>
      <c r="Y2748" s="68">
        <v>0</v>
      </c>
      <c r="Z2748" s="68">
        <v>0</v>
      </c>
      <c r="AA2748" s="68">
        <v>0</v>
      </c>
      <c r="AB2748" s="87" t="str">
        <f t="shared" si="128"/>
        <v>요건탈락</v>
      </c>
      <c r="AC2748" s="92" t="s">
        <v>8768</v>
      </c>
    </row>
    <row r="2749" spans="1:29" ht="16.2" hidden="1" customHeight="1" x14ac:dyDescent="0.35">
      <c r="A2749" s="61">
        <v>2748</v>
      </c>
      <c r="B2749" s="67">
        <v>20440132</v>
      </c>
      <c r="C2749" s="68" t="s">
        <v>7630</v>
      </c>
      <c r="D2749" s="63" t="s">
        <v>8764</v>
      </c>
      <c r="E2749" s="68" t="s">
        <v>3333</v>
      </c>
      <c r="F2749" s="68" t="s">
        <v>38</v>
      </c>
      <c r="G2749" s="68" t="s">
        <v>8628</v>
      </c>
      <c r="H2749" s="68" t="s">
        <v>42</v>
      </c>
      <c r="I2749" s="69" t="s">
        <v>465</v>
      </c>
      <c r="J2749" s="69" t="s">
        <v>465</v>
      </c>
      <c r="K2749" s="68" t="s">
        <v>8629</v>
      </c>
      <c r="L2749" s="68" t="s">
        <v>33</v>
      </c>
      <c r="M2749" s="68" t="s">
        <v>34</v>
      </c>
      <c r="N2749" s="68" t="s">
        <v>35</v>
      </c>
      <c r="O2749" s="68" t="s">
        <v>36</v>
      </c>
      <c r="P2749" s="89" t="s">
        <v>8766</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2" t="s">
        <v>8768</v>
      </c>
    </row>
    <row r="2750" spans="1:29" ht="16.2" hidden="1" customHeight="1" x14ac:dyDescent="0.35">
      <c r="A2750" s="61">
        <v>2749</v>
      </c>
      <c r="B2750" s="67">
        <v>20440148</v>
      </c>
      <c r="C2750" s="68" t="s">
        <v>7630</v>
      </c>
      <c r="D2750" s="63" t="s">
        <v>8764</v>
      </c>
      <c r="E2750" s="68" t="s">
        <v>8630</v>
      </c>
      <c r="F2750" s="68" t="s">
        <v>38</v>
      </c>
      <c r="G2750" s="68" t="s">
        <v>8631</v>
      </c>
      <c r="H2750" s="68" t="s">
        <v>31</v>
      </c>
      <c r="I2750" s="69" t="s">
        <v>465</v>
      </c>
      <c r="J2750" s="69" t="s">
        <v>465</v>
      </c>
      <c r="K2750" s="68" t="s">
        <v>8632</v>
      </c>
      <c r="L2750" s="68" t="s">
        <v>33</v>
      </c>
      <c r="M2750" s="68" t="s">
        <v>40</v>
      </c>
      <c r="N2750" s="68" t="s">
        <v>35</v>
      </c>
      <c r="O2750" s="68" t="s">
        <v>36</v>
      </c>
      <c r="P2750" s="89" t="s">
        <v>8766</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2" t="s">
        <v>8768</v>
      </c>
    </row>
    <row r="2751" spans="1:29" ht="16.2" hidden="1" customHeight="1" x14ac:dyDescent="0.35">
      <c r="A2751" s="61">
        <v>2750</v>
      </c>
      <c r="B2751" s="67">
        <v>20440223</v>
      </c>
      <c r="C2751" s="68" t="s">
        <v>7630</v>
      </c>
      <c r="D2751" s="63" t="s">
        <v>8764</v>
      </c>
      <c r="E2751" s="68" t="s">
        <v>8633</v>
      </c>
      <c r="F2751" s="68" t="s">
        <v>32</v>
      </c>
      <c r="G2751" s="68" t="s">
        <v>8634</v>
      </c>
      <c r="H2751" s="68" t="s">
        <v>31</v>
      </c>
      <c r="I2751" s="69" t="s">
        <v>607</v>
      </c>
      <c r="J2751" s="69" t="s">
        <v>465</v>
      </c>
      <c r="K2751" s="68" t="s">
        <v>8635</v>
      </c>
      <c r="L2751" s="68" t="s">
        <v>45</v>
      </c>
      <c r="M2751" s="68" t="s">
        <v>40</v>
      </c>
      <c r="N2751" s="68" t="s">
        <v>48</v>
      </c>
      <c r="O2751" s="68" t="s">
        <v>43</v>
      </c>
      <c r="P2751" s="89" t="s">
        <v>8756</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2" t="s">
        <v>8768</v>
      </c>
    </row>
    <row r="2752" spans="1:29" ht="16.2" hidden="1" customHeight="1" x14ac:dyDescent="0.35">
      <c r="A2752" s="61">
        <v>2751</v>
      </c>
      <c r="B2752" s="67">
        <v>20440233</v>
      </c>
      <c r="C2752" s="68" t="s">
        <v>7630</v>
      </c>
      <c r="D2752" s="63" t="s">
        <v>8764</v>
      </c>
      <c r="E2752" s="68" t="s">
        <v>8636</v>
      </c>
      <c r="F2752" s="68" t="s">
        <v>38</v>
      </c>
      <c r="G2752" s="68" t="s">
        <v>8637</v>
      </c>
      <c r="H2752" s="68" t="s">
        <v>31</v>
      </c>
      <c r="I2752" s="69" t="s">
        <v>8638</v>
      </c>
      <c r="J2752" s="69" t="s">
        <v>526</v>
      </c>
      <c r="K2752" s="68" t="s">
        <v>8639</v>
      </c>
      <c r="L2752" s="68" t="s">
        <v>33</v>
      </c>
      <c r="M2752" s="68" t="s">
        <v>34</v>
      </c>
      <c r="N2752" s="68" t="s">
        <v>35</v>
      </c>
      <c r="O2752" s="68" t="s">
        <v>43</v>
      </c>
      <c r="P2752" s="89" t="s">
        <v>8766</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2" t="s">
        <v>8768</v>
      </c>
    </row>
    <row r="2753" spans="1:29" ht="16.2" hidden="1" customHeight="1" x14ac:dyDescent="0.35">
      <c r="A2753" s="61">
        <v>2752</v>
      </c>
      <c r="B2753" s="67">
        <v>20440243</v>
      </c>
      <c r="C2753" s="68" t="s">
        <v>7630</v>
      </c>
      <c r="D2753" s="63" t="s">
        <v>8764</v>
      </c>
      <c r="E2753" s="68" t="s">
        <v>4962</v>
      </c>
      <c r="F2753" s="68" t="s">
        <v>38</v>
      </c>
      <c r="G2753" s="68" t="s">
        <v>8640</v>
      </c>
      <c r="H2753" s="68" t="s">
        <v>31</v>
      </c>
      <c r="I2753" s="69" t="s">
        <v>465</v>
      </c>
      <c r="J2753" s="69" t="s">
        <v>465</v>
      </c>
      <c r="K2753" s="68" t="s">
        <v>8641</v>
      </c>
      <c r="L2753" s="68" t="s">
        <v>33</v>
      </c>
      <c r="M2753" s="68" t="s">
        <v>34</v>
      </c>
      <c r="N2753" s="68" t="s">
        <v>35</v>
      </c>
      <c r="O2753" s="68" t="s">
        <v>36</v>
      </c>
      <c r="P2753" s="89" t="s">
        <v>8766</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2" t="s">
        <v>8768</v>
      </c>
    </row>
    <row r="2754" spans="1:29" ht="16.2" hidden="1" customHeight="1" x14ac:dyDescent="0.35">
      <c r="A2754" s="61">
        <v>2753</v>
      </c>
      <c r="B2754" s="67">
        <v>20440284</v>
      </c>
      <c r="C2754" s="68" t="s">
        <v>7630</v>
      </c>
      <c r="D2754" s="63" t="s">
        <v>8764</v>
      </c>
      <c r="E2754" s="68" t="s">
        <v>8642</v>
      </c>
      <c r="F2754" s="68" t="s">
        <v>38</v>
      </c>
      <c r="G2754" s="68" t="s">
        <v>8643</v>
      </c>
      <c r="H2754" s="68" t="s">
        <v>42</v>
      </c>
      <c r="I2754" s="69" t="s">
        <v>465</v>
      </c>
      <c r="J2754" s="69" t="s">
        <v>465</v>
      </c>
      <c r="K2754" s="68" t="s">
        <v>8644</v>
      </c>
      <c r="L2754" s="68" t="s">
        <v>39</v>
      </c>
      <c r="M2754" s="68" t="s">
        <v>40</v>
      </c>
      <c r="N2754" s="68" t="s">
        <v>52</v>
      </c>
      <c r="O2754" s="68" t="s">
        <v>36</v>
      </c>
      <c r="P2754" s="63" t="s">
        <v>52</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2" t="s">
        <v>8768</v>
      </c>
    </row>
    <row r="2755" spans="1:29" ht="16.2" hidden="1" customHeight="1" x14ac:dyDescent="0.35">
      <c r="A2755" s="61">
        <v>2754</v>
      </c>
      <c r="B2755" s="67">
        <v>20440286</v>
      </c>
      <c r="C2755" s="68" t="s">
        <v>7630</v>
      </c>
      <c r="D2755" s="63" t="s">
        <v>8764</v>
      </c>
      <c r="E2755" s="68" t="s">
        <v>8645</v>
      </c>
      <c r="F2755" s="68" t="s">
        <v>32</v>
      </c>
      <c r="G2755" s="68" t="s">
        <v>8646</v>
      </c>
      <c r="H2755" s="68" t="s">
        <v>31</v>
      </c>
      <c r="I2755" s="69" t="s">
        <v>3707</v>
      </c>
      <c r="J2755" s="69" t="s">
        <v>526</v>
      </c>
      <c r="K2755" s="68" t="s">
        <v>8647</v>
      </c>
      <c r="L2755" s="68" t="s">
        <v>39</v>
      </c>
      <c r="M2755" s="68" t="s">
        <v>34</v>
      </c>
      <c r="N2755" s="68" t="s">
        <v>35</v>
      </c>
      <c r="O2755" s="68" t="s">
        <v>43</v>
      </c>
      <c r="P2755" s="89" t="s">
        <v>8766</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2" t="s">
        <v>8768</v>
      </c>
    </row>
    <row r="2756" spans="1:29" ht="16.2" hidden="1" customHeight="1" x14ac:dyDescent="0.35">
      <c r="A2756" s="66">
        <v>2755</v>
      </c>
      <c r="B2756" s="88">
        <v>20440315</v>
      </c>
      <c r="C2756" s="68" t="s">
        <v>7630</v>
      </c>
      <c r="D2756" s="63" t="s">
        <v>8764</v>
      </c>
      <c r="E2756" s="68" t="s">
        <v>8648</v>
      </c>
      <c r="F2756" s="68" t="s">
        <v>32</v>
      </c>
      <c r="G2756" s="68" t="s">
        <v>4135</v>
      </c>
      <c r="H2756" s="68" t="s">
        <v>31</v>
      </c>
      <c r="I2756" s="69" t="s">
        <v>465</v>
      </c>
      <c r="J2756" s="69" t="s">
        <v>465</v>
      </c>
      <c r="K2756" s="68" t="s">
        <v>8649</v>
      </c>
      <c r="L2756" s="68" t="s">
        <v>33</v>
      </c>
      <c r="M2756" s="68" t="s">
        <v>40</v>
      </c>
      <c r="N2756" s="68" t="s">
        <v>41</v>
      </c>
      <c r="O2756" s="68" t="s">
        <v>36</v>
      </c>
      <c r="P2756" s="63" t="s">
        <v>41</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2" t="s">
        <v>8768</v>
      </c>
    </row>
    <row r="2757" spans="1:29" ht="16.2" hidden="1" customHeight="1" x14ac:dyDescent="0.35">
      <c r="A2757" s="61">
        <v>2756</v>
      </c>
      <c r="B2757" s="67">
        <v>20440325</v>
      </c>
      <c r="C2757" s="68" t="s">
        <v>7630</v>
      </c>
      <c r="D2757" s="63" t="s">
        <v>8764</v>
      </c>
      <c r="E2757" s="68" t="s">
        <v>190</v>
      </c>
      <c r="F2757" s="68" t="s">
        <v>38</v>
      </c>
      <c r="G2757" s="68" t="s">
        <v>7622</v>
      </c>
      <c r="H2757" s="68" t="s">
        <v>42</v>
      </c>
      <c r="I2757" s="69" t="s">
        <v>465</v>
      </c>
      <c r="J2757" s="69" t="s">
        <v>465</v>
      </c>
      <c r="K2757" s="68" t="s">
        <v>7623</v>
      </c>
      <c r="L2757" s="68" t="s">
        <v>33</v>
      </c>
      <c r="M2757" s="68" t="s">
        <v>34</v>
      </c>
      <c r="N2757" s="68" t="s">
        <v>35</v>
      </c>
      <c r="O2757" s="68" t="s">
        <v>36</v>
      </c>
      <c r="P2757" s="89" t="s">
        <v>8766</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2" t="s">
        <v>8768</v>
      </c>
    </row>
    <row r="2758" spans="1:29" ht="16.2" hidden="1" customHeight="1" x14ac:dyDescent="0.35">
      <c r="A2758" s="61">
        <v>2757</v>
      </c>
      <c r="B2758" s="67">
        <v>20402754</v>
      </c>
      <c r="C2758" s="70" t="s">
        <v>8650</v>
      </c>
      <c r="D2758" s="63" t="s">
        <v>8767</v>
      </c>
      <c r="E2758" s="70" t="s">
        <v>8651</v>
      </c>
      <c r="F2758" s="70" t="s">
        <v>38</v>
      </c>
      <c r="G2758" s="68" t="s">
        <v>4705</v>
      </c>
      <c r="H2758" s="68" t="s">
        <v>42</v>
      </c>
      <c r="I2758" s="71" t="s">
        <v>8652</v>
      </c>
      <c r="J2758" s="71" t="s">
        <v>465</v>
      </c>
      <c r="K2758" s="70" t="s">
        <v>8653</v>
      </c>
      <c r="L2758" s="70" t="s">
        <v>33</v>
      </c>
      <c r="M2758" s="70" t="s">
        <v>34</v>
      </c>
      <c r="N2758" s="70" t="s">
        <v>35</v>
      </c>
      <c r="O2758" s="72" t="s">
        <v>43</v>
      </c>
      <c r="P2758" s="63" t="s">
        <v>8755</v>
      </c>
      <c r="Q2758" s="84">
        <f t="shared" ca="1" si="129"/>
        <v>46120</v>
      </c>
      <c r="R2758" s="68" t="s">
        <v>8768</v>
      </c>
      <c r="S2758" s="85" t="s">
        <v>8768</v>
      </c>
      <c r="T2758" s="85" t="s">
        <v>8768</v>
      </c>
      <c r="U2758" s="85" t="s">
        <v>8768</v>
      </c>
      <c r="V2758" s="86">
        <f t="shared" si="130"/>
        <v>0</v>
      </c>
      <c r="W2758" s="85" t="s">
        <v>8768</v>
      </c>
      <c r="X2758" s="85" t="s">
        <v>8768</v>
      </c>
      <c r="Y2758" s="85" t="s">
        <v>8768</v>
      </c>
      <c r="Z2758" s="85" t="s">
        <v>8768</v>
      </c>
      <c r="AA2758" s="85" t="s">
        <v>8768</v>
      </c>
      <c r="AB2758" s="87" t="str">
        <f t="shared" si="131"/>
        <v/>
      </c>
      <c r="AC2758" s="92" t="s">
        <v>8768</v>
      </c>
    </row>
    <row r="2759" spans="1:29" ht="16.2" hidden="1" customHeight="1" x14ac:dyDescent="0.35">
      <c r="A2759" s="61">
        <v>2758</v>
      </c>
      <c r="B2759" s="67">
        <v>20404581</v>
      </c>
      <c r="C2759" s="68" t="s">
        <v>8650</v>
      </c>
      <c r="D2759" s="63" t="s">
        <v>8767</v>
      </c>
      <c r="E2759" s="70" t="s">
        <v>8654</v>
      </c>
      <c r="F2759" s="70" t="s">
        <v>38</v>
      </c>
      <c r="G2759" s="68" t="s">
        <v>8655</v>
      </c>
      <c r="H2759" s="68" t="s">
        <v>42</v>
      </c>
      <c r="I2759" s="71" t="s">
        <v>465</v>
      </c>
      <c r="J2759" s="71" t="s">
        <v>526</v>
      </c>
      <c r="K2759" s="70" t="s">
        <v>8656</v>
      </c>
      <c r="L2759" s="70" t="s">
        <v>39</v>
      </c>
      <c r="M2759" s="70" t="s">
        <v>40</v>
      </c>
      <c r="N2759" s="70" t="s">
        <v>48</v>
      </c>
      <c r="O2759" s="72" t="s">
        <v>43</v>
      </c>
      <c r="P2759" s="89" t="s">
        <v>8758</v>
      </c>
      <c r="Q2759" s="84">
        <f t="shared" ca="1" si="129"/>
        <v>46120</v>
      </c>
      <c r="R2759" s="68" t="s">
        <v>8768</v>
      </c>
      <c r="S2759" s="85" t="s">
        <v>8768</v>
      </c>
      <c r="T2759" s="85" t="s">
        <v>8768</v>
      </c>
      <c r="U2759" s="85" t="s">
        <v>8768</v>
      </c>
      <c r="V2759" s="86">
        <f t="shared" si="130"/>
        <v>0</v>
      </c>
      <c r="W2759" s="85" t="s">
        <v>8768</v>
      </c>
      <c r="X2759" s="85" t="s">
        <v>8768</v>
      </c>
      <c r="Y2759" s="85" t="s">
        <v>8768</v>
      </c>
      <c r="Z2759" s="85" t="s">
        <v>8768</v>
      </c>
      <c r="AA2759" s="85" t="s">
        <v>8768</v>
      </c>
      <c r="AB2759" s="87" t="str">
        <f t="shared" si="131"/>
        <v/>
      </c>
      <c r="AC2759" s="92" t="s">
        <v>8770</v>
      </c>
    </row>
    <row r="2760" spans="1:29" ht="16.2" hidden="1" customHeight="1" x14ac:dyDescent="0.35">
      <c r="A2760" s="61">
        <v>2759</v>
      </c>
      <c r="B2760" s="67">
        <v>20404954</v>
      </c>
      <c r="C2760" s="68" t="s">
        <v>8650</v>
      </c>
      <c r="D2760" s="63" t="s">
        <v>8767</v>
      </c>
      <c r="E2760" s="70" t="s">
        <v>7729</v>
      </c>
      <c r="F2760" s="70" t="s">
        <v>38</v>
      </c>
      <c r="G2760" s="68" t="s">
        <v>8657</v>
      </c>
      <c r="H2760" s="68" t="s">
        <v>42</v>
      </c>
      <c r="I2760" s="71" t="s">
        <v>8658</v>
      </c>
      <c r="J2760" s="71" t="s">
        <v>502</v>
      </c>
      <c r="K2760" s="70" t="s">
        <v>8659</v>
      </c>
      <c r="L2760" s="70" t="s">
        <v>225</v>
      </c>
      <c r="M2760" s="70" t="s">
        <v>40</v>
      </c>
      <c r="N2760" s="70" t="s">
        <v>48</v>
      </c>
      <c r="O2760" s="72" t="s">
        <v>43</v>
      </c>
      <c r="P2760" s="89" t="s">
        <v>8758</v>
      </c>
      <c r="Q2760" s="84">
        <f t="shared" ca="1" si="129"/>
        <v>46120</v>
      </c>
      <c r="R2760" s="68" t="s">
        <v>8768</v>
      </c>
      <c r="S2760" s="85" t="s">
        <v>8768</v>
      </c>
      <c r="T2760" s="85" t="s">
        <v>8768</v>
      </c>
      <c r="U2760" s="85" t="s">
        <v>8768</v>
      </c>
      <c r="V2760" s="86">
        <f t="shared" si="130"/>
        <v>0</v>
      </c>
      <c r="W2760" s="85" t="s">
        <v>8768</v>
      </c>
      <c r="X2760" s="85" t="s">
        <v>8768</v>
      </c>
      <c r="Y2760" s="85" t="s">
        <v>8768</v>
      </c>
      <c r="Z2760" s="85" t="s">
        <v>8768</v>
      </c>
      <c r="AA2760" s="85" t="s">
        <v>8768</v>
      </c>
      <c r="AB2760" s="87" t="str">
        <f t="shared" si="131"/>
        <v/>
      </c>
      <c r="AC2760" s="92" t="s">
        <v>8768</v>
      </c>
    </row>
    <row r="2761" spans="1:29" ht="16.2" hidden="1" customHeight="1" x14ac:dyDescent="0.35">
      <c r="A2761" s="61">
        <v>2760</v>
      </c>
      <c r="B2761" s="67">
        <v>20405315</v>
      </c>
      <c r="C2761" s="68" t="s">
        <v>8650</v>
      </c>
      <c r="D2761" s="63" t="s">
        <v>8767</v>
      </c>
      <c r="E2761" s="70" t="s">
        <v>8660</v>
      </c>
      <c r="F2761" s="70" t="s">
        <v>38</v>
      </c>
      <c r="G2761" s="68" t="s">
        <v>8661</v>
      </c>
      <c r="H2761" s="68" t="s">
        <v>42</v>
      </c>
      <c r="I2761" s="71" t="s">
        <v>465</v>
      </c>
      <c r="J2761" s="71" t="s">
        <v>465</v>
      </c>
      <c r="K2761" s="70" t="s">
        <v>8662</v>
      </c>
      <c r="L2761" s="70" t="s">
        <v>33</v>
      </c>
      <c r="M2761" s="70" t="s">
        <v>40</v>
      </c>
      <c r="N2761" s="70" t="s">
        <v>48</v>
      </c>
      <c r="O2761" s="72" t="s">
        <v>43</v>
      </c>
      <c r="P2761" s="89" t="s">
        <v>8756</v>
      </c>
      <c r="Q2761" s="84">
        <f t="shared" ca="1" si="129"/>
        <v>46120</v>
      </c>
      <c r="R2761" s="68" t="s">
        <v>8768</v>
      </c>
      <c r="S2761" s="85" t="s">
        <v>8768</v>
      </c>
      <c r="T2761" s="85" t="s">
        <v>8768</v>
      </c>
      <c r="U2761" s="85" t="s">
        <v>8768</v>
      </c>
      <c r="V2761" s="86">
        <f t="shared" si="130"/>
        <v>0</v>
      </c>
      <c r="W2761" s="85" t="s">
        <v>8768</v>
      </c>
      <c r="X2761" s="85" t="s">
        <v>8768</v>
      </c>
      <c r="Y2761" s="85" t="s">
        <v>8768</v>
      </c>
      <c r="Z2761" s="85" t="s">
        <v>8768</v>
      </c>
      <c r="AA2761" s="85" t="s">
        <v>8768</v>
      </c>
      <c r="AB2761" s="87" t="str">
        <f t="shared" si="131"/>
        <v/>
      </c>
      <c r="AC2761" s="92" t="s">
        <v>8768</v>
      </c>
    </row>
    <row r="2762" spans="1:29" ht="16.2" hidden="1" customHeight="1" x14ac:dyDescent="0.35">
      <c r="A2762" s="61">
        <v>2761</v>
      </c>
      <c r="B2762" s="67">
        <v>20407217</v>
      </c>
      <c r="C2762" s="68" t="s">
        <v>8650</v>
      </c>
      <c r="D2762" s="63" t="s">
        <v>8767</v>
      </c>
      <c r="E2762" s="70" t="s">
        <v>8663</v>
      </c>
      <c r="F2762" s="70" t="s">
        <v>38</v>
      </c>
      <c r="G2762" s="68" t="s">
        <v>8664</v>
      </c>
      <c r="H2762" s="68" t="s">
        <v>42</v>
      </c>
      <c r="I2762" s="71" t="s">
        <v>8665</v>
      </c>
      <c r="J2762" s="71" t="s">
        <v>544</v>
      </c>
      <c r="K2762" s="70" t="s">
        <v>8666</v>
      </c>
      <c r="L2762" s="70" t="s">
        <v>33</v>
      </c>
      <c r="M2762" s="70" t="s">
        <v>40</v>
      </c>
      <c r="N2762" s="70" t="s">
        <v>48</v>
      </c>
      <c r="O2762" s="72" t="s">
        <v>43</v>
      </c>
      <c r="P2762" s="89" t="s">
        <v>8756</v>
      </c>
      <c r="Q2762" s="84">
        <f t="shared" ca="1" si="129"/>
        <v>46120</v>
      </c>
      <c r="R2762" s="68" t="s">
        <v>8768</v>
      </c>
      <c r="S2762" s="85" t="s">
        <v>8768</v>
      </c>
      <c r="T2762" s="85" t="s">
        <v>8768</v>
      </c>
      <c r="U2762" s="85" t="s">
        <v>8768</v>
      </c>
      <c r="V2762" s="86">
        <f t="shared" si="130"/>
        <v>0</v>
      </c>
      <c r="W2762" s="85" t="s">
        <v>8768</v>
      </c>
      <c r="X2762" s="85" t="s">
        <v>8768</v>
      </c>
      <c r="Y2762" s="85" t="s">
        <v>8768</v>
      </c>
      <c r="Z2762" s="85" t="s">
        <v>8768</v>
      </c>
      <c r="AA2762" s="85" t="s">
        <v>8768</v>
      </c>
      <c r="AB2762" s="87" t="str">
        <f t="shared" si="131"/>
        <v/>
      </c>
      <c r="AC2762" s="92" t="s">
        <v>8768</v>
      </c>
    </row>
    <row r="2763" spans="1:29" ht="16.2" hidden="1" customHeight="1" x14ac:dyDescent="0.35">
      <c r="A2763" s="61">
        <v>2762</v>
      </c>
      <c r="B2763" s="67">
        <v>20412385</v>
      </c>
      <c r="C2763" s="68" t="s">
        <v>8650</v>
      </c>
      <c r="D2763" s="63" t="s">
        <v>8767</v>
      </c>
      <c r="E2763" s="70" t="s">
        <v>8667</v>
      </c>
      <c r="F2763" s="70" t="s">
        <v>38</v>
      </c>
      <c r="G2763" s="68" t="s">
        <v>8668</v>
      </c>
      <c r="H2763" s="68" t="s">
        <v>31</v>
      </c>
      <c r="I2763" s="71" t="s">
        <v>465</v>
      </c>
      <c r="J2763" s="71" t="s">
        <v>465</v>
      </c>
      <c r="K2763" s="70" t="s">
        <v>8669</v>
      </c>
      <c r="L2763" s="70" t="s">
        <v>200</v>
      </c>
      <c r="M2763" s="70" t="s">
        <v>40</v>
      </c>
      <c r="N2763" s="70" t="s">
        <v>48</v>
      </c>
      <c r="O2763" s="72" t="s">
        <v>43</v>
      </c>
      <c r="P2763" s="89" t="s">
        <v>8756</v>
      </c>
      <c r="Q2763" s="84">
        <f t="shared" ca="1" si="129"/>
        <v>46120</v>
      </c>
      <c r="R2763" s="68" t="s">
        <v>8768</v>
      </c>
      <c r="S2763" s="85" t="s">
        <v>8768</v>
      </c>
      <c r="T2763" s="85" t="s">
        <v>8768</v>
      </c>
      <c r="U2763" s="85" t="s">
        <v>8768</v>
      </c>
      <c r="V2763" s="86">
        <f t="shared" si="130"/>
        <v>0</v>
      </c>
      <c r="W2763" s="85" t="s">
        <v>8768</v>
      </c>
      <c r="X2763" s="85" t="s">
        <v>8768</v>
      </c>
      <c r="Y2763" s="85" t="s">
        <v>8768</v>
      </c>
      <c r="Z2763" s="85" t="s">
        <v>8768</v>
      </c>
      <c r="AA2763" s="85" t="s">
        <v>8768</v>
      </c>
      <c r="AB2763" s="87" t="str">
        <f t="shared" si="131"/>
        <v/>
      </c>
      <c r="AC2763" s="92" t="s">
        <v>8768</v>
      </c>
    </row>
    <row r="2764" spans="1:29" ht="16.2" hidden="1" customHeight="1" x14ac:dyDescent="0.35">
      <c r="A2764" s="61">
        <v>2763</v>
      </c>
      <c r="B2764" s="67">
        <v>20413825</v>
      </c>
      <c r="C2764" s="68" t="s">
        <v>8650</v>
      </c>
      <c r="D2764" s="63" t="s">
        <v>8767</v>
      </c>
      <c r="E2764" s="70" t="s">
        <v>8670</v>
      </c>
      <c r="F2764" s="70" t="s">
        <v>38</v>
      </c>
      <c r="G2764" s="68" t="s">
        <v>7342</v>
      </c>
      <c r="H2764" s="68" t="s">
        <v>42</v>
      </c>
      <c r="I2764" s="71" t="s">
        <v>8671</v>
      </c>
      <c r="J2764" s="71" t="s">
        <v>526</v>
      </c>
      <c r="K2764" s="70" t="s">
        <v>8672</v>
      </c>
      <c r="L2764" s="70" t="s">
        <v>2474</v>
      </c>
      <c r="M2764" s="70" t="s">
        <v>34</v>
      </c>
      <c r="N2764" s="70" t="s">
        <v>48</v>
      </c>
      <c r="O2764" s="72" t="s">
        <v>43</v>
      </c>
      <c r="P2764" s="89" t="s">
        <v>8758</v>
      </c>
      <c r="Q2764" s="84">
        <f t="shared" ca="1" si="129"/>
        <v>46120</v>
      </c>
      <c r="R2764" s="68" t="s">
        <v>8768</v>
      </c>
      <c r="S2764" s="85" t="s">
        <v>8768</v>
      </c>
      <c r="T2764" s="85" t="s">
        <v>8768</v>
      </c>
      <c r="U2764" s="85" t="s">
        <v>8768</v>
      </c>
      <c r="V2764" s="86">
        <f t="shared" si="130"/>
        <v>0</v>
      </c>
      <c r="W2764" s="85" t="s">
        <v>8768</v>
      </c>
      <c r="X2764" s="85" t="s">
        <v>8768</v>
      </c>
      <c r="Y2764" s="85" t="s">
        <v>8768</v>
      </c>
      <c r="Z2764" s="85" t="s">
        <v>8768</v>
      </c>
      <c r="AA2764" s="85" t="s">
        <v>8768</v>
      </c>
      <c r="AB2764" s="87" t="str">
        <f t="shared" si="131"/>
        <v/>
      </c>
      <c r="AC2764" s="92" t="s">
        <v>8768</v>
      </c>
    </row>
    <row r="2765" spans="1:29" ht="16.2" customHeight="1" x14ac:dyDescent="0.35">
      <c r="A2765" s="61">
        <v>2764</v>
      </c>
      <c r="B2765" s="67">
        <v>20414814</v>
      </c>
      <c r="C2765" s="68" t="s">
        <v>8650</v>
      </c>
      <c r="D2765" s="63" t="s">
        <v>8767</v>
      </c>
      <c r="E2765" s="70" t="s">
        <v>8673</v>
      </c>
      <c r="F2765" s="70" t="s">
        <v>38</v>
      </c>
      <c r="G2765" s="68" t="s">
        <v>8674</v>
      </c>
      <c r="H2765" s="68" t="s">
        <v>42</v>
      </c>
      <c r="I2765" s="71" t="s">
        <v>8675</v>
      </c>
      <c r="J2765" s="71" t="s">
        <v>502</v>
      </c>
      <c r="K2765" s="70" t="s">
        <v>8676</v>
      </c>
      <c r="L2765" s="70" t="s">
        <v>45</v>
      </c>
      <c r="M2765" s="70" t="s">
        <v>40</v>
      </c>
      <c r="N2765" s="70" t="s">
        <v>53</v>
      </c>
      <c r="O2765" s="72" t="s">
        <v>43</v>
      </c>
      <c r="P2765" s="63" t="s">
        <v>53</v>
      </c>
      <c r="Q2765" s="84">
        <f t="shared" ca="1" si="129"/>
        <v>46120</v>
      </c>
      <c r="R2765" s="68" t="s">
        <v>8768</v>
      </c>
      <c r="S2765" s="85" t="s">
        <v>8768</v>
      </c>
      <c r="T2765" s="85" t="s">
        <v>8768</v>
      </c>
      <c r="U2765" s="85" t="s">
        <v>8768</v>
      </c>
      <c r="V2765" s="86">
        <f t="shared" si="130"/>
        <v>0</v>
      </c>
      <c r="W2765" s="85" t="s">
        <v>8768</v>
      </c>
      <c r="X2765" s="85" t="s">
        <v>8768</v>
      </c>
      <c r="Y2765" s="85" t="s">
        <v>8768</v>
      </c>
      <c r="Z2765" s="85" t="s">
        <v>8768</v>
      </c>
      <c r="AA2765" s="85" t="s">
        <v>8768</v>
      </c>
      <c r="AB2765" s="87" t="str">
        <f t="shared" si="131"/>
        <v/>
      </c>
      <c r="AC2765" s="92" t="s">
        <v>8768</v>
      </c>
    </row>
    <row r="2766" spans="1:29" ht="16.2" hidden="1" customHeight="1" x14ac:dyDescent="0.35">
      <c r="A2766" s="61">
        <v>2765</v>
      </c>
      <c r="B2766" s="67">
        <v>20417225</v>
      </c>
      <c r="C2766" s="68" t="s">
        <v>8650</v>
      </c>
      <c r="D2766" s="63" t="s">
        <v>8767</v>
      </c>
      <c r="E2766" s="70" t="s">
        <v>2204</v>
      </c>
      <c r="F2766" s="70" t="s">
        <v>38</v>
      </c>
      <c r="G2766" s="68" t="s">
        <v>6266</v>
      </c>
      <c r="H2766" s="68" t="s">
        <v>42</v>
      </c>
      <c r="I2766" s="71" t="s">
        <v>743</v>
      </c>
      <c r="J2766" s="71" t="s">
        <v>526</v>
      </c>
      <c r="K2766" s="70" t="s">
        <v>8677</v>
      </c>
      <c r="L2766" s="70" t="s">
        <v>39</v>
      </c>
      <c r="M2766" s="70" t="s">
        <v>40</v>
      </c>
      <c r="N2766" s="70" t="s">
        <v>48</v>
      </c>
      <c r="O2766" s="72" t="s">
        <v>43</v>
      </c>
      <c r="P2766" s="89" t="s">
        <v>8758</v>
      </c>
      <c r="Q2766" s="84">
        <f t="shared" ca="1" si="129"/>
        <v>46120</v>
      </c>
      <c r="R2766" s="68" t="s">
        <v>8768</v>
      </c>
      <c r="S2766" s="85" t="s">
        <v>8768</v>
      </c>
      <c r="T2766" s="85" t="s">
        <v>8768</v>
      </c>
      <c r="U2766" s="85" t="s">
        <v>8768</v>
      </c>
      <c r="V2766" s="86">
        <f t="shared" si="130"/>
        <v>0</v>
      </c>
      <c r="W2766" s="85" t="s">
        <v>8768</v>
      </c>
      <c r="X2766" s="85" t="s">
        <v>8768</v>
      </c>
      <c r="Y2766" s="85" t="s">
        <v>8768</v>
      </c>
      <c r="Z2766" s="85" t="s">
        <v>8768</v>
      </c>
      <c r="AA2766" s="85" t="s">
        <v>8768</v>
      </c>
      <c r="AB2766" s="87" t="str">
        <f t="shared" si="131"/>
        <v/>
      </c>
      <c r="AC2766" s="92" t="s">
        <v>8768</v>
      </c>
    </row>
    <row r="2767" spans="1:29" ht="16.2" customHeight="1" x14ac:dyDescent="0.35">
      <c r="A2767" s="61">
        <v>2766</v>
      </c>
      <c r="B2767" s="67">
        <v>20417238</v>
      </c>
      <c r="C2767" s="68" t="s">
        <v>8650</v>
      </c>
      <c r="D2767" s="63" t="s">
        <v>8767</v>
      </c>
      <c r="E2767" s="70" t="s">
        <v>8678</v>
      </c>
      <c r="F2767" s="70" t="s">
        <v>38</v>
      </c>
      <c r="G2767" s="68" t="s">
        <v>8679</v>
      </c>
      <c r="H2767" s="68" t="s">
        <v>42</v>
      </c>
      <c r="I2767" s="71" t="s">
        <v>465</v>
      </c>
      <c r="J2767" s="71" t="s">
        <v>526</v>
      </c>
      <c r="K2767" s="70" t="s">
        <v>8680</v>
      </c>
      <c r="L2767" s="70" t="s">
        <v>33</v>
      </c>
      <c r="M2767" s="70" t="s">
        <v>40</v>
      </c>
      <c r="N2767" s="70" t="s">
        <v>53</v>
      </c>
      <c r="O2767" s="72" t="s">
        <v>43</v>
      </c>
      <c r="P2767" s="63" t="s">
        <v>53</v>
      </c>
      <c r="Q2767" s="84">
        <f t="shared" ca="1" si="129"/>
        <v>46120</v>
      </c>
      <c r="R2767" s="68" t="s">
        <v>8768</v>
      </c>
      <c r="S2767" s="85" t="s">
        <v>8768</v>
      </c>
      <c r="T2767" s="85" t="s">
        <v>8768</v>
      </c>
      <c r="U2767" s="85" t="s">
        <v>8768</v>
      </c>
      <c r="V2767" s="86">
        <f t="shared" si="130"/>
        <v>0</v>
      </c>
      <c r="W2767" s="85" t="s">
        <v>8768</v>
      </c>
      <c r="X2767" s="85" t="s">
        <v>8768</v>
      </c>
      <c r="Y2767" s="85" t="s">
        <v>8768</v>
      </c>
      <c r="Z2767" s="85" t="s">
        <v>8768</v>
      </c>
      <c r="AA2767" s="85" t="s">
        <v>8768</v>
      </c>
      <c r="AB2767" s="87" t="str">
        <f t="shared" si="131"/>
        <v/>
      </c>
      <c r="AC2767" s="92" t="s">
        <v>8768</v>
      </c>
    </row>
    <row r="2768" spans="1:29" ht="16.2" hidden="1" customHeight="1" x14ac:dyDescent="0.35">
      <c r="A2768" s="61">
        <v>2767</v>
      </c>
      <c r="B2768" s="67">
        <v>20417599</v>
      </c>
      <c r="C2768" s="68" t="s">
        <v>8650</v>
      </c>
      <c r="D2768" s="63" t="s">
        <v>8767</v>
      </c>
      <c r="E2768" s="70" t="s">
        <v>8681</v>
      </c>
      <c r="F2768" s="70" t="s">
        <v>38</v>
      </c>
      <c r="G2768" s="68" t="s">
        <v>8682</v>
      </c>
      <c r="H2768" s="68" t="s">
        <v>42</v>
      </c>
      <c r="I2768" s="71" t="s">
        <v>465</v>
      </c>
      <c r="J2768" s="71" t="s">
        <v>526</v>
      </c>
      <c r="K2768" s="70" t="s">
        <v>8683</v>
      </c>
      <c r="L2768" s="70" t="s">
        <v>45</v>
      </c>
      <c r="M2768" s="70" t="s">
        <v>40</v>
      </c>
      <c r="N2768" s="70" t="s">
        <v>57</v>
      </c>
      <c r="O2768" s="72" t="s">
        <v>43</v>
      </c>
      <c r="P2768" s="63" t="s">
        <v>57</v>
      </c>
      <c r="Q2768" s="84">
        <f t="shared" ca="1" si="129"/>
        <v>46120</v>
      </c>
      <c r="R2768" s="68" t="s">
        <v>8768</v>
      </c>
      <c r="S2768" s="85" t="s">
        <v>8768</v>
      </c>
      <c r="T2768" s="85" t="s">
        <v>8768</v>
      </c>
      <c r="U2768" s="85" t="s">
        <v>8768</v>
      </c>
      <c r="V2768" s="86">
        <f t="shared" si="130"/>
        <v>0</v>
      </c>
      <c r="W2768" s="85" t="s">
        <v>8768</v>
      </c>
      <c r="X2768" s="85" t="s">
        <v>8768</v>
      </c>
      <c r="Y2768" s="85" t="s">
        <v>8768</v>
      </c>
      <c r="Z2768" s="85" t="s">
        <v>8768</v>
      </c>
      <c r="AA2768" s="85" t="s">
        <v>8768</v>
      </c>
      <c r="AB2768" s="87" t="str">
        <f t="shared" si="131"/>
        <v/>
      </c>
      <c r="AC2768" s="92" t="s">
        <v>8768</v>
      </c>
    </row>
    <row r="2769" spans="1:29" ht="16.2" hidden="1" customHeight="1" x14ac:dyDescent="0.35">
      <c r="A2769" s="61">
        <v>2768</v>
      </c>
      <c r="B2769" s="67">
        <v>20417642</v>
      </c>
      <c r="C2769" s="68" t="s">
        <v>8650</v>
      </c>
      <c r="D2769" s="63" t="s">
        <v>8767</v>
      </c>
      <c r="E2769" s="70" t="s">
        <v>8684</v>
      </c>
      <c r="F2769" s="70" t="s">
        <v>32</v>
      </c>
      <c r="G2769" s="68" t="s">
        <v>8685</v>
      </c>
      <c r="H2769" s="68" t="s">
        <v>42</v>
      </c>
      <c r="I2769" s="71" t="s">
        <v>465</v>
      </c>
      <c r="J2769" s="71" t="s">
        <v>465</v>
      </c>
      <c r="K2769" s="70" t="s">
        <v>8686</v>
      </c>
      <c r="L2769" s="70" t="s">
        <v>200</v>
      </c>
      <c r="M2769" s="70" t="s">
        <v>40</v>
      </c>
      <c r="N2769" s="70" t="s">
        <v>48</v>
      </c>
      <c r="O2769" s="72" t="s">
        <v>43</v>
      </c>
      <c r="P2769" s="89" t="s">
        <v>8756</v>
      </c>
      <c r="Q2769" s="84">
        <f t="shared" ca="1" si="129"/>
        <v>46120</v>
      </c>
      <c r="R2769" s="68" t="s">
        <v>8768</v>
      </c>
      <c r="S2769" s="85" t="s">
        <v>8768</v>
      </c>
      <c r="T2769" s="85" t="s">
        <v>8768</v>
      </c>
      <c r="U2769" s="85" t="s">
        <v>8768</v>
      </c>
      <c r="V2769" s="86">
        <f t="shared" si="130"/>
        <v>0</v>
      </c>
      <c r="W2769" s="85" t="s">
        <v>8768</v>
      </c>
      <c r="X2769" s="85" t="s">
        <v>8768</v>
      </c>
      <c r="Y2769" s="85" t="s">
        <v>8768</v>
      </c>
      <c r="Z2769" s="85" t="s">
        <v>8768</v>
      </c>
      <c r="AA2769" s="85" t="s">
        <v>8768</v>
      </c>
      <c r="AB2769" s="87" t="str">
        <f t="shared" si="131"/>
        <v/>
      </c>
      <c r="AC2769" s="92" t="s">
        <v>8768</v>
      </c>
    </row>
    <row r="2770" spans="1:29" ht="16.2" hidden="1" customHeight="1" x14ac:dyDescent="0.35">
      <c r="A2770" s="61">
        <v>2769</v>
      </c>
      <c r="B2770" s="67">
        <v>20417675</v>
      </c>
      <c r="C2770" s="68" t="s">
        <v>8650</v>
      </c>
      <c r="D2770" s="63" t="s">
        <v>8767</v>
      </c>
      <c r="E2770" s="70" t="s">
        <v>7867</v>
      </c>
      <c r="F2770" s="70" t="s">
        <v>38</v>
      </c>
      <c r="G2770" s="68" t="s">
        <v>7868</v>
      </c>
      <c r="H2770" s="68" t="s">
        <v>42</v>
      </c>
      <c r="I2770" s="71" t="s">
        <v>1364</v>
      </c>
      <c r="J2770" s="71" t="s">
        <v>502</v>
      </c>
      <c r="K2770" s="70" t="s">
        <v>7869</v>
      </c>
      <c r="L2770" s="70" t="s">
        <v>39</v>
      </c>
      <c r="M2770" s="70" t="s">
        <v>40</v>
      </c>
      <c r="N2770" s="70" t="s">
        <v>48</v>
      </c>
      <c r="O2770" s="72" t="s">
        <v>43</v>
      </c>
      <c r="P2770" s="89" t="s">
        <v>8756</v>
      </c>
      <c r="Q2770" s="84">
        <f t="shared" ca="1" si="129"/>
        <v>46120</v>
      </c>
      <c r="R2770" s="68" t="s">
        <v>8768</v>
      </c>
      <c r="S2770" s="85" t="s">
        <v>8768</v>
      </c>
      <c r="T2770" s="85" t="s">
        <v>8768</v>
      </c>
      <c r="U2770" s="85" t="s">
        <v>8768</v>
      </c>
      <c r="V2770" s="86">
        <f t="shared" si="130"/>
        <v>0</v>
      </c>
      <c r="W2770" s="85" t="s">
        <v>8768</v>
      </c>
      <c r="X2770" s="85" t="s">
        <v>8768</v>
      </c>
      <c r="Y2770" s="85" t="s">
        <v>8768</v>
      </c>
      <c r="Z2770" s="85" t="s">
        <v>8768</v>
      </c>
      <c r="AA2770" s="85" t="s">
        <v>8768</v>
      </c>
      <c r="AB2770" s="87" t="str">
        <f t="shared" si="131"/>
        <v/>
      </c>
      <c r="AC2770" s="92" t="s">
        <v>8770</v>
      </c>
    </row>
    <row r="2771" spans="1:29" ht="16.2" hidden="1" customHeight="1" x14ac:dyDescent="0.35">
      <c r="A2771" s="61">
        <v>2770</v>
      </c>
      <c r="B2771" s="67">
        <v>20417697</v>
      </c>
      <c r="C2771" s="68" t="s">
        <v>8650</v>
      </c>
      <c r="D2771" s="63" t="s">
        <v>8767</v>
      </c>
      <c r="E2771" s="70" t="s">
        <v>8687</v>
      </c>
      <c r="F2771" s="70" t="s">
        <v>38</v>
      </c>
      <c r="G2771" s="68" t="s">
        <v>8688</v>
      </c>
      <c r="H2771" s="68" t="s">
        <v>42</v>
      </c>
      <c r="I2771" s="71" t="s">
        <v>869</v>
      </c>
      <c r="J2771" s="71" t="s">
        <v>469</v>
      </c>
      <c r="K2771" s="70" t="s">
        <v>8689</v>
      </c>
      <c r="L2771" s="70" t="s">
        <v>39</v>
      </c>
      <c r="M2771" s="70" t="s">
        <v>34</v>
      </c>
      <c r="N2771" s="70" t="s">
        <v>35</v>
      </c>
      <c r="O2771" s="72" t="s">
        <v>43</v>
      </c>
      <c r="P2771" s="63" t="s">
        <v>8755</v>
      </c>
      <c r="Q2771" s="84">
        <f t="shared" ca="1" si="129"/>
        <v>46120</v>
      </c>
      <c r="R2771" s="68" t="s">
        <v>8768</v>
      </c>
      <c r="S2771" s="85" t="s">
        <v>8768</v>
      </c>
      <c r="T2771" s="85" t="s">
        <v>8768</v>
      </c>
      <c r="U2771" s="85" t="s">
        <v>8768</v>
      </c>
      <c r="V2771" s="86">
        <f t="shared" si="130"/>
        <v>0</v>
      </c>
      <c r="W2771" s="85" t="s">
        <v>8768</v>
      </c>
      <c r="X2771" s="85" t="s">
        <v>8768</v>
      </c>
      <c r="Y2771" s="85" t="s">
        <v>8768</v>
      </c>
      <c r="Z2771" s="85" t="s">
        <v>8768</v>
      </c>
      <c r="AA2771" s="85" t="s">
        <v>8768</v>
      </c>
      <c r="AB2771" s="87" t="str">
        <f t="shared" si="131"/>
        <v/>
      </c>
      <c r="AC2771" s="92" t="s">
        <v>8770</v>
      </c>
    </row>
    <row r="2772" spans="1:29" ht="16.2" hidden="1" customHeight="1" x14ac:dyDescent="0.35">
      <c r="A2772" s="61">
        <v>2771</v>
      </c>
      <c r="B2772" s="67">
        <v>20418326</v>
      </c>
      <c r="C2772" s="68" t="s">
        <v>8650</v>
      </c>
      <c r="D2772" s="63" t="s">
        <v>8767</v>
      </c>
      <c r="E2772" s="70" t="s">
        <v>8690</v>
      </c>
      <c r="F2772" s="70" t="s">
        <v>32</v>
      </c>
      <c r="G2772" s="68" t="s">
        <v>8691</v>
      </c>
      <c r="H2772" s="68" t="s">
        <v>42</v>
      </c>
      <c r="I2772" s="71" t="s">
        <v>465</v>
      </c>
      <c r="J2772" s="71" t="s">
        <v>502</v>
      </c>
      <c r="K2772" s="70" t="s">
        <v>8692</v>
      </c>
      <c r="L2772" s="70" t="s">
        <v>45</v>
      </c>
      <c r="M2772" s="70" t="s">
        <v>34</v>
      </c>
      <c r="N2772" s="70" t="s">
        <v>48</v>
      </c>
      <c r="O2772" s="72" t="s">
        <v>43</v>
      </c>
      <c r="P2772" s="89" t="s">
        <v>8758</v>
      </c>
      <c r="Q2772" s="84">
        <f t="shared" ca="1" si="129"/>
        <v>46120</v>
      </c>
      <c r="R2772" s="68" t="s">
        <v>8768</v>
      </c>
      <c r="S2772" s="85" t="s">
        <v>8768</v>
      </c>
      <c r="T2772" s="85" t="s">
        <v>8768</v>
      </c>
      <c r="U2772" s="85" t="s">
        <v>8768</v>
      </c>
      <c r="V2772" s="86">
        <f t="shared" si="130"/>
        <v>0</v>
      </c>
      <c r="W2772" s="85" t="s">
        <v>8768</v>
      </c>
      <c r="X2772" s="85" t="s">
        <v>8768</v>
      </c>
      <c r="Y2772" s="85" t="s">
        <v>8768</v>
      </c>
      <c r="Z2772" s="85" t="s">
        <v>8768</v>
      </c>
      <c r="AA2772" s="85" t="s">
        <v>8768</v>
      </c>
      <c r="AB2772" s="87" t="str">
        <f t="shared" si="131"/>
        <v/>
      </c>
      <c r="AC2772" s="92" t="s">
        <v>8768</v>
      </c>
    </row>
    <row r="2773" spans="1:29" ht="16.2" hidden="1" customHeight="1" x14ac:dyDescent="0.35">
      <c r="A2773" s="61">
        <v>2772</v>
      </c>
      <c r="B2773" s="67">
        <v>20418623</v>
      </c>
      <c r="C2773" s="68" t="s">
        <v>8650</v>
      </c>
      <c r="D2773" s="63" t="s">
        <v>8767</v>
      </c>
      <c r="E2773" s="70" t="s">
        <v>1068</v>
      </c>
      <c r="F2773" s="70" t="s">
        <v>38</v>
      </c>
      <c r="G2773" s="68" t="s">
        <v>8693</v>
      </c>
      <c r="H2773" s="68" t="s">
        <v>42</v>
      </c>
      <c r="I2773" s="71" t="s">
        <v>869</v>
      </c>
      <c r="J2773" s="71" t="s">
        <v>526</v>
      </c>
      <c r="K2773" s="70" t="s">
        <v>8694</v>
      </c>
      <c r="L2773" s="70" t="s">
        <v>33</v>
      </c>
      <c r="M2773" s="70" t="s">
        <v>40</v>
      </c>
      <c r="N2773" s="70" t="s">
        <v>52</v>
      </c>
      <c r="O2773" s="72" t="s">
        <v>43</v>
      </c>
      <c r="P2773" s="63" t="s">
        <v>52</v>
      </c>
      <c r="Q2773" s="84">
        <f t="shared" ca="1" si="129"/>
        <v>46120</v>
      </c>
      <c r="R2773" s="68" t="s">
        <v>8768</v>
      </c>
      <c r="S2773" s="85" t="s">
        <v>8768</v>
      </c>
      <c r="T2773" s="85" t="s">
        <v>8768</v>
      </c>
      <c r="U2773" s="85" t="s">
        <v>8768</v>
      </c>
      <c r="V2773" s="86">
        <f t="shared" si="130"/>
        <v>0</v>
      </c>
      <c r="W2773" s="85" t="s">
        <v>8768</v>
      </c>
      <c r="X2773" s="85" t="s">
        <v>8768</v>
      </c>
      <c r="Y2773" s="85" t="s">
        <v>8768</v>
      </c>
      <c r="Z2773" s="85" t="s">
        <v>8768</v>
      </c>
      <c r="AA2773" s="85" t="s">
        <v>8768</v>
      </c>
      <c r="AB2773" s="87" t="str">
        <f t="shared" si="131"/>
        <v/>
      </c>
      <c r="AC2773" s="92" t="s">
        <v>8768</v>
      </c>
    </row>
    <row r="2774" spans="1:29" ht="16.2" hidden="1" customHeight="1" x14ac:dyDescent="0.35">
      <c r="A2774" s="61">
        <v>2773</v>
      </c>
      <c r="B2774" s="67">
        <v>20418829</v>
      </c>
      <c r="C2774" s="68" t="s">
        <v>8650</v>
      </c>
      <c r="D2774" s="63" t="s">
        <v>8767</v>
      </c>
      <c r="E2774" s="70" t="s">
        <v>8695</v>
      </c>
      <c r="F2774" s="70" t="s">
        <v>38</v>
      </c>
      <c r="G2774" s="68" t="s">
        <v>8696</v>
      </c>
      <c r="H2774" s="68" t="s">
        <v>42</v>
      </c>
      <c r="I2774" s="71" t="s">
        <v>465</v>
      </c>
      <c r="J2774" s="71" t="s">
        <v>544</v>
      </c>
      <c r="K2774" s="70" t="s">
        <v>8697</v>
      </c>
      <c r="L2774" s="70" t="s">
        <v>45</v>
      </c>
      <c r="M2774" s="70" t="s">
        <v>40</v>
      </c>
      <c r="N2774" s="70" t="s">
        <v>48</v>
      </c>
      <c r="O2774" s="72" t="s">
        <v>43</v>
      </c>
      <c r="P2774" s="89" t="s">
        <v>8756</v>
      </c>
      <c r="Q2774" s="84">
        <f t="shared" ca="1" si="129"/>
        <v>46120</v>
      </c>
      <c r="R2774" s="68" t="s">
        <v>8768</v>
      </c>
      <c r="S2774" s="85" t="s">
        <v>8768</v>
      </c>
      <c r="T2774" s="85" t="s">
        <v>8768</v>
      </c>
      <c r="U2774" s="85" t="s">
        <v>8768</v>
      </c>
      <c r="V2774" s="86">
        <f t="shared" si="130"/>
        <v>0</v>
      </c>
      <c r="W2774" s="85" t="s">
        <v>8768</v>
      </c>
      <c r="X2774" s="85" t="s">
        <v>8768</v>
      </c>
      <c r="Y2774" s="85" t="s">
        <v>8768</v>
      </c>
      <c r="Z2774" s="85" t="s">
        <v>8768</v>
      </c>
      <c r="AA2774" s="85" t="s">
        <v>8768</v>
      </c>
      <c r="AB2774" s="87" t="str">
        <f t="shared" si="131"/>
        <v/>
      </c>
      <c r="AC2774" s="92" t="s">
        <v>8768</v>
      </c>
    </row>
    <row r="2775" spans="1:29" ht="16.2" hidden="1" customHeight="1" x14ac:dyDescent="0.35">
      <c r="A2775" s="61">
        <v>2774</v>
      </c>
      <c r="B2775" s="67">
        <v>20419110</v>
      </c>
      <c r="C2775" s="68" t="s">
        <v>8650</v>
      </c>
      <c r="D2775" s="63" t="s">
        <v>8767</v>
      </c>
      <c r="E2775" s="70" t="s">
        <v>8698</v>
      </c>
      <c r="F2775" s="70" t="s">
        <v>38</v>
      </c>
      <c r="G2775" s="68" t="s">
        <v>8699</v>
      </c>
      <c r="H2775" s="68" t="s">
        <v>42</v>
      </c>
      <c r="I2775" s="71" t="s">
        <v>1132</v>
      </c>
      <c r="J2775" s="71" t="s">
        <v>544</v>
      </c>
      <c r="K2775" s="70" t="s">
        <v>8700</v>
      </c>
      <c r="L2775" s="70" t="s">
        <v>148</v>
      </c>
      <c r="M2775" s="70" t="s">
        <v>40</v>
      </c>
      <c r="N2775" s="70" t="s">
        <v>52</v>
      </c>
      <c r="O2775" s="72" t="s">
        <v>43</v>
      </c>
      <c r="P2775" s="63" t="s">
        <v>52</v>
      </c>
      <c r="Q2775" s="84">
        <f t="shared" ca="1" si="129"/>
        <v>46120</v>
      </c>
      <c r="R2775" s="68" t="s">
        <v>8768</v>
      </c>
      <c r="S2775" s="85" t="s">
        <v>8768</v>
      </c>
      <c r="T2775" s="85" t="s">
        <v>8768</v>
      </c>
      <c r="U2775" s="85" t="s">
        <v>8768</v>
      </c>
      <c r="V2775" s="86">
        <f t="shared" si="130"/>
        <v>0</v>
      </c>
      <c r="W2775" s="85" t="s">
        <v>8768</v>
      </c>
      <c r="X2775" s="85" t="s">
        <v>8768</v>
      </c>
      <c r="Y2775" s="85" t="s">
        <v>8768</v>
      </c>
      <c r="Z2775" s="85" t="s">
        <v>8768</v>
      </c>
      <c r="AA2775" s="85" t="s">
        <v>8768</v>
      </c>
      <c r="AB2775" s="87" t="str">
        <f t="shared" si="131"/>
        <v/>
      </c>
      <c r="AC2775" s="92" t="s">
        <v>8768</v>
      </c>
    </row>
    <row r="2776" spans="1:29" ht="16.2" hidden="1" customHeight="1" x14ac:dyDescent="0.35">
      <c r="A2776" s="61">
        <v>2775</v>
      </c>
      <c r="B2776" s="67">
        <v>20419166</v>
      </c>
      <c r="C2776" s="68" t="s">
        <v>8650</v>
      </c>
      <c r="D2776" s="63" t="s">
        <v>8767</v>
      </c>
      <c r="E2776" s="70" t="s">
        <v>8701</v>
      </c>
      <c r="F2776" s="70" t="s">
        <v>38</v>
      </c>
      <c r="G2776" s="68" t="s">
        <v>5572</v>
      </c>
      <c r="H2776" s="68" t="s">
        <v>42</v>
      </c>
      <c r="I2776" s="71" t="s">
        <v>465</v>
      </c>
      <c r="J2776" s="71" t="s">
        <v>469</v>
      </c>
      <c r="K2776" s="70" t="s">
        <v>8702</v>
      </c>
      <c r="L2776" s="70" t="s">
        <v>33</v>
      </c>
      <c r="M2776" s="70" t="s">
        <v>40</v>
      </c>
      <c r="N2776" s="70" t="s">
        <v>48</v>
      </c>
      <c r="O2776" s="72" t="s">
        <v>43</v>
      </c>
      <c r="P2776" s="89" t="s">
        <v>8756</v>
      </c>
      <c r="Q2776" s="84">
        <f t="shared" ca="1" si="129"/>
        <v>46120</v>
      </c>
      <c r="R2776" s="68" t="s">
        <v>8768</v>
      </c>
      <c r="S2776" s="85" t="s">
        <v>8768</v>
      </c>
      <c r="T2776" s="85" t="s">
        <v>8768</v>
      </c>
      <c r="U2776" s="85" t="s">
        <v>8768</v>
      </c>
      <c r="V2776" s="86">
        <f t="shared" si="130"/>
        <v>0</v>
      </c>
      <c r="W2776" s="85" t="s">
        <v>8768</v>
      </c>
      <c r="X2776" s="85" t="s">
        <v>8768</v>
      </c>
      <c r="Y2776" s="85" t="s">
        <v>8768</v>
      </c>
      <c r="Z2776" s="85" t="s">
        <v>8768</v>
      </c>
      <c r="AA2776" s="85" t="s">
        <v>8768</v>
      </c>
      <c r="AB2776" s="87" t="str">
        <f t="shared" si="131"/>
        <v/>
      </c>
      <c r="AC2776" s="92" t="s">
        <v>8768</v>
      </c>
    </row>
    <row r="2777" spans="1:29" ht="16.2" hidden="1" customHeight="1" x14ac:dyDescent="0.35">
      <c r="A2777" s="61">
        <v>2776</v>
      </c>
      <c r="B2777" s="67">
        <v>20419189</v>
      </c>
      <c r="C2777" s="68" t="s">
        <v>8650</v>
      </c>
      <c r="D2777" s="63" t="s">
        <v>8767</v>
      </c>
      <c r="E2777" s="70" t="s">
        <v>8703</v>
      </c>
      <c r="F2777" s="70" t="s">
        <v>38</v>
      </c>
      <c r="G2777" s="68" t="s">
        <v>8704</v>
      </c>
      <c r="H2777" s="68" t="s">
        <v>42</v>
      </c>
      <c r="I2777" s="71" t="s">
        <v>8705</v>
      </c>
      <c r="J2777" s="71" t="s">
        <v>502</v>
      </c>
      <c r="K2777" s="70" t="s">
        <v>8706</v>
      </c>
      <c r="L2777" s="70" t="s">
        <v>39</v>
      </c>
      <c r="M2777" s="70" t="s">
        <v>40</v>
      </c>
      <c r="N2777" s="70" t="s">
        <v>48</v>
      </c>
      <c r="O2777" s="72" t="s">
        <v>43</v>
      </c>
      <c r="P2777" s="89" t="s">
        <v>8758</v>
      </c>
      <c r="Q2777" s="84">
        <f t="shared" ca="1" si="129"/>
        <v>46120</v>
      </c>
      <c r="R2777" s="68" t="s">
        <v>8768</v>
      </c>
      <c r="S2777" s="85" t="s">
        <v>8768</v>
      </c>
      <c r="T2777" s="85" t="s">
        <v>8768</v>
      </c>
      <c r="U2777" s="85" t="s">
        <v>8768</v>
      </c>
      <c r="V2777" s="86">
        <f t="shared" si="130"/>
        <v>0</v>
      </c>
      <c r="W2777" s="85" t="s">
        <v>8768</v>
      </c>
      <c r="X2777" s="85" t="s">
        <v>8768</v>
      </c>
      <c r="Y2777" s="85" t="s">
        <v>8768</v>
      </c>
      <c r="Z2777" s="85" t="s">
        <v>8768</v>
      </c>
      <c r="AA2777" s="85" t="s">
        <v>8768</v>
      </c>
      <c r="AB2777" s="87" t="str">
        <f t="shared" si="131"/>
        <v/>
      </c>
      <c r="AC2777" s="92" t="s">
        <v>8770</v>
      </c>
    </row>
    <row r="2778" spans="1:29" ht="16.2" hidden="1" customHeight="1" x14ac:dyDescent="0.35">
      <c r="A2778" s="61">
        <v>2777</v>
      </c>
      <c r="B2778" s="67">
        <v>20419192</v>
      </c>
      <c r="C2778" s="68" t="s">
        <v>8650</v>
      </c>
      <c r="D2778" s="63" t="s">
        <v>8767</v>
      </c>
      <c r="E2778" s="70" t="s">
        <v>132</v>
      </c>
      <c r="F2778" s="70" t="s">
        <v>32</v>
      </c>
      <c r="G2778" s="68" t="s">
        <v>8707</v>
      </c>
      <c r="H2778" s="68" t="s">
        <v>42</v>
      </c>
      <c r="I2778" s="71" t="s">
        <v>465</v>
      </c>
      <c r="J2778" s="71" t="s">
        <v>502</v>
      </c>
      <c r="K2778" s="70" t="s">
        <v>8708</v>
      </c>
      <c r="L2778" s="70" t="s">
        <v>33</v>
      </c>
      <c r="M2778" s="70" t="s">
        <v>34</v>
      </c>
      <c r="N2778" s="70" t="s">
        <v>35</v>
      </c>
      <c r="O2778" s="72" t="s">
        <v>43</v>
      </c>
      <c r="P2778" s="63" t="s">
        <v>8755</v>
      </c>
      <c r="Q2778" s="84">
        <f t="shared" ca="1" si="129"/>
        <v>46120</v>
      </c>
      <c r="R2778" s="68" t="s">
        <v>8768</v>
      </c>
      <c r="S2778" s="85" t="s">
        <v>8768</v>
      </c>
      <c r="T2778" s="85" t="s">
        <v>8768</v>
      </c>
      <c r="U2778" s="85" t="s">
        <v>8768</v>
      </c>
      <c r="V2778" s="86">
        <f t="shared" si="130"/>
        <v>0</v>
      </c>
      <c r="W2778" s="85" t="s">
        <v>8768</v>
      </c>
      <c r="X2778" s="85" t="s">
        <v>8768</v>
      </c>
      <c r="Y2778" s="85" t="s">
        <v>8768</v>
      </c>
      <c r="Z2778" s="85" t="s">
        <v>8768</v>
      </c>
      <c r="AA2778" s="85" t="s">
        <v>8768</v>
      </c>
      <c r="AB2778" s="87" t="str">
        <f t="shared" si="131"/>
        <v/>
      </c>
      <c r="AC2778" s="92" t="s">
        <v>8768</v>
      </c>
    </row>
    <row r="2779" spans="1:29" ht="16.2" hidden="1" customHeight="1" x14ac:dyDescent="0.35">
      <c r="A2779" s="61">
        <v>2778</v>
      </c>
      <c r="B2779" s="67">
        <v>20419387</v>
      </c>
      <c r="C2779" s="68" t="s">
        <v>8650</v>
      </c>
      <c r="D2779" s="63" t="s">
        <v>8767</v>
      </c>
      <c r="E2779" s="70" t="s">
        <v>8709</v>
      </c>
      <c r="F2779" s="70" t="s">
        <v>38</v>
      </c>
      <c r="G2779" s="68" t="s">
        <v>3641</v>
      </c>
      <c r="H2779" s="68" t="s">
        <v>42</v>
      </c>
      <c r="I2779" s="71" t="s">
        <v>465</v>
      </c>
      <c r="J2779" s="71" t="s">
        <v>465</v>
      </c>
      <c r="K2779" s="70" t="s">
        <v>8710</v>
      </c>
      <c r="L2779" s="70" t="s">
        <v>39</v>
      </c>
      <c r="M2779" s="70" t="s">
        <v>34</v>
      </c>
      <c r="N2779" s="70" t="s">
        <v>35</v>
      </c>
      <c r="O2779" s="72" t="s">
        <v>43</v>
      </c>
      <c r="P2779" s="63" t="s">
        <v>8755</v>
      </c>
      <c r="Q2779" s="84">
        <f t="shared" ca="1" si="129"/>
        <v>46120</v>
      </c>
      <c r="R2779" s="68" t="s">
        <v>8768</v>
      </c>
      <c r="S2779" s="85" t="s">
        <v>8768</v>
      </c>
      <c r="T2779" s="85" t="s">
        <v>8768</v>
      </c>
      <c r="U2779" s="85" t="s">
        <v>8768</v>
      </c>
      <c r="V2779" s="86">
        <f t="shared" si="130"/>
        <v>0</v>
      </c>
      <c r="W2779" s="85" t="s">
        <v>8768</v>
      </c>
      <c r="X2779" s="85" t="s">
        <v>8768</v>
      </c>
      <c r="Y2779" s="85" t="s">
        <v>8768</v>
      </c>
      <c r="Z2779" s="85" t="s">
        <v>8768</v>
      </c>
      <c r="AA2779" s="85" t="s">
        <v>8768</v>
      </c>
      <c r="AB2779" s="87" t="str">
        <f t="shared" si="131"/>
        <v/>
      </c>
      <c r="AC2779" s="92" t="s">
        <v>8770</v>
      </c>
    </row>
    <row r="2780" spans="1:29" ht="16.2" hidden="1" customHeight="1" x14ac:dyDescent="0.35">
      <c r="A2780" s="61">
        <v>2779</v>
      </c>
      <c r="B2780" s="67">
        <v>20420569</v>
      </c>
      <c r="C2780" s="68" t="s">
        <v>8650</v>
      </c>
      <c r="D2780" s="63" t="s">
        <v>8767</v>
      </c>
      <c r="E2780" s="70" t="s">
        <v>8711</v>
      </c>
      <c r="F2780" s="70" t="s">
        <v>38</v>
      </c>
      <c r="G2780" s="68" t="s">
        <v>8712</v>
      </c>
      <c r="H2780" s="68" t="s">
        <v>42</v>
      </c>
      <c r="I2780" s="71" t="s">
        <v>8713</v>
      </c>
      <c r="J2780" s="71" t="s">
        <v>1463</v>
      </c>
      <c r="K2780" s="70" t="s">
        <v>8714</v>
      </c>
      <c r="L2780" s="70" t="s">
        <v>39</v>
      </c>
      <c r="M2780" s="70" t="s">
        <v>40</v>
      </c>
      <c r="N2780" s="70" t="s">
        <v>48</v>
      </c>
      <c r="O2780" s="72" t="s">
        <v>43</v>
      </c>
      <c r="P2780" s="89" t="s">
        <v>8758</v>
      </c>
      <c r="Q2780" s="84">
        <f t="shared" ca="1" si="129"/>
        <v>46120</v>
      </c>
      <c r="R2780" s="68" t="s">
        <v>8768</v>
      </c>
      <c r="S2780" s="85" t="s">
        <v>8768</v>
      </c>
      <c r="T2780" s="85" t="s">
        <v>8768</v>
      </c>
      <c r="U2780" s="85" t="s">
        <v>8768</v>
      </c>
      <c r="V2780" s="86">
        <f t="shared" si="130"/>
        <v>0</v>
      </c>
      <c r="W2780" s="85" t="s">
        <v>8768</v>
      </c>
      <c r="X2780" s="85" t="s">
        <v>8768</v>
      </c>
      <c r="Y2780" s="85" t="s">
        <v>8768</v>
      </c>
      <c r="Z2780" s="85" t="s">
        <v>8768</v>
      </c>
      <c r="AA2780" s="85" t="s">
        <v>8768</v>
      </c>
      <c r="AB2780" s="87" t="str">
        <f t="shared" si="131"/>
        <v/>
      </c>
      <c r="AC2780" s="92" t="s">
        <v>8768</v>
      </c>
    </row>
    <row r="2781" spans="1:29" ht="16.2" hidden="1" customHeight="1" x14ac:dyDescent="0.35">
      <c r="A2781" s="61">
        <v>2780</v>
      </c>
      <c r="B2781" s="67">
        <v>20421179</v>
      </c>
      <c r="C2781" s="68" t="s">
        <v>8650</v>
      </c>
      <c r="D2781" s="63" t="s">
        <v>8767</v>
      </c>
      <c r="E2781" s="70" t="s">
        <v>272</v>
      </c>
      <c r="F2781" s="70" t="s">
        <v>38</v>
      </c>
      <c r="G2781" s="68" t="s">
        <v>8715</v>
      </c>
      <c r="H2781" s="68" t="s">
        <v>42</v>
      </c>
      <c r="I2781" s="71" t="s">
        <v>465</v>
      </c>
      <c r="J2781" s="71" t="s">
        <v>526</v>
      </c>
      <c r="K2781" s="70" t="s">
        <v>8716</v>
      </c>
      <c r="L2781" s="70" t="s">
        <v>39</v>
      </c>
      <c r="M2781" s="70" t="s">
        <v>34</v>
      </c>
      <c r="N2781" s="70" t="s">
        <v>35</v>
      </c>
      <c r="O2781" s="72" t="s">
        <v>43</v>
      </c>
      <c r="P2781" s="63" t="s">
        <v>8755</v>
      </c>
      <c r="Q2781" s="84">
        <f t="shared" ca="1" si="129"/>
        <v>46120</v>
      </c>
      <c r="R2781" s="68" t="s">
        <v>8768</v>
      </c>
      <c r="S2781" s="85" t="s">
        <v>8768</v>
      </c>
      <c r="T2781" s="85" t="s">
        <v>8768</v>
      </c>
      <c r="U2781" s="85" t="s">
        <v>8768</v>
      </c>
      <c r="V2781" s="86">
        <f t="shared" si="130"/>
        <v>0</v>
      </c>
      <c r="W2781" s="85" t="s">
        <v>8768</v>
      </c>
      <c r="X2781" s="85" t="s">
        <v>8768</v>
      </c>
      <c r="Y2781" s="85" t="s">
        <v>8768</v>
      </c>
      <c r="Z2781" s="85" t="s">
        <v>8768</v>
      </c>
      <c r="AA2781" s="85" t="s">
        <v>8768</v>
      </c>
      <c r="AB2781" s="87" t="str">
        <f t="shared" si="131"/>
        <v/>
      </c>
      <c r="AC2781" s="92" t="s">
        <v>8768</v>
      </c>
    </row>
    <row r="2782" spans="1:29" ht="16.2" hidden="1" customHeight="1" x14ac:dyDescent="0.35">
      <c r="A2782" s="61">
        <v>2781</v>
      </c>
      <c r="B2782" s="67">
        <v>20421742</v>
      </c>
      <c r="C2782" s="68" t="s">
        <v>8650</v>
      </c>
      <c r="D2782" s="63" t="s">
        <v>8767</v>
      </c>
      <c r="E2782" s="70" t="s">
        <v>8717</v>
      </c>
      <c r="F2782" s="70" t="s">
        <v>38</v>
      </c>
      <c r="G2782" s="68" t="s">
        <v>8718</v>
      </c>
      <c r="H2782" s="68" t="s">
        <v>31</v>
      </c>
      <c r="I2782" s="71" t="s">
        <v>8719</v>
      </c>
      <c r="J2782" s="71" t="s">
        <v>526</v>
      </c>
      <c r="K2782" s="70" t="s">
        <v>8720</v>
      </c>
      <c r="L2782" s="70" t="s">
        <v>200</v>
      </c>
      <c r="M2782" s="70" t="s">
        <v>40</v>
      </c>
      <c r="N2782" s="70" t="s">
        <v>46</v>
      </c>
      <c r="O2782" s="72" t="s">
        <v>43</v>
      </c>
      <c r="P2782" s="63" t="s">
        <v>46</v>
      </c>
      <c r="Q2782" s="84">
        <f t="shared" ca="1" si="129"/>
        <v>46120</v>
      </c>
      <c r="R2782" s="68" t="s">
        <v>8768</v>
      </c>
      <c r="S2782" s="85" t="s">
        <v>8768</v>
      </c>
      <c r="T2782" s="85" t="s">
        <v>8768</v>
      </c>
      <c r="U2782" s="85" t="s">
        <v>8768</v>
      </c>
      <c r="V2782" s="86">
        <f t="shared" si="130"/>
        <v>0</v>
      </c>
      <c r="W2782" s="85" t="s">
        <v>8768</v>
      </c>
      <c r="X2782" s="85" t="s">
        <v>8768</v>
      </c>
      <c r="Y2782" s="85" t="s">
        <v>8768</v>
      </c>
      <c r="Z2782" s="85" t="s">
        <v>8768</v>
      </c>
      <c r="AA2782" s="85" t="s">
        <v>8768</v>
      </c>
      <c r="AB2782" s="87" t="str">
        <f t="shared" si="131"/>
        <v/>
      </c>
      <c r="AC2782" s="92" t="s">
        <v>8768</v>
      </c>
    </row>
    <row r="2783" spans="1:29" ht="16.2" hidden="1" customHeight="1" x14ac:dyDescent="0.35">
      <c r="A2783" s="61">
        <v>2782</v>
      </c>
      <c r="B2783" s="67">
        <v>20421952</v>
      </c>
      <c r="C2783" s="68" t="s">
        <v>8650</v>
      </c>
      <c r="D2783" s="63" t="s">
        <v>8767</v>
      </c>
      <c r="E2783" s="70" t="s">
        <v>8721</v>
      </c>
      <c r="F2783" s="70" t="s">
        <v>38</v>
      </c>
      <c r="G2783" s="68" t="s">
        <v>8722</v>
      </c>
      <c r="H2783" s="68" t="s">
        <v>42</v>
      </c>
      <c r="I2783" s="71" t="s">
        <v>465</v>
      </c>
      <c r="J2783" s="71" t="s">
        <v>526</v>
      </c>
      <c r="K2783" s="70" t="s">
        <v>8723</v>
      </c>
      <c r="L2783" s="70" t="s">
        <v>39</v>
      </c>
      <c r="M2783" s="70" t="s">
        <v>40</v>
      </c>
      <c r="N2783" s="70" t="s">
        <v>48</v>
      </c>
      <c r="O2783" s="72" t="s">
        <v>43</v>
      </c>
      <c r="P2783" s="89" t="s">
        <v>8758</v>
      </c>
      <c r="Q2783" s="84">
        <f t="shared" ca="1" si="129"/>
        <v>46120</v>
      </c>
      <c r="R2783" s="68" t="s">
        <v>8768</v>
      </c>
      <c r="S2783" s="85" t="s">
        <v>8768</v>
      </c>
      <c r="T2783" s="85" t="s">
        <v>8768</v>
      </c>
      <c r="U2783" s="85" t="s">
        <v>8768</v>
      </c>
      <c r="V2783" s="86">
        <f t="shared" si="130"/>
        <v>0</v>
      </c>
      <c r="W2783" s="85" t="s">
        <v>8768</v>
      </c>
      <c r="X2783" s="85" t="s">
        <v>8768</v>
      </c>
      <c r="Y2783" s="85" t="s">
        <v>8768</v>
      </c>
      <c r="Z2783" s="85" t="s">
        <v>8768</v>
      </c>
      <c r="AA2783" s="85" t="s">
        <v>8768</v>
      </c>
      <c r="AB2783" s="87" t="str">
        <f t="shared" si="131"/>
        <v/>
      </c>
      <c r="AC2783" s="92" t="s">
        <v>8770</v>
      </c>
    </row>
    <row r="2784" spans="1:29" ht="16.2" hidden="1" customHeight="1" x14ac:dyDescent="0.35">
      <c r="A2784" s="61">
        <v>2783</v>
      </c>
      <c r="B2784" s="67">
        <v>20423821</v>
      </c>
      <c r="C2784" s="68" t="s">
        <v>8650</v>
      </c>
      <c r="D2784" s="63" t="s">
        <v>8767</v>
      </c>
      <c r="E2784" s="70" t="s">
        <v>8724</v>
      </c>
      <c r="F2784" s="70" t="s">
        <v>38</v>
      </c>
      <c r="G2784" s="68" t="s">
        <v>8725</v>
      </c>
      <c r="H2784" s="68" t="s">
        <v>31</v>
      </c>
      <c r="I2784" s="71" t="s">
        <v>8726</v>
      </c>
      <c r="J2784" s="71" t="s">
        <v>502</v>
      </c>
      <c r="K2784" s="70" t="s">
        <v>8727</v>
      </c>
      <c r="L2784" s="70" t="s">
        <v>45</v>
      </c>
      <c r="M2784" s="70" t="s">
        <v>40</v>
      </c>
      <c r="N2784" s="70" t="s">
        <v>48</v>
      </c>
      <c r="O2784" s="72" t="s">
        <v>43</v>
      </c>
      <c r="P2784" s="89" t="s">
        <v>8756</v>
      </c>
      <c r="Q2784" s="84">
        <f t="shared" ca="1" si="129"/>
        <v>46120</v>
      </c>
      <c r="R2784" s="68" t="s">
        <v>8768</v>
      </c>
      <c r="S2784" s="85" t="s">
        <v>8768</v>
      </c>
      <c r="T2784" s="85" t="s">
        <v>8768</v>
      </c>
      <c r="U2784" s="85" t="s">
        <v>8768</v>
      </c>
      <c r="V2784" s="86">
        <f t="shared" si="130"/>
        <v>0</v>
      </c>
      <c r="W2784" s="85" t="s">
        <v>8768</v>
      </c>
      <c r="X2784" s="85" t="s">
        <v>8768</v>
      </c>
      <c r="Y2784" s="85" t="s">
        <v>8768</v>
      </c>
      <c r="Z2784" s="85" t="s">
        <v>8768</v>
      </c>
      <c r="AA2784" s="85" t="s">
        <v>8768</v>
      </c>
      <c r="AB2784" s="87" t="str">
        <f t="shared" si="131"/>
        <v/>
      </c>
      <c r="AC2784" s="92" t="s">
        <v>8768</v>
      </c>
    </row>
    <row r="2785" spans="1:29" ht="16.2" hidden="1" customHeight="1" x14ac:dyDescent="0.35">
      <c r="A2785" s="61">
        <v>2784</v>
      </c>
      <c r="B2785" s="67">
        <v>20426680</v>
      </c>
      <c r="C2785" s="68" t="s">
        <v>8650</v>
      </c>
      <c r="D2785" s="63" t="s">
        <v>8767</v>
      </c>
      <c r="E2785" s="70" t="s">
        <v>214</v>
      </c>
      <c r="F2785" s="70" t="s">
        <v>38</v>
      </c>
      <c r="G2785" s="68" t="s">
        <v>5073</v>
      </c>
      <c r="H2785" s="68" t="s">
        <v>31</v>
      </c>
      <c r="I2785" s="71" t="s">
        <v>465</v>
      </c>
      <c r="J2785" s="71" t="s">
        <v>465</v>
      </c>
      <c r="K2785" s="70" t="s">
        <v>5074</v>
      </c>
      <c r="L2785" s="70" t="s">
        <v>39</v>
      </c>
      <c r="M2785" s="70" t="s">
        <v>34</v>
      </c>
      <c r="N2785" s="70" t="s">
        <v>48</v>
      </c>
      <c r="O2785" s="72" t="s">
        <v>43</v>
      </c>
      <c r="P2785" s="89" t="s">
        <v>8758</v>
      </c>
      <c r="Q2785" s="84">
        <f t="shared" ca="1" si="129"/>
        <v>46120</v>
      </c>
      <c r="R2785" s="68" t="s">
        <v>8768</v>
      </c>
      <c r="S2785" s="85" t="s">
        <v>8768</v>
      </c>
      <c r="T2785" s="85" t="s">
        <v>8768</v>
      </c>
      <c r="U2785" s="85" t="s">
        <v>8768</v>
      </c>
      <c r="V2785" s="86">
        <f t="shared" si="130"/>
        <v>0</v>
      </c>
      <c r="W2785" s="85" t="s">
        <v>8768</v>
      </c>
      <c r="X2785" s="85" t="s">
        <v>8768</v>
      </c>
      <c r="Y2785" s="85" t="s">
        <v>8768</v>
      </c>
      <c r="Z2785" s="85" t="s">
        <v>8768</v>
      </c>
      <c r="AA2785" s="85" t="s">
        <v>8768</v>
      </c>
      <c r="AB2785" s="87" t="str">
        <f t="shared" si="131"/>
        <v/>
      </c>
      <c r="AC2785" s="92" t="s">
        <v>8770</v>
      </c>
    </row>
    <row r="2786" spans="1:29" ht="16.2" hidden="1" customHeight="1" x14ac:dyDescent="0.35">
      <c r="A2786" s="61">
        <v>2785</v>
      </c>
      <c r="B2786" s="67">
        <v>20426946</v>
      </c>
      <c r="C2786" s="68" t="s">
        <v>8650</v>
      </c>
      <c r="D2786" s="63" t="s">
        <v>8767</v>
      </c>
      <c r="E2786" s="70" t="s">
        <v>8728</v>
      </c>
      <c r="F2786" s="70" t="s">
        <v>38</v>
      </c>
      <c r="G2786" s="68" t="s">
        <v>8729</v>
      </c>
      <c r="H2786" s="68" t="s">
        <v>31</v>
      </c>
      <c r="I2786" s="71" t="s">
        <v>957</v>
      </c>
      <c r="J2786" s="71" t="s">
        <v>465</v>
      </c>
      <c r="K2786" s="70" t="s">
        <v>8730</v>
      </c>
      <c r="L2786" s="70" t="s">
        <v>33</v>
      </c>
      <c r="M2786" s="70" t="s">
        <v>40</v>
      </c>
      <c r="N2786" s="70" t="s">
        <v>52</v>
      </c>
      <c r="O2786" s="72" t="s">
        <v>43</v>
      </c>
      <c r="P2786" s="63" t="s">
        <v>52</v>
      </c>
      <c r="Q2786" s="84">
        <f t="shared" ca="1" si="129"/>
        <v>46120</v>
      </c>
      <c r="R2786" s="68" t="s">
        <v>8768</v>
      </c>
      <c r="S2786" s="85" t="s">
        <v>8768</v>
      </c>
      <c r="T2786" s="85" t="s">
        <v>8768</v>
      </c>
      <c r="U2786" s="85" t="s">
        <v>8768</v>
      </c>
      <c r="V2786" s="86">
        <f t="shared" si="130"/>
        <v>0</v>
      </c>
      <c r="W2786" s="85" t="s">
        <v>8768</v>
      </c>
      <c r="X2786" s="85" t="s">
        <v>8768</v>
      </c>
      <c r="Y2786" s="85" t="s">
        <v>8768</v>
      </c>
      <c r="Z2786" s="85" t="s">
        <v>8768</v>
      </c>
      <c r="AA2786" s="85" t="s">
        <v>8768</v>
      </c>
      <c r="AB2786" s="87" t="str">
        <f t="shared" si="131"/>
        <v/>
      </c>
      <c r="AC2786" s="92" t="s">
        <v>8768</v>
      </c>
    </row>
    <row r="2787" spans="1:29" ht="16.2" hidden="1" customHeight="1" x14ac:dyDescent="0.35">
      <c r="A2787" s="61">
        <v>2786</v>
      </c>
      <c r="B2787" s="67">
        <v>20427486</v>
      </c>
      <c r="C2787" s="68" t="s">
        <v>8650</v>
      </c>
      <c r="D2787" s="63" t="s">
        <v>8767</v>
      </c>
      <c r="E2787" s="70" t="s">
        <v>8731</v>
      </c>
      <c r="F2787" s="70" t="s">
        <v>38</v>
      </c>
      <c r="G2787" s="68" t="s">
        <v>8732</v>
      </c>
      <c r="H2787" s="68" t="s">
        <v>42</v>
      </c>
      <c r="I2787" s="71" t="s">
        <v>8733</v>
      </c>
      <c r="J2787" s="71" t="s">
        <v>465</v>
      </c>
      <c r="K2787" s="70" t="s">
        <v>8734</v>
      </c>
      <c r="L2787" s="70" t="s">
        <v>225</v>
      </c>
      <c r="M2787" s="70" t="s">
        <v>34</v>
      </c>
      <c r="N2787" s="70" t="s">
        <v>48</v>
      </c>
      <c r="O2787" s="72" t="s">
        <v>43</v>
      </c>
      <c r="P2787" s="89" t="s">
        <v>8756</v>
      </c>
      <c r="Q2787" s="84">
        <f t="shared" ca="1" si="129"/>
        <v>46120</v>
      </c>
      <c r="R2787" s="68" t="s">
        <v>8768</v>
      </c>
      <c r="S2787" s="85" t="s">
        <v>8768</v>
      </c>
      <c r="T2787" s="85" t="s">
        <v>8768</v>
      </c>
      <c r="U2787" s="85" t="s">
        <v>8768</v>
      </c>
      <c r="V2787" s="86">
        <f t="shared" si="130"/>
        <v>0</v>
      </c>
      <c r="W2787" s="85" t="s">
        <v>8768</v>
      </c>
      <c r="X2787" s="85" t="s">
        <v>8768</v>
      </c>
      <c r="Y2787" s="85" t="s">
        <v>8768</v>
      </c>
      <c r="Z2787" s="85" t="s">
        <v>8768</v>
      </c>
      <c r="AA2787" s="85" t="s">
        <v>8768</v>
      </c>
      <c r="AB2787" s="87" t="str">
        <f t="shared" si="131"/>
        <v/>
      </c>
      <c r="AC2787" s="92" t="s">
        <v>8768</v>
      </c>
    </row>
    <row r="2788" spans="1:29" ht="16.2" hidden="1" customHeight="1" x14ac:dyDescent="0.35">
      <c r="A2788" s="61">
        <v>2787</v>
      </c>
      <c r="B2788" s="67">
        <v>20427681</v>
      </c>
      <c r="C2788" s="68" t="s">
        <v>8650</v>
      </c>
      <c r="D2788" s="63" t="s">
        <v>8767</v>
      </c>
      <c r="E2788" s="70" t="s">
        <v>8735</v>
      </c>
      <c r="F2788" s="70" t="s">
        <v>38</v>
      </c>
      <c r="G2788" s="68" t="s">
        <v>8736</v>
      </c>
      <c r="H2788" s="68" t="s">
        <v>42</v>
      </c>
      <c r="I2788" s="71" t="s">
        <v>465</v>
      </c>
      <c r="J2788" s="71" t="s">
        <v>465</v>
      </c>
      <c r="K2788" s="70" t="s">
        <v>8737</v>
      </c>
      <c r="L2788" s="70" t="s">
        <v>33</v>
      </c>
      <c r="M2788" s="70" t="s">
        <v>40</v>
      </c>
      <c r="N2788" s="70" t="s">
        <v>48</v>
      </c>
      <c r="O2788" s="72" t="s">
        <v>43</v>
      </c>
      <c r="P2788" s="89" t="s">
        <v>8758</v>
      </c>
      <c r="Q2788" s="84">
        <f t="shared" ca="1" si="129"/>
        <v>46120</v>
      </c>
      <c r="R2788" s="68" t="s">
        <v>8768</v>
      </c>
      <c r="S2788" s="85" t="s">
        <v>8768</v>
      </c>
      <c r="T2788" s="85" t="s">
        <v>8768</v>
      </c>
      <c r="U2788" s="85" t="s">
        <v>8768</v>
      </c>
      <c r="V2788" s="86">
        <f t="shared" si="130"/>
        <v>0</v>
      </c>
      <c r="W2788" s="85" t="s">
        <v>8768</v>
      </c>
      <c r="X2788" s="85" t="s">
        <v>8768</v>
      </c>
      <c r="Y2788" s="85" t="s">
        <v>8768</v>
      </c>
      <c r="Z2788" s="85" t="s">
        <v>8768</v>
      </c>
      <c r="AA2788" s="85" t="s">
        <v>8768</v>
      </c>
      <c r="AB2788" s="87" t="str">
        <f t="shared" si="131"/>
        <v/>
      </c>
      <c r="AC2788" s="92" t="s">
        <v>8768</v>
      </c>
    </row>
    <row r="2789" spans="1:29" ht="16.2" hidden="1" customHeight="1" x14ac:dyDescent="0.35">
      <c r="A2789" s="61">
        <v>2788</v>
      </c>
      <c r="B2789" s="67">
        <v>20428862</v>
      </c>
      <c r="C2789" s="68" t="s">
        <v>8650</v>
      </c>
      <c r="D2789" s="63" t="s">
        <v>8767</v>
      </c>
      <c r="E2789" s="70" t="s">
        <v>8738</v>
      </c>
      <c r="F2789" s="70" t="s">
        <v>38</v>
      </c>
      <c r="G2789" s="68" t="s">
        <v>8739</v>
      </c>
      <c r="H2789" s="68" t="s">
        <v>42</v>
      </c>
      <c r="I2789" s="71" t="s">
        <v>465</v>
      </c>
      <c r="J2789" s="71" t="s">
        <v>544</v>
      </c>
      <c r="K2789" s="70" t="s">
        <v>8740</v>
      </c>
      <c r="L2789" s="70" t="s">
        <v>33</v>
      </c>
      <c r="M2789" s="70" t="s">
        <v>40</v>
      </c>
      <c r="N2789" s="70" t="s">
        <v>48</v>
      </c>
      <c r="O2789" s="72" t="s">
        <v>43</v>
      </c>
      <c r="P2789" s="89" t="s">
        <v>8756</v>
      </c>
      <c r="Q2789" s="84">
        <f t="shared" ca="1" si="129"/>
        <v>46120</v>
      </c>
      <c r="R2789" s="68" t="s">
        <v>8768</v>
      </c>
      <c r="S2789" s="85" t="s">
        <v>8768</v>
      </c>
      <c r="T2789" s="85" t="s">
        <v>8768</v>
      </c>
      <c r="U2789" s="85" t="s">
        <v>8768</v>
      </c>
      <c r="V2789" s="86">
        <f t="shared" si="130"/>
        <v>0</v>
      </c>
      <c r="W2789" s="85" t="s">
        <v>8768</v>
      </c>
      <c r="X2789" s="85" t="s">
        <v>8768</v>
      </c>
      <c r="Y2789" s="85" t="s">
        <v>8768</v>
      </c>
      <c r="Z2789" s="85" t="s">
        <v>8768</v>
      </c>
      <c r="AA2789" s="85" t="s">
        <v>8768</v>
      </c>
      <c r="AB2789" s="87" t="str">
        <f t="shared" si="131"/>
        <v/>
      </c>
      <c r="AC2789" s="92" t="s">
        <v>8770</v>
      </c>
    </row>
  </sheetData>
  <autoFilter ref="A1:AC2789" xr:uid="{00000000-0009-0000-0000-000000000000}">
    <filterColumn colId="15">
      <filters>
        <filter val="기계ㆍ소재"/>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02"/>
  <sheetViews>
    <sheetView tabSelected="1" zoomScale="85" zoomScaleNormal="85" workbookViewId="0">
      <pane xSplit="5" ySplit="2" topLeftCell="F3" activePane="bottomRight" state="frozen"/>
      <selection pane="topRight" activeCell="E1" sqref="E1"/>
      <selection pane="bottomLeft" activeCell="A3" sqref="A3"/>
      <selection pane="bottomRight" activeCell="AA3" sqref="AA3:AA15"/>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hidden="1" customWidth="1"/>
    <col min="5" max="5" width="9" style="8" customWidth="1"/>
    <col min="6" max="6" width="45.6640625" style="7" customWidth="1"/>
    <col min="7" max="7" width="11.88671875" style="10"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7633</v>
      </c>
      <c r="AF1" s="59" t="s">
        <v>7635</v>
      </c>
      <c r="AI1" s="93"/>
    </row>
    <row r="2" spans="1:35" ht="30" customHeight="1" x14ac:dyDescent="0.35">
      <c r="A2" s="19" t="s">
        <v>0</v>
      </c>
      <c r="B2" s="17" t="s">
        <v>12</v>
      </c>
      <c r="C2" s="17" t="s">
        <v>8782</v>
      </c>
      <c r="D2" s="18" t="s">
        <v>20</v>
      </c>
      <c r="E2" s="28" t="s">
        <v>21</v>
      </c>
      <c r="F2" s="29" t="s">
        <v>14</v>
      </c>
      <c r="G2" s="27" t="s">
        <v>8772</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8741</v>
      </c>
      <c r="X2" s="24" t="s">
        <v>22</v>
      </c>
      <c r="Y2" s="24" t="s">
        <v>6</v>
      </c>
      <c r="Z2" s="24" t="s">
        <v>4</v>
      </c>
      <c r="AA2" s="24" t="s">
        <v>7</v>
      </c>
      <c r="AB2" s="24" t="s">
        <v>8</v>
      </c>
      <c r="AC2" s="24" t="s">
        <v>5</v>
      </c>
      <c r="AD2" s="56" t="s">
        <v>7631</v>
      </c>
      <c r="AE2" s="58" t="s">
        <v>7634</v>
      </c>
      <c r="AF2" s="60" t="s">
        <v>7632</v>
      </c>
      <c r="AI2" s="93"/>
    </row>
    <row r="3" spans="1:35" ht="30" customHeight="1" x14ac:dyDescent="0.35">
      <c r="A3" s="4">
        <v>135</v>
      </c>
      <c r="B3" s="2">
        <v>20427563</v>
      </c>
      <c r="C3" s="38" t="str">
        <f>IFERROR(VLOOKUP($B3,대상!$B:$AC,MATCH(C$2,대상!$1:$1,0)-1,FALSE),"")</f>
        <v>지역기반</v>
      </c>
      <c r="D3" s="38" t="str">
        <f>IFERROR(VLOOKUP($B3,대상!$B$1:$AC$2756,MATCH(D$2,대상!$1:$1,0)-1,FALSE),"")</f>
        <v>김성욱</v>
      </c>
      <c r="E3" s="36" t="str">
        <f>IFERROR(VLOOKUP($B3,대상!$B:$AC,MATCH(E$2,대상!$1:$1,0)-1,FALSE),"")</f>
        <v>기계ㆍ소재</v>
      </c>
      <c r="F3" s="38" t="str">
        <f>IFERROR(VLOOKUP($B3,대상!$B:$AC,MATCH(F$2,대상!$1:$1,0)-1,FALSE),"")</f>
        <v>기후위기 재해예방 대응형 지하주차장 침수예방 무동력 배수 필터</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①기존시장에 대한 진입 전략과 경쟁력확보에 관한 세부적인 전략이 필요함 _x000D_②. _x000D_0_x000D_0_x000D_0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195</v>
      </c>
      <c r="B4" s="2">
        <v>20428674</v>
      </c>
      <c r="C4" s="38" t="str">
        <f>IFERROR(VLOOKUP($B4,대상!$B:$AC,MATCH(C$2,대상!$1:$1,0)-1,FALSE),"")</f>
        <v>대학발</v>
      </c>
      <c r="D4" s="38" t="str">
        <f>IFERROR(VLOOKUP($B4,대상!$B$1:$AC$2756,MATCH(D$2,대상!$1:$1,0)-1,FALSE),"")</f>
        <v>박성준</v>
      </c>
      <c r="E4" s="36" t="str">
        <f>IFERROR(VLOOKUP($B4,대상!$B:$AC,MATCH(E$2,대상!$1:$1,0)-1,FALSE),"")</f>
        <v>기계ㆍ소재</v>
      </c>
      <c r="F4" s="38" t="str">
        <f>IFERROR(VLOOKUP($B4,대상!$B:$AC,MATCH(F$2,대상!$1:$1,0)-1,FALSE),"")</f>
        <v>AI 데이터센터 고발열 대응을 위한 액체냉각용 고방열 냉각유체 개발 및 사업화</v>
      </c>
      <c r="G4" s="38" t="str">
        <f>IFERROR(VLOOKUP($B4,대상!$B:$AC,MATCH(G$2,대상!$1:$1,0)-1,FALSE),"")</f>
        <v>잠재력 확인 팀</v>
      </c>
      <c r="H4" s="33">
        <f>IFERROR(VLOOKUP($B4,[1]평가!$B:$Z,MATCH(LEFT(H$2,2),[1]평가!$7:$7,0)-1,FALSE),"")</f>
        <v>0</v>
      </c>
      <c r="I4" s="36">
        <f>IFERROR(VLOOKUP($B4,[1]평가!$B:$Z,MATCH(LEFT(I$2,2),[1]평가!$7:$7,0)-1,FALSE),"")</f>
        <v>97</v>
      </c>
      <c r="J4" s="36">
        <f>IFERROR(VLOOKUP($B4,[1]평가!$B:$Z,MATCH(LEFT(J$2,2),[1]평가!$7:$7,0)-1,FALSE),"")</f>
        <v>1</v>
      </c>
      <c r="K4" s="33">
        <f>IFERROR(VLOOKUP($B4,[2]평가!$B:$Z,MATCH(LEFT(K$2,2),[2]평가!$7:$7,0)-1,FALSE),"")</f>
        <v>0</v>
      </c>
      <c r="L4" s="36">
        <f>IFERROR(VLOOKUP($B4,[2]평가!$B:$Z,MATCH(LEFT(L$2,2),[2]평가!$7:$7,0)-1,FALSE),"")</f>
        <v>97</v>
      </c>
      <c r="M4" s="39">
        <f>IFERROR(VLOOKUP($B4,[2]평가!$B:$Z,MATCH(LEFT(M$2,2),[2]평가!$7:$7,0)-1,FALSE),"")</f>
        <v>4</v>
      </c>
      <c r="N4" s="33">
        <f>IFERROR(VLOOKUP($B4,[3]평가!$B:$Z,MATCH(LEFT(N$2,2),[3]평가!$7:$7,0)-1,FALSE),"")</f>
        <v>0</v>
      </c>
      <c r="O4" s="36">
        <f>IFERROR(VLOOKUP($B4,[3]평가!$B:$Z,MATCH(LEFT(O$2,2),[3]평가!$7:$7,0)-1,FALSE),"")</f>
        <v>97</v>
      </c>
      <c r="P4" s="39">
        <f>IFERROR(VLOOKUP($B4,[3]평가!$B:$Z,MATCH(LEFT(P$2,2),[3]평가!$7:$7,0)-1,FALSE),"")</f>
        <v>2</v>
      </c>
      <c r="Q4" s="33">
        <f>IFERROR(VLOOKUP($B4,[4]평가!$B:$Z,MATCH(LEFT(Q$2,2),[4]평가!$7:$7,0)-1,FALSE),"")</f>
        <v>0</v>
      </c>
      <c r="R4" s="36">
        <f>IFERROR(VLOOKUP($B4,[4]평가!$B:$Z,MATCH(LEFT(R$2,2),[4]평가!$7:$7,0)-1,FALSE),"")</f>
        <v>97</v>
      </c>
      <c r="S4" s="39">
        <f>IFERROR(VLOOKUP($B4,[4]평가!$B:$Z,MATCH(LEFT(S$2,2),[4]평가!$7:$7,0)-1,FALSE),"")</f>
        <v>1</v>
      </c>
      <c r="T4" s="33">
        <f>IFERROR(VLOOKUP($B4,[5]평가!$B:$Z,MATCH(LEFT(T$2,2),[5]평가!$7:$7,0)-1,FALSE),"")</f>
        <v>0</v>
      </c>
      <c r="U4" s="36">
        <f>IFERROR(VLOOKUP($B4,[5]평가!$B:$Z,MATCH(LEFT(U$2,2),[5]평가!$7:$7,0)-1,FALSE),"")</f>
        <v>97</v>
      </c>
      <c r="V4" s="39">
        <f>IFERROR(VLOOKUP($B4,[5]평가!$B:$Z,MATCH(LEFT(V$2,2),[5]평가!$7:$7,0)-1,FALSE),"")</f>
        <v>1</v>
      </c>
      <c r="W4" s="33">
        <f>IFERROR(VLOOKUP($B4,대상!$B:$AD,MATCH(W$2,대상!$1:$1,0)-1,FALSE),"")</f>
        <v>0</v>
      </c>
      <c r="X4" s="20">
        <f>IF(ISBLANK(B4),"",T$1-COUNTIF(H4:V4,"회피"))</f>
        <v>5</v>
      </c>
      <c r="Y4" s="21">
        <f>IF($T$1=X4,(SUM(I4,L4,O4,R4,U4)-MIN(I4,L4,O4,R4,U4)-MAX(I4,L4,O4,R4,U4))/($T$1-2),SUM(I4,L4,O4,R4,U4/X4))</f>
        <v>97</v>
      </c>
      <c r="Z4" s="40">
        <f>IFERROR(VLOOKUP($B4,대상!$B:$AD,MATCH(Z$2,대상!$1:$1,0)-1,FALSE),0)</f>
        <v>0</v>
      </c>
      <c r="AA4" s="41">
        <f>IFERROR(IF(W4="면제","100"+Z4,Y4+Z4),"")</f>
        <v>97</v>
      </c>
      <c r="AB4" s="35" t="str">
        <f>IF(OR(W4="면제",N(Y4)=0),"",IF(AA4&lt;60,"과락",""))</f>
        <v/>
      </c>
      <c r="AC4" s="54">
        <f>IF(N(AA4)=0,"",RANK(AA4,AA$3:AA$202))</f>
        <v>2</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 배경 및 필요성에 대해 구체적으로 작성됨
- 사업화 로드맵이 미흡하여 보완이 필요함 _x000D_④사업 영역에 대한 문제 인식 및 관련된 대표자 역량이 우수함. 현재 제품 개발 상황에 따른 계획이 설정되어있음.  _x000D_⑤기존 냉각유체의 문제점을 개선하는 과제임. 기술개발이 완료되면 시장 진입이 가능할것으로 판단됨.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①일치 _x000D_②불일치 _x000D_③불일치 _x000D_④일치 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①계면활성제 기반 분산 안정화 기술로서 지역주력산업과 불일치함  _x000D_②본 사업의 지역 주력 산업인 시스템반도체, 인공지능, 바이오, 지능형 로봇에 일치하지 않음 _x000D_③ 화학 분야로 불일치함. _x000D_④반도체 소재 기술에 관한 것으로, 지역주력산업 일치함 _x000D_0</v>
      </c>
    </row>
    <row r="5" spans="1:35" ht="30" customHeight="1" x14ac:dyDescent="0.35">
      <c r="A5" s="4">
        <v>159</v>
      </c>
      <c r="B5" s="2">
        <v>20417596</v>
      </c>
      <c r="C5" s="38" t="str">
        <f>IFERROR(VLOOKUP($B5,대상!$B:$AC,MATCH(C$2,대상!$1:$1,0)-1,FALSE),"")</f>
        <v>대학발</v>
      </c>
      <c r="D5" s="38" t="str">
        <f>IFERROR(VLOOKUP($B5,대상!$B$1:$AC$2756,MATCH(D$2,대상!$1:$1,0)-1,FALSE),"")</f>
        <v>전일</v>
      </c>
      <c r="E5" s="36" t="str">
        <f>IFERROR(VLOOKUP($B5,대상!$B:$AC,MATCH(E$2,대상!$1:$1,0)-1,FALSE),"")</f>
        <v>기계ㆍ소재</v>
      </c>
      <c r="F5" s="38" t="str">
        <f>IFERROR(VLOOKUP($B5,대상!$B:$AC,MATCH(F$2,대상!$1:$1,0)-1,FALSE),"")</f>
        <v>차세대 600W급 반도체 EUV 노광 공정용 고투과 친환경 펠리클</v>
      </c>
      <c r="G5" s="38" t="str">
        <f>IFERROR(VLOOKUP($B5,대상!$B:$AC,MATCH(G$2,대상!$1:$1,0)-1,FALSE),"")</f>
        <v>전임교원</v>
      </c>
      <c r="H5" s="33">
        <f>IFERROR(VLOOKUP($B5,[1]평가!$B:$Z,MATCH(LEFT(H$2,2),[1]평가!$7:$7,0)-1,FALSE),"")</f>
        <v>0</v>
      </c>
      <c r="I5" s="36">
        <f>IFERROR(VLOOKUP($B5,[1]평가!$B:$Z,MATCH(LEFT(I$2,2),[1]평가!$7:$7,0)-1,FALSE),"")</f>
        <v>94</v>
      </c>
      <c r="J5" s="36">
        <f>IFERROR(VLOOKUP($B5,[1]평가!$B:$Z,MATCH(LEFT(J$2,2),[1]평가!$7:$7,0)-1,FALSE),"")</f>
        <v>3</v>
      </c>
      <c r="K5" s="33">
        <f>IFERROR(VLOOKUP($B5,[2]평가!$B:$Z,MATCH(LEFT(K$2,2),[2]평가!$7:$7,0)-1,FALSE),"")</f>
        <v>0</v>
      </c>
      <c r="L5" s="36">
        <f>IFERROR(VLOOKUP($B5,[2]평가!$B:$Z,MATCH(LEFT(L$2,2),[2]평가!$7:$7,0)-1,FALSE),"")</f>
        <v>94</v>
      </c>
      <c r="M5" s="39">
        <f>IFERROR(VLOOKUP($B5,[2]평가!$B:$Z,MATCH(LEFT(M$2,2),[2]평가!$7:$7,0)-1,FALSE),"")</f>
        <v>10</v>
      </c>
      <c r="N5" s="33">
        <f>IFERROR(VLOOKUP($B5,[3]평가!$B:$Z,MATCH(LEFT(N$2,2),[3]평가!$7:$7,0)-1,FALSE),"")</f>
        <v>0</v>
      </c>
      <c r="O5" s="36">
        <f>IFERROR(VLOOKUP($B5,[3]평가!$B:$Z,MATCH(LEFT(O$2,2),[3]평가!$7:$7,0)-1,FALSE),"")</f>
        <v>94</v>
      </c>
      <c r="P5" s="39">
        <f>IFERROR(VLOOKUP($B5,[3]평가!$B:$Z,MATCH(LEFT(P$2,2),[3]평가!$7:$7,0)-1,FALSE),"")</f>
        <v>7</v>
      </c>
      <c r="Q5" s="33">
        <f>IFERROR(VLOOKUP($B5,[4]평가!$B:$Z,MATCH(LEFT(Q$2,2),[4]평가!$7:$7,0)-1,FALSE),"")</f>
        <v>0</v>
      </c>
      <c r="R5" s="36">
        <f>IFERROR(VLOOKUP($B5,[4]평가!$B:$Z,MATCH(LEFT(R$2,2),[4]평가!$7:$7,0)-1,FALSE),"")</f>
        <v>94</v>
      </c>
      <c r="S5" s="39">
        <f>IFERROR(VLOOKUP($B5,[4]평가!$B:$Z,MATCH(LEFT(S$2,2),[4]평가!$7:$7,0)-1,FALSE),"")</f>
        <v>2</v>
      </c>
      <c r="T5" s="33">
        <f>IFERROR(VLOOKUP($B5,[5]평가!$B:$Z,MATCH(LEFT(T$2,2),[5]평가!$7:$7,0)-1,FALSE),"")</f>
        <v>0</v>
      </c>
      <c r="U5" s="36">
        <f>IFERROR(VLOOKUP($B5,[5]평가!$B:$Z,MATCH(LEFT(U$2,2),[5]평가!$7:$7,0)-1,FALSE),"")</f>
        <v>94</v>
      </c>
      <c r="V5" s="39">
        <f>IFERROR(VLOOKUP($B5,[5]평가!$B:$Z,MATCH(LEFT(V$2,2),[5]평가!$7:$7,0)-1,FALSE),"")</f>
        <v>2</v>
      </c>
      <c r="W5" s="33">
        <f>IFERROR(VLOOKUP($B5,대상!$B:$AD,MATCH(W$2,대상!$1:$1,0)-1,FALSE),"")</f>
        <v>0</v>
      </c>
      <c r="X5" s="20">
        <f>IF(ISBLANK(B5),"",T$1-COUNTIF(H5:V5,"회피"))</f>
        <v>5</v>
      </c>
      <c r="Y5" s="21">
        <f>IF($T$1=X5,(SUM(I5,L5,O5,R5,U5)-MIN(I5,L5,O5,R5,U5)-MAX(I5,L5,O5,R5,U5))/($T$1-2),SUM(I5,L5,O5,R5,U5/X5))</f>
        <v>94</v>
      </c>
      <c r="Z5" s="40">
        <f>IFERROR(VLOOKUP($B5,대상!$B:$AD,MATCH(Z$2,대상!$1:$1,0)-1,FALSE),0)</f>
        <v>0</v>
      </c>
      <c r="AA5" s="41">
        <f>IFERROR(IF(W5="면제","100"+Z5,Y5+Z5),"")</f>
        <v>94</v>
      </c>
      <c r="AB5" s="35" t="str">
        <f>IF(OR(W5="면제",N(Y5)=0),"",IF(AA5&lt;60,"과락",""))</f>
        <v/>
      </c>
      <c r="AC5" s="54">
        <f>IF(N(AA5)=0,"",RANK(AA5,AA$3:AA$202))</f>
        <v>3</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①기술적 강점은 보이나 시장분석과 경쟁력 분석에 관한 내용과 전략이 부족함 특히 경쟁 진입자에 대한 방어대책이 더욱 적극적으로 요구됨 _x000D_②사업계획서 내용이 우수하며 및 차별성 실현가능성이 구체적으로 제시되어 우수한 것으로 판단됌. _x000D_③- 사업 아이템의 기술이 명확하고 목표 시장 및 현황분석이 잘 구성됨
- 사업화 로드맵 및 자금 조달 계획의 구체적인 기술이 필요함 _x000D_④솔루션 구현 계획이 구체적임. 성장하는 기술 분야에서의 밸류체인 침투 방안을 구체적으로 제시함. _x000D_⑤기술개발 내용이 구체적이며 시장 파급효과가 있을것으로 판단됨.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 xml:space="preserve">①일치 _x000D_②일치 _x000D_③일치 _x000D_④일치 _x000D_⑤일치 </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 xml:space="preserve">①EUV팰리클기술을 이용하여 반도체제조공정중 불량율을 낮추고 생산수율을 높일수 이ㅛ는 기술로서 지역주력산업과 일치함 _x000D_②본 사업의 지역주력산업 연계 분야 일치함.  _x000D_③반도체 부품용 나노소재 개발에대한 내용으로 분야 일치 _x000D_④시스템반도체 부품 기술로, 지역주력산업 일치함 _x000D_⑤시스템반도체 주력에 적합함 </v>
      </c>
    </row>
    <row r="6" spans="1:35" ht="30" customHeight="1" x14ac:dyDescent="0.35">
      <c r="A6" s="4">
        <v>82</v>
      </c>
      <c r="B6" s="2">
        <v>20413111</v>
      </c>
      <c r="C6" s="38" t="str">
        <f>IFERROR(VLOOKUP($B6,대상!$B:$AC,MATCH(C$2,대상!$1:$1,0)-1,FALSE),"")</f>
        <v>지역기반</v>
      </c>
      <c r="D6" s="38" t="str">
        <f>IFERROR(VLOOKUP($B6,대상!$B$1:$AC$2756,MATCH(D$2,대상!$1:$1,0)-1,FALSE),"")</f>
        <v>안지인</v>
      </c>
      <c r="E6" s="36" t="str">
        <f>IFERROR(VLOOKUP($B6,대상!$B:$AC,MATCH(E$2,대상!$1:$1,0)-1,FALSE),"")</f>
        <v>기계ㆍ소재</v>
      </c>
      <c r="F6" s="38" t="str">
        <f>IFERROR(VLOOKUP($B6,대상!$B:$AC,MATCH(F$2,대상!$1:$1,0)-1,FALSE),"")</f>
        <v>건설현장 컨테이너용 ‘재사용 가능한 모듈 칸막이 Easy-Wall’ 제품화 및 사업화</v>
      </c>
      <c r="G6" s="38" t="str">
        <f>IFERROR(VLOOKUP($B6,대상!$B:$AC,MATCH(G$2,대상!$1:$1,0)-1,FALSE),"")</f>
        <v/>
      </c>
      <c r="H6" s="33">
        <f>IFERROR(VLOOKUP($B6,[1]평가!$B:$Z,MATCH(LEFT(H$2,2),[1]평가!$7:$7,0)-1,FALSE),"")</f>
        <v>0</v>
      </c>
      <c r="I6" s="36">
        <f>IFERROR(VLOOKUP($B6,[1]평가!$B:$Z,MATCH(LEFT(I$2,2),[1]평가!$7:$7,0)-1,FALSE),"")</f>
        <v>94</v>
      </c>
      <c r="J6" s="36">
        <f>IFERROR(VLOOKUP($B6,[1]평가!$B:$Z,MATCH(LEFT(J$2,2),[1]평가!$7:$7,0)-1,FALSE),"")</f>
        <v>2</v>
      </c>
      <c r="K6" s="33">
        <f>IFERROR(VLOOKUP($B6,[2]평가!$B:$Z,MATCH(LEFT(K$2,2),[2]평가!$7:$7,0)-1,FALSE),"")</f>
        <v>0</v>
      </c>
      <c r="L6" s="36">
        <f>IFERROR(VLOOKUP($B6,[2]평가!$B:$Z,MATCH(LEFT(L$2,2),[2]평가!$7:$7,0)-1,FALSE),"")</f>
        <v>97</v>
      </c>
      <c r="M6" s="39">
        <f>IFERROR(VLOOKUP($B6,[2]평가!$B:$Z,MATCH(LEFT(M$2,2),[2]평가!$7:$7,0)-1,FALSE),"")</f>
        <v>1</v>
      </c>
      <c r="N6" s="33">
        <f>IFERROR(VLOOKUP($B6,[3]평가!$B:$Z,MATCH(LEFT(N$2,2),[3]평가!$7:$7,0)-1,FALSE),"")</f>
        <v>0</v>
      </c>
      <c r="O6" s="36">
        <f>IFERROR(VLOOKUP($B6,[3]평가!$B:$Z,MATCH(LEFT(O$2,2),[3]평가!$7:$7,0)-1,FALSE),"")</f>
        <v>91</v>
      </c>
      <c r="P6" s="39">
        <f>IFERROR(VLOOKUP($B6,[3]평가!$B:$Z,MATCH(LEFT(P$2,2),[3]평가!$7:$7,0)-1,FALSE),"")</f>
        <v>8</v>
      </c>
      <c r="Q6" s="33">
        <f>IFERROR(VLOOKUP($B6,[4]평가!$B:$Z,MATCH(LEFT(Q$2,2),[4]평가!$7:$7,0)-1,FALSE),"")</f>
        <v>0</v>
      </c>
      <c r="R6" s="36">
        <f>IFERROR(VLOOKUP($B6,[4]평가!$B:$Z,MATCH(LEFT(R$2,2),[4]평가!$7:$7,0)-1,FALSE),"")</f>
        <v>89</v>
      </c>
      <c r="S6" s="39">
        <f>IFERROR(VLOOKUP($B6,[4]평가!$B:$Z,MATCH(LEFT(S$2,2),[4]평가!$7:$7,0)-1,FALSE),"")</f>
        <v>6</v>
      </c>
      <c r="T6" s="33">
        <f>IFERROR(VLOOKUP($B6,[5]평가!$B:$Z,MATCH(LEFT(T$2,2),[5]평가!$7:$7,0)-1,FALSE),"")</f>
        <v>0</v>
      </c>
      <c r="U6" s="36">
        <f>IFERROR(VLOOKUP($B6,[5]평가!$B:$Z,MATCH(LEFT(U$2,2),[5]평가!$7:$7,0)-1,FALSE),"")</f>
        <v>90</v>
      </c>
      <c r="V6" s="39">
        <f>IFERROR(VLOOKUP($B6,[5]평가!$B:$Z,MATCH(LEFT(V$2,2),[5]평가!$7:$7,0)-1,FALSE),"")</f>
        <v>4</v>
      </c>
      <c r="W6" s="33">
        <f>IFERROR(VLOOKUP($B6,대상!$B:$AD,MATCH(W$2,대상!$1:$1,0)-1,FALSE),"")</f>
        <v>0</v>
      </c>
      <c r="X6" s="20">
        <f>IF(ISBLANK(B6),"",T$1-COUNTIF(H6:V6,"회피"))</f>
        <v>5</v>
      </c>
      <c r="Y6" s="21">
        <f>IF($T$1=X6,(SUM(I6,L6,O6,R6,U6)-MIN(I6,L6,O6,R6,U6)-MAX(I6,L6,O6,R6,U6))/($T$1-2),SUM(I6,L6,O6,R6,U6/X6))</f>
        <v>91.666666666666671</v>
      </c>
      <c r="Z6" s="40">
        <f>IFERROR(VLOOKUP($B6,대상!$B:$AD,MATCH(Z$2,대상!$1:$1,0)-1,FALSE),0)</f>
        <v>2</v>
      </c>
      <c r="AA6" s="41">
        <f>IFERROR(IF(W6="면제","100"+Z6,Y6+Z6),"")</f>
        <v>93.666666666666671</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재사용에 대한 강도 및 내구성 검증이 선행되어야 안전성이 확보가능하나 규격 제시가 미흡함. _x000D_③- 사업화를 위한 목표 시장 분석이 명확하게 작성됨
- 창업 아이템의 구체화된 제시와 협약기간내 목표 방안의 구체적인 제시가 필요함 _x000D_④현장에서 발생가능한 문제를 타겟한 솔루션을 제안함. 현장의 니즈와 침투 방안에 대한 더 면밀한 사전 조사가 다소 부족함. _x000D_⑤난연 칸막이에 대한 필요성이 보이며, 기술개발의 내용이 구체적으로 설명됨.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116</v>
      </c>
      <c r="B7" s="2">
        <v>20422710</v>
      </c>
      <c r="C7" s="38" t="str">
        <f>IFERROR(VLOOKUP($B7,대상!$B:$AC,MATCH(C$2,대상!$1:$1,0)-1,FALSE),"")</f>
        <v>지역기반</v>
      </c>
      <c r="D7" s="38" t="str">
        <f>IFERROR(VLOOKUP($B7,대상!$B$1:$AC$2756,MATCH(D$2,대상!$1:$1,0)-1,FALSE),"")</f>
        <v>유봉현</v>
      </c>
      <c r="E7" s="36" t="str">
        <f>IFERROR(VLOOKUP($B7,대상!$B:$AC,MATCH(E$2,대상!$1:$1,0)-1,FALSE),"")</f>
        <v>기계ㆍ소재</v>
      </c>
      <c r="F7" s="38" t="str">
        <f>IFERROR(VLOOKUP($B7,대상!$B:$AC,MATCH(F$2,대상!$1:$1,0)-1,FALSE),"")</f>
        <v>고화질 OLED 폴더블 디스플레이용 그라파이트 고열전도, 고탄성 방열소재 개발</v>
      </c>
      <c r="G7" s="38" t="str">
        <f>IFERROR(VLOOKUP($B7,대상!$B:$AC,MATCH(G$2,대상!$1:$1,0)-1,FALSE),"")</f>
        <v/>
      </c>
      <c r="H7" s="33">
        <f>IFERROR(VLOOKUP($B7,[1]평가!$B:$Z,MATCH(LEFT(H$2,2),[1]평가!$7:$7,0)-1,FALSE),"")</f>
        <v>0</v>
      </c>
      <c r="I7" s="36">
        <f>IFERROR(VLOOKUP($B7,[1]평가!$B:$Z,MATCH(LEFT(I$2,2),[1]평가!$7:$7,0)-1,FALSE),"")</f>
        <v>92</v>
      </c>
      <c r="J7" s="36">
        <f>IFERROR(VLOOKUP($B7,[1]평가!$B:$Z,MATCH(LEFT(J$2,2),[1]평가!$7:$7,0)-1,FALSE),"")</f>
        <v>6</v>
      </c>
      <c r="K7" s="33">
        <f>IFERROR(VLOOKUP($B7,[2]평가!$B:$Z,MATCH(LEFT(K$2,2),[2]평가!$7:$7,0)-1,FALSE),"")</f>
        <v>0</v>
      </c>
      <c r="L7" s="36">
        <f>IFERROR(VLOOKUP($B7,[2]평가!$B:$Z,MATCH(LEFT(L$2,2),[2]평가!$7:$7,0)-1,FALSE),"")</f>
        <v>95</v>
      </c>
      <c r="M7" s="39">
        <f>IFERROR(VLOOKUP($B7,[2]평가!$B:$Z,MATCH(LEFT(M$2,2),[2]평가!$7:$7,0)-1,FALSE),"")</f>
        <v>6</v>
      </c>
      <c r="N7" s="33">
        <f>IFERROR(VLOOKUP($B7,[3]평가!$B:$Z,MATCH(LEFT(N$2,2),[3]평가!$7:$7,0)-1,FALSE),"")</f>
        <v>0</v>
      </c>
      <c r="O7" s="36">
        <f>IFERROR(VLOOKUP($B7,[3]평가!$B:$Z,MATCH(LEFT(O$2,2),[3]평가!$7:$7,0)-1,FALSE),"")</f>
        <v>95</v>
      </c>
      <c r="P7" s="39">
        <f>IFERROR(VLOOKUP($B7,[3]평가!$B:$Z,MATCH(LEFT(P$2,2),[3]평가!$7:$7,0)-1,FALSE),"")</f>
        <v>6</v>
      </c>
      <c r="Q7" s="33">
        <f>IFERROR(VLOOKUP($B7,[4]평가!$B:$Z,MATCH(LEFT(Q$2,2),[4]평가!$7:$7,0)-1,FALSE),"")</f>
        <v>0</v>
      </c>
      <c r="R7" s="36">
        <f>IFERROR(VLOOKUP($B7,[4]평가!$B:$Z,MATCH(LEFT(R$2,2),[4]평가!$7:$7,0)-1,FALSE),"")</f>
        <v>94</v>
      </c>
      <c r="S7" s="39">
        <f>IFERROR(VLOOKUP($B7,[4]평가!$B:$Z,MATCH(LEFT(S$2,2),[4]평가!$7:$7,0)-1,FALSE),"")</f>
        <v>2</v>
      </c>
      <c r="T7" s="33">
        <f>IFERROR(VLOOKUP($B7,[5]평가!$B:$Z,MATCH(LEFT(T$2,2),[5]평가!$7:$7,0)-1,FALSE),"")</f>
        <v>0</v>
      </c>
      <c r="U7" s="36">
        <f>IFERROR(VLOOKUP($B7,[5]평가!$B:$Z,MATCH(LEFT(U$2,2),[5]평가!$7:$7,0)-1,FALSE),"")</f>
        <v>92</v>
      </c>
      <c r="V7" s="39">
        <f>IFERROR(VLOOKUP($B7,[5]평가!$B:$Z,MATCH(LEFT(V$2,2),[5]평가!$7:$7,0)-1,FALSE),"")</f>
        <v>4</v>
      </c>
      <c r="W7" s="33">
        <f>IFERROR(VLOOKUP($B7,대상!$B:$AD,MATCH(W$2,대상!$1:$1,0)-1,FALSE),"")</f>
        <v>0</v>
      </c>
      <c r="X7" s="20">
        <f>IF(ISBLANK(B7),"",T$1-COUNTIF(H7:V7,"회피"))</f>
        <v>5</v>
      </c>
      <c r="Y7" s="21">
        <f>IF($T$1=X7,(SUM(I7,L7,O7,R7,U7)-MIN(I7,L7,O7,R7,U7)-MAX(I7,L7,O7,R7,U7))/($T$1-2),SUM(I7,L7,O7,R7,U7/X7))</f>
        <v>93.666666666666671</v>
      </c>
      <c r="Z7" s="40">
        <f>IFERROR(VLOOKUP($B7,대상!$B:$AD,MATCH(Z$2,대상!$1:$1,0)-1,FALSE),0)</f>
        <v>0</v>
      </c>
      <c r="AA7" s="41">
        <f>IFERROR(IF(W7="면제","100"+Z7,Y7+Z7),"")</f>
        <v>93.666666666666671</v>
      </c>
      <c r="AB7" s="35" t="str">
        <f>IF(OR(W7="면제",N(Y7)=0),"",IF(AA7&lt;60,"과락",""))</f>
        <v/>
      </c>
      <c r="AC7" s="54">
        <f>IF(N(AA7)=0,"",RANK(AA7,AA$3:AA$202))</f>
        <v>4</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상세 기술 및 목표가 명확하게 상세하기 기술되었음
- 자금 조달 계획 및 발생 매출 계획 등이 미흡하여 보완이 필요함 _x000D_④성장하는 시장에서의 주요 문제를 해결하려는 시도가 우수함. 외부 네트워킹 기반이 우수하고, 제품 개발 역량 및 사업화 역량이 우수함.  _x000D_⑤방열소재 기술개발 과제임. 기술개발이 완료되면 수요가 커질것으로 판단됨. 기술개발목표가 설명되어 있음.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155</v>
      </c>
      <c r="B8" s="2">
        <v>20431761</v>
      </c>
      <c r="C8" s="38" t="str">
        <f>IFERROR(VLOOKUP($B8,대상!$B:$AC,MATCH(C$2,대상!$1:$1,0)-1,FALSE),"")</f>
        <v>지역기반</v>
      </c>
      <c r="D8" s="38" t="str">
        <f>IFERROR(VLOOKUP($B8,대상!$B$1:$AC$2756,MATCH(D$2,대상!$1:$1,0)-1,FALSE),"")</f>
        <v>김범수</v>
      </c>
      <c r="E8" s="36" t="str">
        <f>IFERROR(VLOOKUP($B8,대상!$B:$AC,MATCH(E$2,대상!$1:$1,0)-1,FALSE),"")</f>
        <v>기계ㆍ소재</v>
      </c>
      <c r="F8" s="38" t="str">
        <f>IFERROR(VLOOKUP($B8,대상!$B:$AC,MATCH(F$2,대상!$1:$1,0)-1,FALSE),"")</f>
        <v>저비용 및 소형화를 구현한 상지 재활 로봇</v>
      </c>
      <c r="G8" s="38" t="str">
        <f>IFERROR(VLOOKUP($B8,대상!$B:$AC,MATCH(G$2,대상!$1:$1,0)-1,FALSE),"")</f>
        <v/>
      </c>
      <c r="H8" s="33">
        <f>IFERROR(VLOOKUP($B8,[1]평가!$B:$Z,MATCH(LEFT(H$2,2),[1]평가!$7:$7,0)-1,FALSE),"")</f>
        <v>0</v>
      </c>
      <c r="I8" s="36">
        <f>IFERROR(VLOOKUP($B8,[1]평가!$B:$Z,MATCH(LEFT(I$2,2),[1]평가!$7:$7,0)-1,FALSE),"")</f>
        <v>93</v>
      </c>
      <c r="J8" s="36">
        <f>IFERROR(VLOOKUP($B8,[1]평가!$B:$Z,MATCH(LEFT(J$2,2),[1]평가!$7:$7,0)-1,FALSE),"")</f>
        <v>4</v>
      </c>
      <c r="K8" s="33">
        <f>IFERROR(VLOOKUP($B8,[2]평가!$B:$Z,MATCH(LEFT(K$2,2),[2]평가!$7:$7,0)-1,FALSE),"")</f>
        <v>0</v>
      </c>
      <c r="L8" s="36">
        <f>IFERROR(VLOOKUP($B8,[2]평가!$B:$Z,MATCH(LEFT(L$2,2),[2]평가!$7:$7,0)-1,FALSE),"")</f>
        <v>92</v>
      </c>
      <c r="M8" s="39">
        <f>IFERROR(VLOOKUP($B8,[2]평가!$B:$Z,MATCH(LEFT(M$2,2),[2]평가!$7:$7,0)-1,FALSE),"")</f>
        <v>12</v>
      </c>
      <c r="N8" s="33">
        <f>IFERROR(VLOOKUP($B8,[3]평가!$B:$Z,MATCH(LEFT(N$2,2),[3]평가!$7:$7,0)-1,FALSE),"")</f>
        <v>0</v>
      </c>
      <c r="O8" s="36">
        <f>IFERROR(VLOOKUP($B8,[3]평가!$B:$Z,MATCH(LEFT(O$2,2),[3]평가!$7:$7,0)-1,FALSE),"")</f>
        <v>98</v>
      </c>
      <c r="P8" s="39">
        <f>IFERROR(VLOOKUP($B8,[3]평가!$B:$Z,MATCH(LEFT(P$2,2),[3]평가!$7:$7,0)-1,FALSE),"")</f>
        <v>1</v>
      </c>
      <c r="Q8" s="33">
        <f>IFERROR(VLOOKUP($B8,[4]평가!$B:$Z,MATCH(LEFT(Q$2,2),[4]평가!$7:$7,0)-1,FALSE),"")</f>
        <v>0</v>
      </c>
      <c r="R8" s="36">
        <f>IFERROR(VLOOKUP($B8,[4]평가!$B:$Z,MATCH(LEFT(R$2,2),[4]평가!$7:$7,0)-1,FALSE),"")</f>
        <v>91</v>
      </c>
      <c r="S8" s="39">
        <f>IFERROR(VLOOKUP($B8,[4]평가!$B:$Z,MATCH(LEFT(S$2,2),[4]평가!$7:$7,0)-1,FALSE),"")</f>
        <v>6</v>
      </c>
      <c r="T8" s="33">
        <f>IFERROR(VLOOKUP($B8,[5]평가!$B:$Z,MATCH(LEFT(T$2,2),[5]평가!$7:$7,0)-1,FALSE),"")</f>
        <v>0</v>
      </c>
      <c r="U8" s="36">
        <f>IFERROR(VLOOKUP($B8,[5]평가!$B:$Z,MATCH(LEFT(U$2,2),[5]평가!$7:$7,0)-1,FALSE),"")</f>
        <v>94</v>
      </c>
      <c r="V8" s="39">
        <f>IFERROR(VLOOKUP($B8,[5]평가!$B:$Z,MATCH(LEFT(V$2,2),[5]평가!$7:$7,0)-1,FALSE),"")</f>
        <v>2</v>
      </c>
      <c r="W8" s="33">
        <f>IFERROR(VLOOKUP($B8,대상!$B:$AD,MATCH(W$2,대상!$1:$1,0)-1,FALSE),"")</f>
        <v>0</v>
      </c>
      <c r="X8" s="20">
        <f>IF(ISBLANK(B8),"",T$1-COUNTIF(H8:V8,"회피"))</f>
        <v>5</v>
      </c>
      <c r="Y8" s="21">
        <f>IF($T$1=X8,(SUM(I8,L8,O8,R8,U8)-MIN(I8,L8,O8,R8,U8)-MAX(I8,L8,O8,R8,U8))/($T$1-2),SUM(I8,L8,O8,R8,U8/X8))</f>
        <v>93</v>
      </c>
      <c r="Z8" s="40">
        <f>IFERROR(VLOOKUP($B8,대상!$B:$AD,MATCH(Z$2,대상!$1:$1,0)-1,FALSE),0)</f>
        <v>0</v>
      </c>
      <c r="AA8" s="41">
        <f>IFERROR(IF(W8="면제","100"+Z8,Y8+Z8),"")</f>
        <v>93</v>
      </c>
      <c r="AB8" s="35" t="str">
        <f>IF(OR(W8="면제",N(Y8)=0),"",IF(AA8&lt;60,"과락",""))</f>
        <v/>
      </c>
      <c r="AC8" s="54">
        <f>IF(N(AA8)=0,"",RANK(AA8,AA$3:AA$202))</f>
        <v>6</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목표 시장 분석 명확하게 잘 작성됨
- 기술의 차별성 및 경쟁력 확보 전략이 구체적으로 작성됨
- 경쟁사의 분석이 미흡하고, 비즈니스 모델의 보완이 필요함 _x000D_④사업 영역에 대한 이해도가 높고 외부 네트워킹이 잘 구축되어있음.  해외 제품 대비 경쟁력에 대한 설명이 부족하고, 매출 산정 근거와 사업화 전략이 다소 부족함. _x000D_⑤재활로봇 개발과제임. 기술개발내용이 구체적으로 설명되어 있으며, 시장진입이 가능할 것으로 보임.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83</v>
      </c>
      <c r="B9" s="2">
        <v>20413444</v>
      </c>
      <c r="C9" s="38" t="str">
        <f>IFERROR(VLOOKUP($B9,대상!$B:$AC,MATCH(C$2,대상!$1:$1,0)-1,FALSE),"")</f>
        <v>지역기반</v>
      </c>
      <c r="D9" s="38" t="str">
        <f>IFERROR(VLOOKUP($B9,대상!$B$1:$AC$2756,MATCH(D$2,대상!$1:$1,0)-1,FALSE),"")</f>
        <v>박재민</v>
      </c>
      <c r="E9" s="36" t="str">
        <f>IFERROR(VLOOKUP($B9,대상!$B:$AC,MATCH(E$2,대상!$1:$1,0)-1,FALSE),"")</f>
        <v>기계ㆍ소재</v>
      </c>
      <c r="F9" s="38" t="str">
        <f>IFERROR(VLOOKUP($B9,대상!$B:$AC,MATCH(F$2,대상!$1:$1,0)-1,FALSE),"")</f>
        <v>반영구 항균/항바이러스 세라믹 복합소재의 제품화를 통한 폐기물 저감 사업화</v>
      </c>
      <c r="G9" s="38" t="str">
        <f>IFERROR(VLOOKUP($B9,대상!$B:$AC,MATCH(G$2,대상!$1:$1,0)-1,FALSE),"")</f>
        <v/>
      </c>
      <c r="H9" s="33">
        <f>IFERROR(VLOOKUP($B9,[1]평가!$B:$Z,MATCH(LEFT(H$2,2),[1]평가!$7:$7,0)-1,FALSE),"")</f>
        <v>0</v>
      </c>
      <c r="I9" s="36">
        <f>IFERROR(VLOOKUP($B9,[1]평가!$B:$Z,MATCH(LEFT(I$2,2),[1]평가!$7:$7,0)-1,FALSE),"")</f>
        <v>91</v>
      </c>
      <c r="J9" s="36">
        <f>IFERROR(VLOOKUP($B9,[1]평가!$B:$Z,MATCH(LEFT(J$2,2),[1]평가!$7:$7,0)-1,FALSE),"")</f>
        <v>8</v>
      </c>
      <c r="K9" s="33">
        <f>IFERROR(VLOOKUP($B9,[2]평가!$B:$Z,MATCH(LEFT(K$2,2),[2]평가!$7:$7,0)-1,FALSE),"")</f>
        <v>0</v>
      </c>
      <c r="L9" s="36">
        <f>IFERROR(VLOOKUP($B9,[2]평가!$B:$Z,MATCH(LEFT(L$2,2),[2]평가!$7:$7,0)-1,FALSE),"")</f>
        <v>96</v>
      </c>
      <c r="M9" s="39">
        <f>IFERROR(VLOOKUP($B9,[2]평가!$B:$Z,MATCH(LEFT(M$2,2),[2]평가!$7:$7,0)-1,FALSE),"")</f>
        <v>5</v>
      </c>
      <c r="N9" s="33">
        <f>IFERROR(VLOOKUP($B9,[3]평가!$B:$Z,MATCH(LEFT(N$2,2),[3]평가!$7:$7,0)-1,FALSE),"")</f>
        <v>0</v>
      </c>
      <c r="O9" s="36">
        <f>IFERROR(VLOOKUP($B9,[3]평가!$B:$Z,MATCH(LEFT(O$2,2),[3]평가!$7:$7,0)-1,FALSE),"")</f>
        <v>97</v>
      </c>
      <c r="P9" s="39">
        <f>IFERROR(VLOOKUP($B9,[3]평가!$B:$Z,MATCH(LEFT(P$2,2),[3]평가!$7:$7,0)-1,FALSE),"")</f>
        <v>2</v>
      </c>
      <c r="Q9" s="33">
        <f>IFERROR(VLOOKUP($B9,[4]평가!$B:$Z,MATCH(LEFT(Q$2,2),[4]평가!$7:$7,0)-1,FALSE),"")</f>
        <v>0</v>
      </c>
      <c r="R9" s="36">
        <f>IFERROR(VLOOKUP($B9,[4]평가!$B:$Z,MATCH(LEFT(R$2,2),[4]평가!$7:$7,0)-1,FALSE),"")</f>
        <v>91</v>
      </c>
      <c r="S9" s="39">
        <f>IFERROR(VLOOKUP($B9,[4]평가!$B:$Z,MATCH(LEFT(S$2,2),[4]평가!$7:$7,0)-1,FALSE),"")</f>
        <v>6</v>
      </c>
      <c r="T9" s="33">
        <f>IFERROR(VLOOKUP($B9,[5]평가!$B:$Z,MATCH(LEFT(T$2,2),[5]평가!$7:$7,0)-1,FALSE),"")</f>
        <v>0</v>
      </c>
      <c r="U9" s="36">
        <f>IFERROR(VLOOKUP($B9,[5]평가!$B:$Z,MATCH(LEFT(U$2,2),[5]평가!$7:$7,0)-1,FALSE),"")</f>
        <v>91</v>
      </c>
      <c r="V9" s="39">
        <f>IFERROR(VLOOKUP($B9,[5]평가!$B:$Z,MATCH(LEFT(V$2,2),[5]평가!$7:$7,0)-1,FALSE),"")</f>
        <v>7</v>
      </c>
      <c r="W9" s="33">
        <f>IFERROR(VLOOKUP($B9,대상!$B:$AD,MATCH(W$2,대상!$1:$1,0)-1,FALSE),"")</f>
        <v>0</v>
      </c>
      <c r="X9" s="20">
        <f>IF(ISBLANK(B9),"",T$1-COUNTIF(H9:V9,"회피"))</f>
        <v>5</v>
      </c>
      <c r="Y9" s="21">
        <f>IF($T$1=X9,(SUM(I9,L9,O9,R9,U9)-MIN(I9,L9,O9,R9,U9)-MAX(I9,L9,O9,R9,U9))/($T$1-2),SUM(I9,L9,O9,R9,U9/X9))</f>
        <v>92.666666666666671</v>
      </c>
      <c r="Z9" s="40">
        <f>IFERROR(VLOOKUP($B9,대상!$B:$AD,MATCH(Z$2,대상!$1:$1,0)-1,FALSE),0)</f>
        <v>0</v>
      </c>
      <c r="AA9" s="41">
        <f>IFERROR(IF(W9="면제","100"+Z9,Y9+Z9),"")</f>
        <v>92.666666666666671</v>
      </c>
      <c r="AB9" s="35" t="str">
        <f>IF(OR(W9="면제",N(Y9)=0),"",IF(AA9&lt;60,"과락",""))</f>
        <v/>
      </c>
      <c r="AC9" s="54">
        <f>IF(N(AA9)=0,"",RANK(AA9,AA$3:AA$202))</f>
        <v>7</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창업아이템의 실현 가능성 및 준비현황이 구체적으로 작성되었음
- 매출 경로 및 자금 조달 계획의 명확한 제시가 필요함 _x000D_④문제 인식 및 솔루션 개발 진행도가 높음. 지원에 따른 사업 확장 및 성장 전략이 다소 부족함.  _x000D_⑤기능성 소재개발수행 과제임. 구체적인 개발계획이 설명되어 있으며, 시장진입및 확장이 가능할것으로 보임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141</v>
      </c>
      <c r="B10" s="2">
        <v>20428661</v>
      </c>
      <c r="C10" s="38" t="str">
        <f>IFERROR(VLOOKUP($B10,대상!$B:$AC,MATCH(C$2,대상!$1:$1,0)-1,FALSE),"")</f>
        <v>지역기반</v>
      </c>
      <c r="D10" s="38" t="str">
        <f>IFERROR(VLOOKUP($B10,대상!$B$1:$AC$2756,MATCH(D$2,대상!$1:$1,0)-1,FALSE),"")</f>
        <v>이준영</v>
      </c>
      <c r="E10" s="36" t="str">
        <f>IFERROR(VLOOKUP($B10,대상!$B:$AC,MATCH(E$2,대상!$1:$1,0)-1,FALSE),"")</f>
        <v>기계ㆍ소재</v>
      </c>
      <c r="F10" s="38" t="str">
        <f>IFERROR(VLOOKUP($B10,대상!$B:$AC,MATCH(F$2,대상!$1:$1,0)-1,FALSE),"")</f>
        <v>AI LMS 디지털 트윈 시뮬레이션 솔루션</v>
      </c>
      <c r="G10" s="38" t="str">
        <f>IFERROR(VLOOKUP($B10,대상!$B:$AC,MATCH(G$2,대상!$1:$1,0)-1,FALSE),"")</f>
        <v/>
      </c>
      <c r="H10" s="33">
        <f>IFERROR(VLOOKUP($B10,[1]평가!$B:$Z,MATCH(LEFT(H$2,2),[1]평가!$7:$7,0)-1,FALSE),"")</f>
        <v>0</v>
      </c>
      <c r="I10" s="36">
        <f>IFERROR(VLOOKUP($B10,[1]평가!$B:$Z,MATCH(LEFT(I$2,2),[1]평가!$7:$7,0)-1,FALSE),"")</f>
        <v>91</v>
      </c>
      <c r="J10" s="36">
        <f>IFERROR(VLOOKUP($B10,[1]평가!$B:$Z,MATCH(LEFT(J$2,2),[1]평가!$7:$7,0)-1,FALSE),"")</f>
        <v>8</v>
      </c>
      <c r="K10" s="33">
        <f>IFERROR(VLOOKUP($B10,[2]평가!$B:$Z,MATCH(LEFT(K$2,2),[2]평가!$7:$7,0)-1,FALSE),"")</f>
        <v>0</v>
      </c>
      <c r="L10" s="36">
        <f>IFERROR(VLOOKUP($B10,[2]평가!$B:$Z,MATCH(LEFT(L$2,2),[2]평가!$7:$7,0)-1,FALSE),"")</f>
        <v>95</v>
      </c>
      <c r="M10" s="39">
        <f>IFERROR(VLOOKUP($B10,[2]평가!$B:$Z,MATCH(LEFT(M$2,2),[2]평가!$7:$7,0)-1,FALSE),"")</f>
        <v>6</v>
      </c>
      <c r="N10" s="33">
        <f>IFERROR(VLOOKUP($B10,[3]평가!$B:$Z,MATCH(LEFT(N$2,2),[3]평가!$7:$7,0)-1,FALSE),"")</f>
        <v>0</v>
      </c>
      <c r="O10" s="36">
        <f>IFERROR(VLOOKUP($B10,[3]평가!$B:$Z,MATCH(LEFT(O$2,2),[3]평가!$7:$7,0)-1,FALSE),"")</f>
        <v>96</v>
      </c>
      <c r="P10" s="39">
        <f>IFERROR(VLOOKUP($B10,[3]평가!$B:$Z,MATCH(LEFT(P$2,2),[3]평가!$7:$7,0)-1,FALSE),"")</f>
        <v>4</v>
      </c>
      <c r="Q10" s="33">
        <f>IFERROR(VLOOKUP($B10,[4]평가!$B:$Z,MATCH(LEFT(Q$2,2),[4]평가!$7:$7,0)-1,FALSE),"")</f>
        <v>0</v>
      </c>
      <c r="R10" s="36">
        <f>IFERROR(VLOOKUP($B10,[4]평가!$B:$Z,MATCH(LEFT(R$2,2),[4]평가!$7:$7,0)-1,FALSE),"")</f>
        <v>92</v>
      </c>
      <c r="S10" s="39">
        <f>IFERROR(VLOOKUP($B10,[4]평가!$B:$Z,MATCH(LEFT(S$2,2),[4]평가!$7:$7,0)-1,FALSE),"")</f>
        <v>4</v>
      </c>
      <c r="T10" s="33">
        <f>IFERROR(VLOOKUP($B10,[5]평가!$B:$Z,MATCH(LEFT(T$2,2),[5]평가!$7:$7,0)-1,FALSE),"")</f>
        <v>0</v>
      </c>
      <c r="U10" s="36">
        <f>IFERROR(VLOOKUP($B10,[5]평가!$B:$Z,MATCH(LEFT(U$2,2),[5]평가!$7:$7,0)-1,FALSE),"")</f>
        <v>91</v>
      </c>
      <c r="V10" s="39">
        <f>IFERROR(VLOOKUP($B10,[5]평가!$B:$Z,MATCH(LEFT(V$2,2),[5]평가!$7:$7,0)-1,FALSE),"")</f>
        <v>7</v>
      </c>
      <c r="W10" s="33">
        <f>IFERROR(VLOOKUP($B10,대상!$B:$AD,MATCH(W$2,대상!$1:$1,0)-1,FALSE),"")</f>
        <v>0</v>
      </c>
      <c r="X10" s="20">
        <f>IF(ISBLANK(B10),"",T$1-COUNTIF(H10:V10,"회피"))</f>
        <v>5</v>
      </c>
      <c r="Y10" s="21">
        <f>IF($T$1=X10,(SUM(I10,L10,O10,R10,U10)-MIN(I10,L10,O10,R10,U10)-MAX(I10,L10,O10,R10,U10))/($T$1-2),SUM(I10,L10,O10,R10,U10/X10))</f>
        <v>92.666666666666671</v>
      </c>
      <c r="Z10" s="40">
        <f>IFERROR(VLOOKUP($B10,대상!$B:$AD,MATCH(Z$2,대상!$1:$1,0)-1,FALSE),0)</f>
        <v>0</v>
      </c>
      <c r="AA10" s="41">
        <f>IFERROR(IF(W10="면제","100"+Z10,Y10+Z10),"")</f>
        <v>92.666666666666671</v>
      </c>
      <c r="AB10" s="35" t="str">
        <f>IF(OR(W10="면제",N(Y10)=0),"",IF(AA10&lt;60,"과락",""))</f>
        <v/>
      </c>
      <c r="AC10" s="54">
        <f>IF(N(AA10)=0,"",RANK(AA10,AA$3:AA$202))</f>
        <v>7</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개발개선 사항에 대한 기본자료 제시가 부족하여 실현 가능성이 미비함. _x000D_③- 창업 아이템의 필요성이 명확하고 비즈니스 모델이 구체적으로 작성됨 
- 아이템의 기술적 차별성의 보완이 필요함 _x000D_④기존 제품 판매에서 이어지는 아이템 도출 과정이 합리적임. 사업 성장을 위한 지원 필요성과 계획이 상세함.  _x000D_⑤자동화설비에 AI 기술을 접목하는 과제임. 기술개발 내용이 구체적으로 설명되어 있으며, 시장 진입이 가능할것으로 보임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6</v>
      </c>
      <c r="B11" s="2">
        <v>20408877</v>
      </c>
      <c r="C11" s="38" t="str">
        <f>IFERROR(VLOOKUP($B11,대상!$B:$AC,MATCH(C$2,대상!$1:$1,0)-1,FALSE),"")</f>
        <v>지역기반</v>
      </c>
      <c r="D11" s="38" t="str">
        <f>IFERROR(VLOOKUP($B11,대상!$B$1:$AC$2756,MATCH(D$2,대상!$1:$1,0)-1,FALSE),"")</f>
        <v>노형도</v>
      </c>
      <c r="E11" s="36" t="str">
        <f>IFERROR(VLOOKUP($B11,대상!$B:$AC,MATCH(E$2,대상!$1:$1,0)-1,FALSE),"")</f>
        <v>기계ㆍ소재</v>
      </c>
      <c r="F11" s="38" t="str">
        <f>IFERROR(VLOOKUP($B11,대상!$B:$AC,MATCH(F$2,대상!$1:$1,0)-1,FALSE),"")</f>
        <v>CFRP 기반 전기차 배터리 하우징 구조 건전성 자가진단 시스템</v>
      </c>
      <c r="G11" s="38" t="str">
        <f>IFERROR(VLOOKUP($B11,대상!$B:$AC,MATCH(G$2,대상!$1:$1,0)-1,FALSE),"")</f>
        <v/>
      </c>
      <c r="H11" s="33">
        <f>IFERROR(VLOOKUP($B11,[1]평가!$B:$Z,MATCH(LEFT(H$2,2),[1]평가!$7:$7,0)-1,FALSE),"")</f>
        <v>0</v>
      </c>
      <c r="I11" s="36">
        <f>IFERROR(VLOOKUP($B11,[1]평가!$B:$Z,MATCH(LEFT(I$2,2),[1]평가!$7:$7,0)-1,FALSE),"")</f>
        <v>91</v>
      </c>
      <c r="J11" s="36">
        <f>IFERROR(VLOOKUP($B11,[1]평가!$B:$Z,MATCH(LEFT(J$2,2),[1]평가!$7:$7,0)-1,FALSE),"")</f>
        <v>8</v>
      </c>
      <c r="K11" s="33">
        <f>IFERROR(VLOOKUP($B11,[2]평가!$B:$Z,MATCH(LEFT(K$2,2),[2]평가!$7:$7,0)-1,FALSE),"")</f>
        <v>0</v>
      </c>
      <c r="L11" s="36">
        <f>IFERROR(VLOOKUP($B11,[2]평가!$B:$Z,MATCH(LEFT(L$2,2),[2]평가!$7:$7,0)-1,FALSE),"")</f>
        <v>95</v>
      </c>
      <c r="M11" s="39">
        <f>IFERROR(VLOOKUP($B11,[2]평가!$B:$Z,MATCH(LEFT(M$2,2),[2]평가!$7:$7,0)-1,FALSE),"")</f>
        <v>6</v>
      </c>
      <c r="N11" s="33">
        <f>IFERROR(VLOOKUP($B11,[3]평가!$B:$Z,MATCH(LEFT(N$2,2),[3]평가!$7:$7,0)-1,FALSE),"")</f>
        <v>0</v>
      </c>
      <c r="O11" s="36">
        <f>IFERROR(VLOOKUP($B11,[3]평가!$B:$Z,MATCH(LEFT(O$2,2),[3]평가!$7:$7,0)-1,FALSE),"")</f>
        <v>96</v>
      </c>
      <c r="P11" s="39">
        <f>IFERROR(VLOOKUP($B11,[3]평가!$B:$Z,MATCH(LEFT(P$2,2),[3]평가!$7:$7,0)-1,FALSE),"")</f>
        <v>4</v>
      </c>
      <c r="Q11" s="33">
        <f>IFERROR(VLOOKUP($B11,[4]평가!$B:$Z,MATCH(LEFT(Q$2,2),[4]평가!$7:$7,0)-1,FALSE),"")</f>
        <v>0</v>
      </c>
      <c r="R11" s="36">
        <f>IFERROR(VLOOKUP($B11,[4]평가!$B:$Z,MATCH(LEFT(R$2,2),[4]평가!$7:$7,0)-1,FALSE),"")</f>
        <v>91</v>
      </c>
      <c r="S11" s="39">
        <f>IFERROR(VLOOKUP($B11,[4]평가!$B:$Z,MATCH(LEFT(S$2,2),[4]평가!$7:$7,0)-1,FALSE),"")</f>
        <v>6</v>
      </c>
      <c r="T11" s="33">
        <f>IFERROR(VLOOKUP($B11,[5]평가!$B:$Z,MATCH(LEFT(T$2,2),[5]평가!$7:$7,0)-1,FALSE),"")</f>
        <v>0</v>
      </c>
      <c r="U11" s="36">
        <f>IFERROR(VLOOKUP($B11,[5]평가!$B:$Z,MATCH(LEFT(U$2,2),[5]평가!$7:$7,0)-1,FALSE),"")</f>
        <v>91</v>
      </c>
      <c r="V11" s="39">
        <f>IFERROR(VLOOKUP($B11,[5]평가!$B:$Z,MATCH(LEFT(V$2,2),[5]평가!$7:$7,0)-1,FALSE),"")</f>
        <v>7</v>
      </c>
      <c r="W11" s="33">
        <f>IFERROR(VLOOKUP($B11,대상!$B:$AD,MATCH(W$2,대상!$1:$1,0)-1,FALSE),"")</f>
        <v>0</v>
      </c>
      <c r="X11" s="20">
        <f>IF(ISBLANK(B11),"",T$1-COUNTIF(H11:V11,"회피"))</f>
        <v>5</v>
      </c>
      <c r="Y11" s="21">
        <f>IF($T$1=X11,(SUM(I11,L11,O11,R11,U11)-MIN(I11,L11,O11,R11,U11)-MAX(I11,L11,O11,R11,U11))/($T$1-2),SUM(I11,L11,O11,R11,U11/X11))</f>
        <v>92.333333333333329</v>
      </c>
      <c r="Z11" s="40">
        <f>IFERROR(VLOOKUP($B11,대상!$B:$AD,MATCH(Z$2,대상!$1:$1,0)-1,FALSE),0)</f>
        <v>0</v>
      </c>
      <c r="AA11" s="41">
        <f>IFERROR(IF(W11="면제","100"+Z11,Y11+Z11),"")</f>
        <v>92.333333333333329</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①기술적 강점은 보이나 시장분석과 경쟁력 분석에 관한 내용과 전략이 부족함 특히 경쟁 진입자에 대한 방어대책이 더욱 적극적으로 요구됨 _x000D_②사업계획 내용이 우수하며 구체적이고, 기술성 및 기술 차별성이 우수하여 실현 가능성 및  사업화 가능성이 충분함. _x000D_③- 아이템의 기술적 특징 및 차별성이 명확히 작성되어있음
- 전반적으로 BM 모델은 적절하나 사업화 논리 부분이 일부 제한적으로 보여짐 _x000D_④창업 아이템에 대한 배경 설정과 내부적 동기의 결합에 따른 솔루션 도출 과정이 합리적임. 제품 고도화 방안에 대한 구체적인 계획이 다소 미흡함. _x000D_⑤카본소재 외장품 개발을 통한 전기차 화재방지효과를 내기 위한 과제임. 소재에 대한 근거와 준비과정이 잘 소개되어 있음. 시장 진입이 가능할것으로 보임.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193</v>
      </c>
      <c r="B12" s="2">
        <v>20416208</v>
      </c>
      <c r="C12" s="38" t="str">
        <f>IFERROR(VLOOKUP($B12,대상!$B:$AC,MATCH(C$2,대상!$1:$1,0)-1,FALSE),"")</f>
        <v>대학발</v>
      </c>
      <c r="D12" s="38" t="str">
        <f>IFERROR(VLOOKUP($B12,대상!$B$1:$AC$2756,MATCH(D$2,대상!$1:$1,0)-1,FALSE),"")</f>
        <v>이동욱</v>
      </c>
      <c r="E12" s="36" t="str">
        <f>IFERROR(VLOOKUP($B12,대상!$B:$AC,MATCH(E$2,대상!$1:$1,0)-1,FALSE),"")</f>
        <v>기계ㆍ소재</v>
      </c>
      <c r="F12" s="38" t="str">
        <f>IFERROR(VLOOKUP($B12,대상!$B:$AC,MATCH(F$2,대상!$1:$1,0)-1,FALSE),"")</f>
        <v>파우더 도금 기술을 활용한 시스템 반도체 테스트 소켓용 고내구성 팔라듐 표면처리 기술 및 저가 파우더 개발</v>
      </c>
      <c r="G12" s="38" t="str">
        <f>IFERROR(VLOOKUP($B12,대상!$B:$AC,MATCH(G$2,대상!$1:$1,0)-1,FALSE),"")</f>
        <v/>
      </c>
      <c r="H12" s="33">
        <f>IFERROR(VLOOKUP($B12,[1]평가!$B:$Z,MATCH(LEFT(H$2,2),[1]평가!$7:$7,0)-1,FALSE),"")</f>
        <v>0</v>
      </c>
      <c r="I12" s="36">
        <f>IFERROR(VLOOKUP($B12,[1]평가!$B:$Z,MATCH(LEFT(I$2,2),[1]평가!$7:$7,0)-1,FALSE),"")</f>
        <v>93</v>
      </c>
      <c r="J12" s="36">
        <f>IFERROR(VLOOKUP($B12,[1]평가!$B:$Z,MATCH(LEFT(J$2,2),[1]평가!$7:$7,0)-1,FALSE),"")</f>
        <v>4</v>
      </c>
      <c r="K12" s="33">
        <f>IFERROR(VLOOKUP($B12,[2]평가!$B:$Z,MATCH(LEFT(K$2,2),[2]평가!$7:$7,0)-1,FALSE),"")</f>
        <v>0</v>
      </c>
      <c r="L12" s="36">
        <f>IFERROR(VLOOKUP($B12,[2]평가!$B:$Z,MATCH(LEFT(L$2,2),[2]평가!$7:$7,0)-1,FALSE),"")</f>
        <v>98</v>
      </c>
      <c r="M12" s="39">
        <f>IFERROR(VLOOKUP($B12,[2]평가!$B:$Z,MATCH(LEFT(M$2,2),[2]평가!$7:$7,0)-1,FALSE),"")</f>
        <v>3</v>
      </c>
      <c r="N12" s="33">
        <f>IFERROR(VLOOKUP($B12,[3]평가!$B:$Z,MATCH(LEFT(N$2,2),[3]평가!$7:$7,0)-1,FALSE),"")</f>
        <v>0</v>
      </c>
      <c r="O12" s="36">
        <f>IFERROR(VLOOKUP($B12,[3]평가!$B:$Z,MATCH(LEFT(O$2,2),[3]평가!$7:$7,0)-1,FALSE),"")</f>
        <v>92</v>
      </c>
      <c r="P12" s="39">
        <f>IFERROR(VLOOKUP($B12,[3]평가!$B:$Z,MATCH(LEFT(P$2,2),[3]평가!$7:$7,0)-1,FALSE),"")</f>
        <v>9</v>
      </c>
      <c r="Q12" s="33">
        <f>IFERROR(VLOOKUP($B12,[4]평가!$B:$Z,MATCH(LEFT(Q$2,2),[4]평가!$7:$7,0)-1,FALSE),"")</f>
        <v>0</v>
      </c>
      <c r="R12" s="36">
        <f>IFERROR(VLOOKUP($B12,[4]평가!$B:$Z,MATCH(LEFT(R$2,2),[4]평가!$7:$7,0)-1,FALSE),"")</f>
        <v>92</v>
      </c>
      <c r="S12" s="39">
        <f>IFERROR(VLOOKUP($B12,[4]평가!$B:$Z,MATCH(LEFT(S$2,2),[4]평가!$7:$7,0)-1,FALSE),"")</f>
        <v>4</v>
      </c>
      <c r="T12" s="33">
        <f>IFERROR(VLOOKUP($B12,[5]평가!$B:$Z,MATCH(LEFT(T$2,2),[5]평가!$7:$7,0)-1,FALSE),"")</f>
        <v>0</v>
      </c>
      <c r="U12" s="36">
        <f>IFERROR(VLOOKUP($B12,[5]평가!$B:$Z,MATCH(LEFT(U$2,2),[5]평가!$7:$7,0)-1,FALSE),"")</f>
        <v>91</v>
      </c>
      <c r="V12" s="39">
        <f>IFERROR(VLOOKUP($B12,[5]평가!$B:$Z,MATCH(LEFT(V$2,2),[5]평가!$7:$7,0)-1,FALSE),"")</f>
        <v>7</v>
      </c>
      <c r="W12" s="33">
        <f>IFERROR(VLOOKUP($B12,대상!$B:$AD,MATCH(W$2,대상!$1:$1,0)-1,FALSE),"")</f>
        <v>0</v>
      </c>
      <c r="X12" s="20">
        <f>IF(ISBLANK(B12),"",T$1-COUNTIF(H12:V12,"회피"))</f>
        <v>5</v>
      </c>
      <c r="Y12" s="21">
        <f>IF($T$1=X12,(SUM(I12,L12,O12,R12,U12)-MIN(I12,L12,O12,R12,U12)-MAX(I12,L12,O12,R12,U12))/($T$1-2),SUM(I12,L12,O12,R12,U12/X12))</f>
        <v>92.333333333333329</v>
      </c>
      <c r="Z12" s="40">
        <f>IFERROR(VLOOKUP($B12,대상!$B:$AD,MATCH(Z$2,대상!$1:$1,0)-1,FALSE),0)</f>
        <v>0</v>
      </c>
      <c r="AA12" s="41">
        <f>IFERROR(IF(W12="면제","100"+Z12,Y12+Z12),"")</f>
        <v>92.333333333333329</v>
      </c>
      <c r="AB12" s="35" t="str">
        <f>IF(OR(W12="면제",N(Y12)=0),"",IF(AA12&lt;60,"과락",""))</f>
        <v/>
      </c>
      <c r="AC12" s="54">
        <f>IF(N(AA12)=0,"",RANK(AA12,AA$3:AA$202))</f>
        <v>9</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타켓 사징 및 아이템이 명확함
- 사업화 전략 및 상세 기술안에 대한 구체화기 필요함
 _x000D_④사업 추진 전략이 구체적으로 설정됨. 제품 구체화를 위한 세부적인 전략이 다소 미흡함. _x000D_⑤기존 도금기술을 대체하는 개발 과제임. 기술개발 내용이 구체적으로 설명되어 있으며, 시장성이 있을것으로 판단됨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 xml:space="preserve">①일치 _x000D_②일치 _x000D_③일치 _x000D_④일치 _x000D_⑤일치 </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 xml:space="preserve">①저가파우더를 이용한 표면처리기술로서 지역주력산업과 불일치함 _x000D_②본 사업의 지역주력산업 연계 분야 일치함.  _x000D_③반도체 검사용 소켓 파우더로 시스템 반도체 분야에 일치 _x000D_④반도체 후공정 소재 기술에 관한 것으로, 지역주력산업 일치함 _x000D_⑤시스템반도체 주력에 적합함 </v>
      </c>
    </row>
    <row r="13" spans="1:35" ht="30" customHeight="1" x14ac:dyDescent="0.35">
      <c r="A13" s="4">
        <v>67</v>
      </c>
      <c r="B13" s="2">
        <v>20415322</v>
      </c>
      <c r="C13" s="38" t="str">
        <f>IFERROR(VLOOKUP($B13,대상!$B:$AC,MATCH(C$2,대상!$1:$1,0)-1,FALSE),"")</f>
        <v>대학발</v>
      </c>
      <c r="D13" s="38" t="str">
        <f>IFERROR(VLOOKUP($B13,대상!$B$1:$AC$2756,MATCH(D$2,대상!$1:$1,0)-1,FALSE),"")</f>
        <v>김건형</v>
      </c>
      <c r="E13" s="36" t="str">
        <f>IFERROR(VLOOKUP($B13,대상!$B:$AC,MATCH(E$2,대상!$1:$1,0)-1,FALSE),"")</f>
        <v>기계ㆍ소재</v>
      </c>
      <c r="F13" s="38" t="str">
        <f>IFERROR(VLOOKUP($B13,대상!$B:$AC,MATCH(F$2,대상!$1:$1,0)-1,FALSE),"")</f>
        <v>차세대 하이브리드 본딩용 초저온 유기박막 솔루션을 통한 AI 반도체(HBM) 고단 적층 한계 극복 및 공정 수율 극대화 기술</v>
      </c>
      <c r="G13" s="38" t="str">
        <f>IFERROR(VLOOKUP($B13,대상!$B:$AC,MATCH(G$2,대상!$1:$1,0)-1,FALSE),"")</f>
        <v/>
      </c>
      <c r="H13" s="33">
        <f>IFERROR(VLOOKUP($B13,[1]평가!$B:$Z,MATCH(LEFT(H$2,2),[1]평가!$7:$7,0)-1,FALSE),"")</f>
        <v>0</v>
      </c>
      <c r="I13" s="36">
        <f>IFERROR(VLOOKUP($B13,[1]평가!$B:$Z,MATCH(LEFT(I$2,2),[1]평가!$7:$7,0)-1,FALSE),"")</f>
        <v>92</v>
      </c>
      <c r="J13" s="36">
        <f>IFERROR(VLOOKUP($B13,[1]평가!$B:$Z,MATCH(LEFT(J$2,2),[1]평가!$7:$7,0)-1,FALSE),"")</f>
        <v>6</v>
      </c>
      <c r="K13" s="33">
        <f>IFERROR(VLOOKUP($B13,[2]평가!$B:$Z,MATCH(LEFT(K$2,2),[2]평가!$7:$7,0)-1,FALSE),"")</f>
        <v>0</v>
      </c>
      <c r="L13" s="36">
        <f>IFERROR(VLOOKUP($B13,[2]평가!$B:$Z,MATCH(LEFT(L$2,2),[2]평가!$7:$7,0)-1,FALSE),"")</f>
        <v>99</v>
      </c>
      <c r="M13" s="39">
        <f>IFERROR(VLOOKUP($B13,[2]평가!$B:$Z,MATCH(LEFT(M$2,2),[2]평가!$7:$7,0)-1,FALSE),"")</f>
        <v>1</v>
      </c>
      <c r="N13" s="33">
        <f>IFERROR(VLOOKUP($B13,[3]평가!$B:$Z,MATCH(LEFT(N$2,2),[3]평가!$7:$7,0)-1,FALSE),"")</f>
        <v>0</v>
      </c>
      <c r="O13" s="36">
        <f>IFERROR(VLOOKUP($B13,[3]평가!$B:$Z,MATCH(LEFT(O$2,2),[3]평가!$7:$7,0)-1,FALSE),"")</f>
        <v>92</v>
      </c>
      <c r="P13" s="39">
        <f>IFERROR(VLOOKUP($B13,[3]평가!$B:$Z,MATCH(LEFT(P$2,2),[3]평가!$7:$7,0)-1,FALSE),"")</f>
        <v>9</v>
      </c>
      <c r="Q13" s="33">
        <f>IFERROR(VLOOKUP($B13,[4]평가!$B:$Z,MATCH(LEFT(Q$2,2),[4]평가!$7:$7,0)-1,FALSE),"")</f>
        <v>0</v>
      </c>
      <c r="R13" s="36">
        <f>IFERROR(VLOOKUP($B13,[4]평가!$B:$Z,MATCH(LEFT(R$2,2),[4]평가!$7:$7,0)-1,FALSE),"")</f>
        <v>91</v>
      </c>
      <c r="S13" s="39">
        <f>IFERROR(VLOOKUP($B13,[4]평가!$B:$Z,MATCH(LEFT(S$2,2),[4]평가!$7:$7,0)-1,FALSE),"")</f>
        <v>6</v>
      </c>
      <c r="T13" s="33">
        <f>IFERROR(VLOOKUP($B13,[5]평가!$B:$Z,MATCH(LEFT(T$2,2),[5]평가!$7:$7,0)-1,FALSE),"")</f>
        <v>0</v>
      </c>
      <c r="U13" s="36">
        <f>IFERROR(VLOOKUP($B13,[5]평가!$B:$Z,MATCH(LEFT(U$2,2),[5]평가!$7:$7,0)-1,FALSE),"")</f>
        <v>91</v>
      </c>
      <c r="V13" s="39">
        <f>IFERROR(VLOOKUP($B13,[5]평가!$B:$Z,MATCH(LEFT(V$2,2),[5]평가!$7:$7,0)-1,FALSE),"")</f>
        <v>7</v>
      </c>
      <c r="W13" s="33">
        <f>IFERROR(VLOOKUP($B13,대상!$B:$AD,MATCH(W$2,대상!$1:$1,0)-1,FALSE),"")</f>
        <v>0</v>
      </c>
      <c r="X13" s="20">
        <f>IF(ISBLANK(B13),"",T$1-COUNTIF(H13:V13,"회피"))</f>
        <v>5</v>
      </c>
      <c r="Y13" s="21">
        <f>IF($T$1=X13,(SUM(I13,L13,O13,R13,U13)-MIN(I13,L13,O13,R13,U13)-MAX(I13,L13,O13,R13,U13))/($T$1-2),SUM(I13,L13,O13,R13,U13/X13))</f>
        <v>91.666666666666671</v>
      </c>
      <c r="Z13" s="40">
        <f>IFERROR(VLOOKUP($B13,대상!$B:$AD,MATCH(Z$2,대상!$1:$1,0)-1,FALSE),0)</f>
        <v>0</v>
      </c>
      <c r="AA13" s="41">
        <f>IFERROR(IF(W13="면제","100"+Z13,Y13+Z13),"")</f>
        <v>91.666666666666671</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시장 분석 및 기술 분석에 대해 구체적으로 작성되어있음
- 기술의 상세 분석이 잘 이루어져있으며, 선행 기술에 대한 내용이 잘 정리되어있으나
사업화측면에서 실현 가능성은 검토가 필요함
 _x000D_④수율 향상을 위한 핵심 기술의 구현 역량이 우수함. 전략이 대부분 상세하게 서술되어 있음. 시장 진입 전략의 중요도가 높으므로, 단순 줄글이 아닌 좀 더 강조된 형태의 표현이 필요함.  _x000D_⑤반도체 적층공법개선을 위한 과제임. 기술개발의 내용이 구체적으로 설명되어 있으며, 하이테크 시장에 진입이 가능할것으로 보임.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 xml:space="preserve">①일치 _x000D_②일치 _x000D_③일치 _x000D_④일치 _x000D_⑤일치 </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 xml:space="preserve">①NHC 나노층의 메커니즘과 하이브리드본딩을 구현한 기술로서 DB를 이용한 기술로서 지역주력사업인 바이오 사업과 일치함 _x000D_②본 사업의 지역주력산업 연계 분야 일치함.  _x000D_③ 시스템 반도체 개발 기술로 일치함 _x000D_④반도체 공정 핵심 기술  _x000D_⑤시스템반도체 주력에 적합함 </v>
      </c>
    </row>
    <row r="14" spans="1:35" ht="30" customHeight="1" x14ac:dyDescent="0.35">
      <c r="A14" s="4">
        <v>160</v>
      </c>
      <c r="B14" s="2">
        <v>20427490</v>
      </c>
      <c r="C14" s="38" t="str">
        <f>IFERROR(VLOOKUP($B14,대상!$B:$AC,MATCH(C$2,대상!$1:$1,0)-1,FALSE),"")</f>
        <v>대학발</v>
      </c>
      <c r="D14" s="38" t="str">
        <f>IFERROR(VLOOKUP($B14,대상!$B$1:$AC$2756,MATCH(D$2,대상!$1:$1,0)-1,FALSE),"")</f>
        <v>전정배</v>
      </c>
      <c r="E14" s="36" t="str">
        <f>IFERROR(VLOOKUP($B14,대상!$B:$AC,MATCH(E$2,대상!$1:$1,0)-1,FALSE),"")</f>
        <v>기계ㆍ소재</v>
      </c>
      <c r="F14" s="38" t="str">
        <f>IFERROR(VLOOKUP($B14,대상!$B:$AC,MATCH(F$2,대상!$1:$1,0)-1,FALSE),"")</f>
        <v>열화상 기반 통합 감지 기술이 적용된 전기차 화재 자율 초기진압 기능의 지하주차장 스마트 안전로봇 시스템</v>
      </c>
      <c r="G14" s="38" t="str">
        <f>IFERROR(VLOOKUP($B14,대상!$B:$AC,MATCH(G$2,대상!$1:$1,0)-1,FALSE),"")</f>
        <v/>
      </c>
      <c r="H14" s="33">
        <f>IFERROR(VLOOKUP($B14,[1]평가!$B:$Z,MATCH(LEFT(H$2,2),[1]평가!$7:$7,0)-1,FALSE),"")</f>
        <v>0</v>
      </c>
      <c r="I14" s="36">
        <f>IFERROR(VLOOKUP($B14,[1]평가!$B:$Z,MATCH(LEFT(I$2,2),[1]평가!$7:$7,0)-1,FALSE),"")</f>
        <v>91</v>
      </c>
      <c r="J14" s="36">
        <f>IFERROR(VLOOKUP($B14,[1]평가!$B:$Z,MATCH(LEFT(J$2,2),[1]평가!$7:$7,0)-1,FALSE),"")</f>
        <v>8</v>
      </c>
      <c r="K14" s="33">
        <f>IFERROR(VLOOKUP($B14,[2]평가!$B:$Z,MATCH(LEFT(K$2,2),[2]평가!$7:$7,0)-1,FALSE),"")</f>
        <v>0</v>
      </c>
      <c r="L14" s="36">
        <f>IFERROR(VLOOKUP($B14,[2]평가!$B:$Z,MATCH(LEFT(L$2,2),[2]평가!$7:$7,0)-1,FALSE),"")</f>
        <v>94</v>
      </c>
      <c r="M14" s="39">
        <f>IFERROR(VLOOKUP($B14,[2]평가!$B:$Z,MATCH(LEFT(M$2,2),[2]평가!$7:$7,0)-1,FALSE),"")</f>
        <v>10</v>
      </c>
      <c r="N14" s="33">
        <f>IFERROR(VLOOKUP($B14,[3]평가!$B:$Z,MATCH(LEFT(N$2,2),[3]평가!$7:$7,0)-1,FALSE),"")</f>
        <v>0</v>
      </c>
      <c r="O14" s="36">
        <f>IFERROR(VLOOKUP($B14,[3]평가!$B:$Z,MATCH(LEFT(O$2,2),[3]평가!$7:$7,0)-1,FALSE),"")</f>
        <v>91</v>
      </c>
      <c r="P14" s="39">
        <f>IFERROR(VLOOKUP($B14,[3]평가!$B:$Z,MATCH(LEFT(P$2,2),[3]평가!$7:$7,0)-1,FALSE),"")</f>
        <v>11</v>
      </c>
      <c r="Q14" s="33">
        <f>IFERROR(VLOOKUP($B14,[4]평가!$B:$Z,MATCH(LEFT(Q$2,2),[4]평가!$7:$7,0)-1,FALSE),"")</f>
        <v>0</v>
      </c>
      <c r="R14" s="36">
        <f>IFERROR(VLOOKUP($B14,[4]평가!$B:$Z,MATCH(LEFT(R$2,2),[4]평가!$7:$7,0)-1,FALSE),"")</f>
        <v>90</v>
      </c>
      <c r="S14" s="39">
        <f>IFERROR(VLOOKUP($B14,[4]평가!$B:$Z,MATCH(LEFT(S$2,2),[4]평가!$7:$7,0)-1,FALSE),"")</f>
        <v>11</v>
      </c>
      <c r="T14" s="33">
        <f>IFERROR(VLOOKUP($B14,[5]평가!$B:$Z,MATCH(LEFT(T$2,2),[5]평가!$7:$7,0)-1,FALSE),"")</f>
        <v>0</v>
      </c>
      <c r="U14" s="36">
        <f>IFERROR(VLOOKUP($B14,[5]평가!$B:$Z,MATCH(LEFT(U$2,2),[5]평가!$7:$7,0)-1,FALSE),"")</f>
        <v>91</v>
      </c>
      <c r="V14" s="39">
        <f>IFERROR(VLOOKUP($B14,[5]평가!$B:$Z,MATCH(LEFT(V$2,2),[5]평가!$7:$7,0)-1,FALSE),"")</f>
        <v>7</v>
      </c>
      <c r="W14" s="33">
        <f>IFERROR(VLOOKUP($B14,대상!$B:$AD,MATCH(W$2,대상!$1:$1,0)-1,FALSE),"")</f>
        <v>0</v>
      </c>
      <c r="X14" s="20">
        <f>IF(ISBLANK(B14),"",T$1-COUNTIF(H14:V14,"회피"))</f>
        <v>5</v>
      </c>
      <c r="Y14" s="21">
        <f>IF($T$1=X14,(SUM(I14,L14,O14,R14,U14)-MIN(I14,L14,O14,R14,U14)-MAX(I14,L14,O14,R14,U14))/($T$1-2),SUM(I14,L14,O14,R14,U14/X14))</f>
        <v>91</v>
      </c>
      <c r="Z14" s="40">
        <f>IFERROR(VLOOKUP($B14,대상!$B:$AD,MATCH(Z$2,대상!$1:$1,0)-1,FALSE),0)</f>
        <v>0</v>
      </c>
      <c r="AA14" s="41">
        <f>IFERROR(IF(W14="면제","100"+Z14,Y14+Z14),"")</f>
        <v>91</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구체적이고 실현가능성이 구체적으로 제시되어 실현 가능성 및사업성이 충분함. _x000D_③- 시장 분석과 아이템 기술이 명확함
- 기존 제품 및 기술과의 차별성, 아이템의 우수성에 대한 보완이 필요함 _x000D_④솔루션 구현 계획이 구체적임. 모빌리티 분야에서 명확한 타겟 시장을 제시하였고, 사업 확장성이 있음. _x000D_⑤주자장 안전관리 로봇개발 과제임. 주차설비 환경 대비 과제 필요성에 대한 추가 보완설명이 필요함.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 xml:space="preserve">①일치 _x000D_②일치 _x000D_③일치 _x000D_④일치 _x000D_⑤일치 </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 xml:space="preserve">①열화상 복합센서를 탑재한 자율이동 로봇을 화재방재를 목적으로 개발한 기술로서 지역주력산업과 일치함    _x000D_②본 사업의 지역주력산업 연계 분야 일치함.  _x000D_③인공지능. 안전관리 로봇 및 안전 인프라 내용으로 분야 일치 _x000D_④주차장 스마트 안전을 위한 지능형 로봇 기술로, 지역 주력산업 일치 _x000D_⑤지능형로봇 지역주력산업과 관련됨 </v>
      </c>
    </row>
    <row r="15" spans="1:35" ht="30" customHeight="1" x14ac:dyDescent="0.35">
      <c r="A15" s="4">
        <v>165</v>
      </c>
      <c r="B15" s="2">
        <v>20417238</v>
      </c>
      <c r="C15" s="38" t="str">
        <f>IFERROR(VLOOKUP($B15,대상!$B:$AC,MATCH(C$2,대상!$1:$1,0)-1,FALSE),"")</f>
        <v>실험실</v>
      </c>
      <c r="D15" s="38" t="str">
        <f>IFERROR(VLOOKUP($B15,대상!$B$1:$AC$2756,MATCH(D$2,대상!$1:$1,0)-1,FALSE),"")</f>
        <v/>
      </c>
      <c r="E15" s="36" t="str">
        <f>IFERROR(VLOOKUP($B15,대상!$B:$AC,MATCH(E$2,대상!$1:$1,0)-1,FALSE),"")</f>
        <v>기계ㆍ소재</v>
      </c>
      <c r="F15" s="38" t="str">
        <f>IFERROR(VLOOKUP($B15,대상!$B:$AC,MATCH(F$2,대상!$1:$1,0)-1,FALSE),"")</f>
        <v>고내구성 스트레인 센서를 이용한 자동차 타이어 및 방진고무의 실시간 이상징후 AI 탐지 시스템</v>
      </c>
      <c r="G15" s="38" t="str">
        <f>IFERROR(VLOOKUP($B15,대상!$B:$AC,MATCH(G$2,대상!$1:$1,0)-1,FALSE),"")</f>
        <v/>
      </c>
      <c r="H15" s="33" t="str">
        <f>IFERROR(VLOOKUP($B15,[1]평가!$B:$Z,MATCH(LEFT(H$2,2),[1]평가!$7:$7,0)-1,FALSE),"")</f>
        <v/>
      </c>
      <c r="I15" s="36">
        <f>IFERROR(VLOOKUP($B15,[1]평가!$B:$Z,MATCH(LEFT(I$2,2),[1]평가!$7:$7,0)-1,FALSE),"")</f>
        <v>91</v>
      </c>
      <c r="J15" s="36">
        <f>IFERROR(VLOOKUP($B15,[1]평가!$B:$Z,MATCH(LEFT(J$2,2),[1]평가!$7:$7,0)-1,FALSE),"")</f>
        <v>8</v>
      </c>
      <c r="K15" s="33" t="str">
        <f>IFERROR(VLOOKUP($B15,[2]평가!$B:$Z,MATCH(LEFT(K$2,2),[2]평가!$7:$7,0)-1,FALSE),"")</f>
        <v/>
      </c>
      <c r="L15" s="36">
        <f>IFERROR(VLOOKUP($B15,[2]평가!$B:$Z,MATCH(LEFT(L$2,2),[2]평가!$7:$7,0)-1,FALSE),"")</f>
        <v>95</v>
      </c>
      <c r="M15" s="39">
        <f>IFERROR(VLOOKUP($B15,[2]평가!$B:$Z,MATCH(LEFT(M$2,2),[2]평가!$7:$7,0)-1,FALSE),"")</f>
        <v>6</v>
      </c>
      <c r="N15" s="33" t="str">
        <f>IFERROR(VLOOKUP($B15,[3]평가!$B:$Z,MATCH(LEFT(N$2,2),[3]평가!$7:$7,0)-1,FALSE),"")</f>
        <v/>
      </c>
      <c r="O15" s="36">
        <f>IFERROR(VLOOKUP($B15,[3]평가!$B:$Z,MATCH(LEFT(O$2,2),[3]평가!$7:$7,0)-1,FALSE),"")</f>
        <v>90</v>
      </c>
      <c r="P15" s="39">
        <f>IFERROR(VLOOKUP($B15,[3]평가!$B:$Z,MATCH(LEFT(P$2,2),[3]평가!$7:$7,0)-1,FALSE),"")</f>
        <v>12</v>
      </c>
      <c r="Q15" s="33" t="str">
        <f>IFERROR(VLOOKUP($B15,[4]평가!$B:$Z,MATCH(LEFT(Q$2,2),[4]평가!$7:$7,0)-1,FALSE),"")</f>
        <v/>
      </c>
      <c r="R15" s="36">
        <f>IFERROR(VLOOKUP($B15,[4]평가!$B:$Z,MATCH(LEFT(R$2,2),[4]평가!$7:$7,0)-1,FALSE),"")</f>
        <v>90</v>
      </c>
      <c r="S15" s="39">
        <f>IFERROR(VLOOKUP($B15,[4]평가!$B:$Z,MATCH(LEFT(S$2,2),[4]평가!$7:$7,0)-1,FALSE),"")</f>
        <v>11</v>
      </c>
      <c r="T15" s="33" t="str">
        <f>IFERROR(VLOOKUP($B15,[5]평가!$B:$Z,MATCH(LEFT(T$2,2),[5]평가!$7:$7,0)-1,FALSE),"")</f>
        <v/>
      </c>
      <c r="U15" s="36">
        <f>IFERROR(VLOOKUP($B15,[5]평가!$B:$Z,MATCH(LEFT(U$2,2),[5]평가!$7:$7,0)-1,FALSE),"")</f>
        <v>92</v>
      </c>
      <c r="V15" s="39">
        <f>IFERROR(VLOOKUP($B15,[5]평가!$B:$Z,MATCH(LEFT(V$2,2),[5]평가!$7:$7,0)-1,FALSE),"")</f>
        <v>4</v>
      </c>
      <c r="W15" s="33" t="str">
        <f>IFERROR(VLOOKUP($B15,대상!$B:$AD,MATCH(W$2,대상!$1:$1,0)-1,FALSE),"")</f>
        <v/>
      </c>
      <c r="X15" s="20">
        <f>IF(ISBLANK(B15),"",T$1-COUNTIF(H15:V15,"회피"))</f>
        <v>5</v>
      </c>
      <c r="Y15" s="21">
        <f>IF($T$1=X15,(SUM(I15,L15,O15,R15,U15)-MIN(I15,L15,O15,R15,U15)-MAX(I15,L15,O15,R15,U15))/($T$1-2),SUM(I15,L15,O15,R15,U15/X15))</f>
        <v>91</v>
      </c>
      <c r="Z15" s="40">
        <f>IFERROR(VLOOKUP($B15,대상!$B:$AD,MATCH(Z$2,대상!$1:$1,0)-1,FALSE),0)</f>
        <v>0</v>
      </c>
      <c r="AA15" s="41">
        <f>IFERROR(IF(W15="면제","100"+Z15,Y15+Z15),"")</f>
        <v>91</v>
      </c>
      <c r="AB15" s="35" t="str">
        <f>IF(OR(W15="면제",N(Y15)=0),"",IF(AA15&lt;60,"과락",""))</f>
        <v/>
      </c>
      <c r="AC15" s="54">
        <f>IF(N(AA15)=0,"",RANK(AA15,AA$3:AA$202))</f>
        <v>12</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①기존시장에 대한 진입 전략과 경쟁력확보에 관한 세부적인 전략이 필요함 _x000D_②사업계획서의 내용은 구체적으로 잘 제시되엇으나 구체화 부분에서 부착시험 방법설정의 구체화와 검증에 따른 안정성이 보장되어야 하나 구체적이 데이터 제시가 미흠함. _x000D_③- 아이템의 기술적 차별성에 대한 내용이 명확하게 작성되었엄
- 사업화 전략에대한 내용 보완이 요구됨 _x000D_④산업에서 풀리지 않는 문제에 대한 솔루션 구현 방안이 합리적임. 복합 기술의 융합되므로, R&amp;D 역량이 중요성이 높고, 이에 대한 역량이우수함. _x000D_⑤방진고무의 문제점 조기 탐지 기술개발과제임. 기술개발 내용이 구체적이고 개선 효과가 보임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 xml:space="preserve">0_x000D_0_x000D_0_x000D_0_x000D_⑤일치 </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 xml:space="preserve">0_x000D_0_x000D_0_x000D_0_x000D_⑤인공지능 지역주력산업과 관련됨 </v>
      </c>
    </row>
    <row r="16" spans="1:35" ht="30" customHeight="1" x14ac:dyDescent="0.35">
      <c r="A16" s="4">
        <v>186</v>
      </c>
      <c r="B16" s="2">
        <v>20426856</v>
      </c>
      <c r="C16" s="38" t="str">
        <f>IFERROR(VLOOKUP($B16,대상!$B:$AC,MATCH(C$2,대상!$1:$1,0)-1,FALSE),"")</f>
        <v>지역기반</v>
      </c>
      <c r="D16" s="38" t="str">
        <f>IFERROR(VLOOKUP($B16,대상!$B$1:$AC$2756,MATCH(D$2,대상!$1:$1,0)-1,FALSE),"")</f>
        <v>홍윤택</v>
      </c>
      <c r="E16" s="36" t="str">
        <f>IFERROR(VLOOKUP($B16,대상!$B:$AC,MATCH(E$2,대상!$1:$1,0)-1,FALSE),"")</f>
        <v>기계ㆍ소재</v>
      </c>
      <c r="F16" s="38" t="str">
        <f>IFERROR(VLOOKUP($B16,대상!$B:$AC,MATCH(F$2,대상!$1:$1,0)-1,FALSE),"")</f>
        <v>재난, 난민, 개발도상국 대량 보급을 위한 DIY 조립형 ‘웨이비룸 쉘터’ 개발</v>
      </c>
      <c r="G16" s="38" t="str">
        <f>IFERROR(VLOOKUP($B16,대상!$B:$AC,MATCH(G$2,대상!$1:$1,0)-1,FALSE),"")</f>
        <v/>
      </c>
      <c r="H16" s="33">
        <f>IFERROR(VLOOKUP($B16,[1]평가!$B:$Z,MATCH(LEFT(H$2,2),[1]평가!$7:$7,0)-1,FALSE),"")</f>
        <v>0</v>
      </c>
      <c r="I16" s="36">
        <f>IFERROR(VLOOKUP($B16,[1]평가!$B:$Z,MATCH(LEFT(I$2,2),[1]평가!$7:$7,0)-1,FALSE),"")</f>
        <v>75</v>
      </c>
      <c r="J16" s="36">
        <f>IFERROR(VLOOKUP($B16,[1]평가!$B:$Z,MATCH(LEFT(J$2,2),[1]평가!$7:$7,0)-1,FALSE),"")</f>
        <v>98</v>
      </c>
      <c r="K16" s="33">
        <f>IFERROR(VLOOKUP($B16,[2]평가!$B:$Z,MATCH(LEFT(K$2,2),[2]평가!$7:$7,0)-1,FALSE),"")</f>
        <v>0</v>
      </c>
      <c r="L16" s="36">
        <f>IFERROR(VLOOKUP($B16,[2]평가!$B:$Z,MATCH(LEFT(L$2,2),[2]평가!$7:$7,0)-1,FALSE),"")</f>
        <v>85</v>
      </c>
      <c r="M16" s="39">
        <f>IFERROR(VLOOKUP($B16,[2]평가!$B:$Z,MATCH(LEFT(M$2,2),[2]평가!$7:$7,0)-1,FALSE),"")</f>
        <v>28</v>
      </c>
      <c r="N16" s="33">
        <f>IFERROR(VLOOKUP($B16,[3]평가!$B:$Z,MATCH(LEFT(N$2,2),[3]평가!$7:$7,0)-1,FALSE),"")</f>
        <v>0</v>
      </c>
      <c r="O16" s="36">
        <f>IFERROR(VLOOKUP($B16,[3]평가!$B:$Z,MATCH(LEFT(O$2,2),[3]평가!$7:$7,0)-1,FALSE),"")</f>
        <v>88</v>
      </c>
      <c r="P16" s="39">
        <f>IFERROR(VLOOKUP($B16,[3]평가!$B:$Z,MATCH(LEFT(P$2,2),[3]평가!$7:$7,0)-1,FALSE),"")</f>
        <v>19</v>
      </c>
      <c r="Q16" s="33">
        <f>IFERROR(VLOOKUP($B16,[4]평가!$B:$Z,MATCH(LEFT(Q$2,2),[4]평가!$7:$7,0)-1,FALSE),"")</f>
        <v>0</v>
      </c>
      <c r="R16" s="36">
        <f>IFERROR(VLOOKUP($B16,[4]평가!$B:$Z,MATCH(LEFT(R$2,2),[4]평가!$7:$7,0)-1,FALSE),"")</f>
        <v>89</v>
      </c>
      <c r="S16" s="39">
        <f>IFERROR(VLOOKUP($B16,[4]평가!$B:$Z,MATCH(LEFT(S$2,2),[4]평가!$7:$7,0)-1,FALSE),"")</f>
        <v>13</v>
      </c>
      <c r="T16" s="33">
        <f>IFERROR(VLOOKUP($B16,[5]평가!$B:$Z,MATCH(LEFT(T$2,2),[5]평가!$7:$7,0)-1,FALSE),"")</f>
        <v>0</v>
      </c>
      <c r="U16" s="36">
        <f>IFERROR(VLOOKUP($B16,[5]평가!$B:$Z,MATCH(LEFT(U$2,2),[5]평가!$7:$7,0)-1,FALSE),"")</f>
        <v>89</v>
      </c>
      <c r="V16" s="39">
        <f>IFERROR(VLOOKUP($B16,[5]평가!$B:$Z,MATCH(LEFT(V$2,2),[5]평가!$7:$7,0)-1,FALSE),"")</f>
        <v>13</v>
      </c>
      <c r="W16" s="33">
        <f>IFERROR(VLOOKUP($B16,대상!$B:$AD,MATCH(W$2,대상!$1:$1,0)-1,FALSE),"")</f>
        <v>0</v>
      </c>
      <c r="X16" s="20">
        <f>IF(ISBLANK(B16),"",T$1-COUNTIF(H16:V16,"회피"))</f>
        <v>5</v>
      </c>
      <c r="Y16" s="21">
        <f>IF($T$1=X16,(SUM(I16,L16,O16,R16,U16)-MIN(I16,L16,O16,R16,U16)-MAX(I16,L16,O16,R16,U16))/($T$1-2),SUM(I16,L16,O16,R16,U16/X16))</f>
        <v>87.333333333333329</v>
      </c>
      <c r="Z16" s="40">
        <f>IFERROR(VLOOKUP($B16,대상!$B:$AD,MATCH(Z$2,대상!$1:$1,0)-1,FALSE),0)</f>
        <v>0</v>
      </c>
      <c r="AA16" s="41">
        <f>IFERROR(IF(W16="면제","100"+Z16,Y16+Z16),"")</f>
        <v>87.333333333333329</v>
      </c>
      <c r="AB16" s="35" t="str">
        <f>IF(OR(W16="면제",N(Y16)=0),"",IF(AA16&lt;60,"과락",""))</f>
        <v/>
      </c>
      <c r="AC16" s="54">
        <f>IF(N(AA16)=0,"",RANK(AA16,AA$3:AA$202))</f>
        <v>14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사업의 배경 및 아이템 필요성이 잘 기술되어었음
- 기술의 차별성에 대한 기술이 미흡함 _x000D_④솔루션 구현 계획이 구체적임. 성장하는 사업 분야에서의 타겟 고객 선정 전략이 구체적이나, 고도화 전략이 다소 미흡함. _x000D_⑤모듈러주택의 표준화 개발과제임. 기존 시공의 문제점을 개선하는 내용이 있으며, 개선효과가 있을것으로 판단됨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59</v>
      </c>
      <c r="B17" s="2">
        <v>20432449</v>
      </c>
      <c r="C17" s="38" t="str">
        <f>IFERROR(VLOOKUP($B17,대상!$B:$AC,MATCH(C$2,대상!$1:$1,0)-1,FALSE),"")</f>
        <v>지역기반</v>
      </c>
      <c r="D17" s="38" t="str">
        <f>IFERROR(VLOOKUP($B17,대상!$B$1:$AC$2756,MATCH(D$2,대상!$1:$1,0)-1,FALSE),"")</f>
        <v>김소은</v>
      </c>
      <c r="E17" s="36" t="str">
        <f>IFERROR(VLOOKUP($B17,대상!$B:$AC,MATCH(E$2,대상!$1:$1,0)-1,FALSE),"")</f>
        <v>기계ㆍ소재</v>
      </c>
      <c r="F17" s="38" t="str">
        <f>IFERROR(VLOOKUP($B17,대상!$B:$AC,MATCH(F$2,대상!$1:$1,0)-1,FALSE),"")</f>
        <v>Ovi (Vital Orbit) : 디지털 소외 계층의 따뜻한 기술 수용을 위한 AI 애착 반려체</v>
      </c>
      <c r="G17" s="38" t="str">
        <f>IFERROR(VLOOKUP($B17,대상!$B:$AC,MATCH(G$2,대상!$1:$1,0)-1,FALSE),"")</f>
        <v/>
      </c>
      <c r="H17" s="33">
        <f>IFERROR(VLOOKUP($B17,[1]평가!$B:$Z,MATCH(LEFT(H$2,2),[1]평가!$7:$7,0)-1,FALSE),"")</f>
        <v>0</v>
      </c>
      <c r="I17" s="36">
        <f>IFERROR(VLOOKUP($B17,[1]평가!$B:$Z,MATCH(LEFT(I$2,2),[1]평가!$7:$7,0)-1,FALSE),"")</f>
        <v>87</v>
      </c>
      <c r="J17" s="36">
        <f>IFERROR(VLOOKUP($B17,[1]평가!$B:$Z,MATCH(LEFT(J$2,2),[1]평가!$7:$7,0)-1,FALSE),"")</f>
        <v>28</v>
      </c>
      <c r="K17" s="33">
        <f>IFERROR(VLOOKUP($B17,[2]평가!$B:$Z,MATCH(LEFT(K$2,2),[2]평가!$7:$7,0)-1,FALSE),"")</f>
        <v>0</v>
      </c>
      <c r="L17" s="36">
        <f>IFERROR(VLOOKUP($B17,[2]평가!$B:$Z,MATCH(LEFT(L$2,2),[2]평가!$7:$7,0)-1,FALSE),"")</f>
        <v>85</v>
      </c>
      <c r="M17" s="39">
        <f>IFERROR(VLOOKUP($B17,[2]평가!$B:$Z,MATCH(LEFT(M$2,2),[2]평가!$7:$7,0)-1,FALSE),"")</f>
        <v>28</v>
      </c>
      <c r="N17" s="33">
        <f>IFERROR(VLOOKUP($B17,[3]평가!$B:$Z,MATCH(LEFT(N$2,2),[3]평가!$7:$7,0)-1,FALSE),"")</f>
        <v>0</v>
      </c>
      <c r="O17" s="36">
        <f>IFERROR(VLOOKUP($B17,[3]평가!$B:$Z,MATCH(LEFT(O$2,2),[3]평가!$7:$7,0)-1,FALSE),"")</f>
        <v>74</v>
      </c>
      <c r="P17" s="39">
        <f>IFERROR(VLOOKUP($B17,[3]평가!$B:$Z,MATCH(LEFT(P$2,2),[3]평가!$7:$7,0)-1,FALSE),"")</f>
        <v>106</v>
      </c>
      <c r="Q17" s="33">
        <f>IFERROR(VLOOKUP($B17,[4]평가!$B:$Z,MATCH(LEFT(Q$2,2),[4]평가!$7:$7,0)-1,FALSE),"")</f>
        <v>0</v>
      </c>
      <c r="R17" s="36">
        <f>IFERROR(VLOOKUP($B17,[4]평가!$B:$Z,MATCH(LEFT(R$2,2),[4]평가!$7:$7,0)-1,FALSE),"")</f>
        <v>89</v>
      </c>
      <c r="S17" s="39">
        <f>IFERROR(VLOOKUP($B17,[4]평가!$B:$Z,MATCH(LEFT(S$2,2),[4]평가!$7:$7,0)-1,FALSE),"")</f>
        <v>13</v>
      </c>
      <c r="T17" s="33">
        <f>IFERROR(VLOOKUP($B17,[5]평가!$B:$Z,MATCH(LEFT(T$2,2),[5]평가!$7:$7,0)-1,FALSE),"")</f>
        <v>0</v>
      </c>
      <c r="U17" s="36">
        <f>IFERROR(VLOOKUP($B17,[5]평가!$B:$Z,MATCH(LEFT(U$2,2),[5]평가!$7:$7,0)-1,FALSE),"")</f>
        <v>89</v>
      </c>
      <c r="V17" s="39">
        <f>IFERROR(VLOOKUP($B17,[5]평가!$B:$Z,MATCH(LEFT(V$2,2),[5]평가!$7:$7,0)-1,FALSE),"")</f>
        <v>13</v>
      </c>
      <c r="W17" s="33">
        <f>IFERROR(VLOOKUP($B17,대상!$B:$AD,MATCH(W$2,대상!$1:$1,0)-1,FALSE),"")</f>
        <v>0</v>
      </c>
      <c r="X17" s="20">
        <f>IF(ISBLANK(B17),"",T$1-COUNTIF(H17:V17,"회피"))</f>
        <v>5</v>
      </c>
      <c r="Y17" s="21">
        <f>IF($T$1=X17,(SUM(I17,L17,O17,R17,U17)-MIN(I17,L17,O17,R17,U17)-MAX(I17,L17,O17,R17,U17))/($T$1-2),SUM(I17,L17,O17,R17,U17/X17))</f>
        <v>87</v>
      </c>
      <c r="Z17" s="40">
        <f>IFERROR(VLOOKUP($B17,대상!$B:$AD,MATCH(Z$2,대상!$1:$1,0)-1,FALSE),0)</f>
        <v>0</v>
      </c>
      <c r="AA17" s="41">
        <f>IFERROR(IF(W17="면제","100"+Z17,Y17+Z17),"")</f>
        <v>87</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①사회적으러 주목받는 기술이나 기슬적인 소개가 부족함 후발 진입자에 대한 방어 대첵이 필요함 _x000D_②사업계획이 우수하며, 전반적으로 구체적으로 사업내용이 제시되어 사업성이 충분함. _x000D_③- 기술이 명확하게 제시되었으며, 선행기술에 대한 구체적 제시가 됨
- BM은 적절하고 기술 추진의지는 확인되나, 실현 가능성 및 독창성에 대한 검토가 필요함 _x000D_④제품 기획 배경 및 솔루션의 완성도가 높음. 경쟁사의 유사 제품 모방 가능성에 대한 전략 마련이 필요함. 자체 IP 구축과 함께 기존 IP와의 협업을 통한 시장 파이 조기 선점 등의 사업/마케팅 전략이 중요함.  _x000D_⑤감성디바이스 시장이 커지는 추세이며, 시장진입은 가능할것으로 보임. 시장진입을 위한 구체적인 개발계획내용이 설명되어 있음.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102</v>
      </c>
      <c r="B18" s="2">
        <v>20418315</v>
      </c>
      <c r="C18" s="38" t="str">
        <f>IFERROR(VLOOKUP($B18,대상!$B:$AC,MATCH(C$2,대상!$1:$1,0)-1,FALSE),"")</f>
        <v>지역기반</v>
      </c>
      <c r="D18" s="38" t="str">
        <f>IFERROR(VLOOKUP($B18,대상!$B$1:$AC$2756,MATCH(D$2,대상!$1:$1,0)-1,FALSE),"")</f>
        <v>최송민</v>
      </c>
      <c r="E18" s="36" t="str">
        <f>IFERROR(VLOOKUP($B18,대상!$B:$AC,MATCH(E$2,대상!$1:$1,0)-1,FALSE),"")</f>
        <v>기계ㆍ소재</v>
      </c>
      <c r="F18" s="38" t="str">
        <f>IFERROR(VLOOKUP($B18,대상!$B:$AC,MATCH(F$2,대상!$1:$1,0)-1,FALSE),"")</f>
        <v>하이브리드 코팅 알루미늄 외장패널</v>
      </c>
      <c r="G18" s="38" t="str">
        <f>IFERROR(VLOOKUP($B18,대상!$B:$AC,MATCH(G$2,대상!$1:$1,0)-1,FALSE),"")</f>
        <v>매출실적우수</v>
      </c>
      <c r="H18" s="33">
        <f>IFERROR(VLOOKUP($B18,[1]평가!$B:$Z,MATCH(LEFT(H$2,2),[1]평가!$7:$7,0)-1,FALSE),"")</f>
        <v>0</v>
      </c>
      <c r="I18" s="36">
        <f>IFERROR(VLOOKUP($B18,[1]평가!$B:$Z,MATCH(LEFT(I$2,2),[1]평가!$7:$7,0)-1,FALSE),"")</f>
        <v>65</v>
      </c>
      <c r="J18" s="36">
        <f>IFERROR(VLOOKUP($B18,[1]평가!$B:$Z,MATCH(LEFT(J$2,2),[1]평가!$7:$7,0)-1,FALSE),"")</f>
        <v>158</v>
      </c>
      <c r="K18" s="33">
        <f>IFERROR(VLOOKUP($B18,[2]평가!$B:$Z,MATCH(LEFT(K$2,2),[2]평가!$7:$7,0)-1,FALSE),"")</f>
        <v>0</v>
      </c>
      <c r="L18" s="36">
        <f>IFERROR(VLOOKUP($B18,[2]평가!$B:$Z,MATCH(LEFT(L$2,2),[2]평가!$7:$7,0)-1,FALSE),"")</f>
        <v>85</v>
      </c>
      <c r="M18" s="39">
        <f>IFERROR(VLOOKUP($B18,[2]평가!$B:$Z,MATCH(LEFT(M$2,2),[2]평가!$7:$7,0)-1,FALSE),"")</f>
        <v>28</v>
      </c>
      <c r="N18" s="33">
        <f>IFERROR(VLOOKUP($B18,[3]평가!$B:$Z,MATCH(LEFT(N$2,2),[3]평가!$7:$7,0)-1,FALSE),"")</f>
        <v>0</v>
      </c>
      <c r="O18" s="36">
        <f>IFERROR(VLOOKUP($B18,[3]평가!$B:$Z,MATCH(LEFT(O$2,2),[3]평가!$7:$7,0)-1,FALSE),"")</f>
        <v>89</v>
      </c>
      <c r="P18" s="39">
        <f>IFERROR(VLOOKUP($B18,[3]평가!$B:$Z,MATCH(LEFT(P$2,2),[3]평가!$7:$7,0)-1,FALSE),"")</f>
        <v>13</v>
      </c>
      <c r="Q18" s="33">
        <f>IFERROR(VLOOKUP($B18,[4]평가!$B:$Z,MATCH(LEFT(Q$2,2),[4]평가!$7:$7,0)-1,FALSE),"")</f>
        <v>0</v>
      </c>
      <c r="R18" s="36">
        <f>IFERROR(VLOOKUP($B18,[4]평가!$B:$Z,MATCH(LEFT(R$2,2),[4]평가!$7:$7,0)-1,FALSE),"")</f>
        <v>89</v>
      </c>
      <c r="S18" s="39">
        <f>IFERROR(VLOOKUP($B18,[4]평가!$B:$Z,MATCH(LEFT(S$2,2),[4]평가!$7:$7,0)-1,FALSE),"")</f>
        <v>13</v>
      </c>
      <c r="T18" s="33">
        <f>IFERROR(VLOOKUP($B18,[5]평가!$B:$Z,MATCH(LEFT(T$2,2),[5]평가!$7:$7,0)-1,FALSE),"")</f>
        <v>0</v>
      </c>
      <c r="U18" s="36">
        <f>IFERROR(VLOOKUP($B18,[5]평가!$B:$Z,MATCH(LEFT(U$2,2),[5]평가!$7:$7,0)-1,FALSE),"")</f>
        <v>87</v>
      </c>
      <c r="V18" s="39">
        <f>IFERROR(VLOOKUP($B18,[5]평가!$B:$Z,MATCH(LEFT(V$2,2),[5]평가!$7:$7,0)-1,FALSE),"")</f>
        <v>32</v>
      </c>
      <c r="W18" s="33">
        <f>IFERROR(VLOOKUP($B18,대상!$B:$AD,MATCH(W$2,대상!$1:$1,0)-1,FALSE),"")</f>
        <v>0</v>
      </c>
      <c r="X18" s="20">
        <f>IF(ISBLANK(B18),"",T$1-COUNTIF(H18:V18,"회피"))</f>
        <v>5</v>
      </c>
      <c r="Y18" s="21">
        <f>IF($T$1=X18,(SUM(I18,L18,O18,R18,U18)-MIN(I18,L18,O18,R18,U18)-MAX(I18,L18,O18,R18,U18))/($T$1-2),SUM(I18,L18,O18,R18,U18/X18))</f>
        <v>87</v>
      </c>
      <c r="Z18" s="40">
        <f>IFERROR(VLOOKUP($B18,대상!$B:$AD,MATCH(Z$2,대상!$1:$1,0)-1,FALSE),0)</f>
        <v>0</v>
      </c>
      <c r="AA18" s="41">
        <f>IFERROR(IF(W18="면제","100"+Z18,Y18+Z18),"")</f>
        <v>87</v>
      </c>
      <c r="AB18" s="35" t="str">
        <f>IF(OR(W18="면제",N(Y18)=0),"",IF(AA18&lt;60,"과락",""))</f>
        <v/>
      </c>
      <c r="AC18" s="54">
        <f>IF(N(AA18)=0,"",RANK(AA18,AA$3:AA$202))</f>
        <v>15</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사업계획서가 상세하고 구체적으로 이해하기쉽게 작성됨
- 창업 아이템의 비즈니스 모델이 구체적으로 작성되었음
- 매출 발생 경로등이 비교적 미흡함 _x000D_④사업 계획과 제품 개발 계획이 체계적임. 사업비 활용 계획이 구체적이고, 구성원의 역량이 훌륭함 _x000D_⑤알루미늄 건축자재의 부식을 방지기 위한 코팅기술개발을 위한 과제임.기존 자재의 문제점과 차별점 ,기술개발내용이 설명이 되어 있음.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29</v>
      </c>
      <c r="B19" s="2">
        <v>20424029</v>
      </c>
      <c r="C19" s="38" t="str">
        <f>IFERROR(VLOOKUP($B19,대상!$B:$AC,MATCH(C$2,대상!$1:$1,0)-1,FALSE),"")</f>
        <v>지역기반</v>
      </c>
      <c r="D19" s="38" t="str">
        <f>IFERROR(VLOOKUP($B19,대상!$B$1:$AC$2756,MATCH(D$2,대상!$1:$1,0)-1,FALSE),"")</f>
        <v>홍승찬</v>
      </c>
      <c r="E19" s="36" t="str">
        <f>IFERROR(VLOOKUP($B19,대상!$B:$AC,MATCH(E$2,대상!$1:$1,0)-1,FALSE),"")</f>
        <v>기계ㆍ소재</v>
      </c>
      <c r="F19" s="38" t="str">
        <f>IFERROR(VLOOKUP($B19,대상!$B:$AC,MATCH(F$2,대상!$1:$1,0)-1,FALSE),"")</f>
        <v>첨단제조 (반도체·디스플레이·2차전지 등)  맞춤형 장비 개발 엔지니어링 공정혁신 솔루션</v>
      </c>
      <c r="G19" s="38" t="str">
        <f>IFERROR(VLOOKUP($B19,대상!$B:$AC,MATCH(G$2,대상!$1:$1,0)-1,FALSE),"")</f>
        <v/>
      </c>
      <c r="H19" s="33">
        <f>IFERROR(VLOOKUP($B19,[1]평가!$B:$Z,MATCH(LEFT(H$2,2),[1]평가!$7:$7,0)-1,FALSE),"")</f>
        <v>0</v>
      </c>
      <c r="I19" s="36">
        <f>IFERROR(VLOOKUP($B19,[1]평가!$B:$Z,MATCH(LEFT(I$2,2),[1]평가!$7:$7,0)-1,FALSE),"")</f>
        <v>88</v>
      </c>
      <c r="J19" s="36">
        <f>IFERROR(VLOOKUP($B19,[1]평가!$B:$Z,MATCH(LEFT(J$2,2),[1]평가!$7:$7,0)-1,FALSE),"")</f>
        <v>14</v>
      </c>
      <c r="K19" s="33">
        <f>IFERROR(VLOOKUP($B19,[2]평가!$B:$Z,MATCH(LEFT(K$2,2),[2]평가!$7:$7,0)-1,FALSE),"")</f>
        <v>0</v>
      </c>
      <c r="L19" s="36">
        <f>IFERROR(VLOOKUP($B19,[2]평가!$B:$Z,MATCH(LEFT(L$2,2),[2]평가!$7:$7,0)-1,FALSE),"")</f>
        <v>87</v>
      </c>
      <c r="M19" s="39">
        <f>IFERROR(VLOOKUP($B19,[2]평가!$B:$Z,MATCH(LEFT(M$2,2),[2]평가!$7:$7,0)-1,FALSE),"")</f>
        <v>16</v>
      </c>
      <c r="N19" s="33">
        <f>IFERROR(VLOOKUP($B19,[3]평가!$B:$Z,MATCH(LEFT(N$2,2),[3]평가!$7:$7,0)-1,FALSE),"")</f>
        <v>0</v>
      </c>
      <c r="O19" s="36">
        <f>IFERROR(VLOOKUP($B19,[3]평가!$B:$Z,MATCH(LEFT(O$2,2),[3]평가!$7:$7,0)-1,FALSE),"")</f>
        <v>80</v>
      </c>
      <c r="P19" s="39">
        <f>IFERROR(VLOOKUP($B19,[3]평가!$B:$Z,MATCH(LEFT(P$2,2),[3]평가!$7:$7,0)-1,FALSE),"")</f>
        <v>47</v>
      </c>
      <c r="Q19" s="33">
        <f>IFERROR(VLOOKUP($B19,[4]평가!$B:$Z,MATCH(LEFT(Q$2,2),[4]평가!$7:$7,0)-1,FALSE),"")</f>
        <v>0</v>
      </c>
      <c r="R19" s="36">
        <f>IFERROR(VLOOKUP($B19,[4]평가!$B:$Z,MATCH(LEFT(R$2,2),[4]평가!$7:$7,0)-1,FALSE),"")</f>
        <v>89</v>
      </c>
      <c r="S19" s="39">
        <f>IFERROR(VLOOKUP($B19,[4]평가!$B:$Z,MATCH(LEFT(S$2,2),[4]평가!$7:$7,0)-1,FALSE),"")</f>
        <v>13</v>
      </c>
      <c r="T19" s="33">
        <f>IFERROR(VLOOKUP($B19,[5]평가!$B:$Z,MATCH(LEFT(T$2,2),[5]평가!$7:$7,0)-1,FALSE),"")</f>
        <v>0</v>
      </c>
      <c r="U19" s="36">
        <f>IFERROR(VLOOKUP($B19,[5]평가!$B:$Z,MATCH(LEFT(U$2,2),[5]평가!$7:$7,0)-1,FALSE),"")</f>
        <v>83</v>
      </c>
      <c r="V19" s="39">
        <f>IFERROR(VLOOKUP($B19,[5]평가!$B:$Z,MATCH(LEFT(V$2,2),[5]평가!$7:$7,0)-1,FALSE),"")</f>
        <v>55</v>
      </c>
      <c r="W19" s="33">
        <f>IFERROR(VLOOKUP($B19,대상!$B:$AD,MATCH(W$2,대상!$1:$1,0)-1,FALSE),"")</f>
        <v>0</v>
      </c>
      <c r="X19" s="20">
        <f>IF(ISBLANK(B19),"",T$1-COUNTIF(H19:V19,"회피"))</f>
        <v>5</v>
      </c>
      <c r="Y19" s="21">
        <f>IF($T$1=X19,(SUM(I19,L19,O19,R19,U19)-MIN(I19,L19,O19,R19,U19)-MAX(I19,L19,O19,R19,U19))/($T$1-2),SUM(I19,L19,O19,R19,U19/X19))</f>
        <v>86</v>
      </c>
      <c r="Z19" s="40">
        <f>IFERROR(VLOOKUP($B19,대상!$B:$AD,MATCH(Z$2,대상!$1:$1,0)-1,FALSE),0)</f>
        <v>0</v>
      </c>
      <c r="AA19" s="41">
        <f>IFERROR(IF(W19="면제","100"+Z19,Y19+Z19),"")</f>
        <v>86</v>
      </c>
      <c r="AB19" s="35" t="str">
        <f>IF(OR(W19="면제",N(Y19)=0),"",IF(AA19&lt;60,"과락",""))</f>
        <v/>
      </c>
      <c r="AC19" s="54">
        <f>IF(N(AA19)=0,"",RANK(AA19,AA$3:AA$202))</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①생산비용을 산출하는데 처리비용이나 설비 운영비용의 정보가 부실함 ROI분석이 더 필요함 _x000D_②사업게획은 우수하며 비즈니스 모델이 구체적이며 기술 차별성 및 목표시장에 대한 접근방법이 우수하여 사업성이 충분함.... _x000D_③- 아이템의 목표 시장에 대한 명확한 제시를 하였음
- 아이템 기술 구현에 대한 내용의 구체성이 다수 미흡함. _x000D_④사업 준비가 잘 되어있고, 구체적인 진행 계획이 확립되었음. 사업 지원에 따른 제품의 고도화 및 구체화 방안이 다소 미흡함. _x000D_⑤화학공정개선을 위한 과제임. 기존 문제점 개선하려는 내용이 잘 설명 되어 있음.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34</v>
      </c>
      <c r="B20" s="2">
        <v>20425875</v>
      </c>
      <c r="C20" s="38" t="str">
        <f>IFERROR(VLOOKUP($B20,대상!$B:$AC,MATCH(C$2,대상!$1:$1,0)-1,FALSE),"")</f>
        <v>지역기반</v>
      </c>
      <c r="D20" s="38" t="str">
        <f>IFERROR(VLOOKUP($B20,대상!$B$1:$AC$2756,MATCH(D$2,대상!$1:$1,0)-1,FALSE),"")</f>
        <v>문기훈</v>
      </c>
      <c r="E20" s="36" t="str">
        <f>IFERROR(VLOOKUP($B20,대상!$B:$AC,MATCH(E$2,대상!$1:$1,0)-1,FALSE),"")</f>
        <v>기계ㆍ소재</v>
      </c>
      <c r="F20" s="38" t="str">
        <f>IFERROR(VLOOKUP($B20,대상!$B:$AC,MATCH(F$2,대상!$1:$1,0)-1,FALSE),"")</f>
        <v>반진동 기술이 적용된 반도체 정밀 광학 장비용 잔류 진동 상쇄 모듈</v>
      </c>
      <c r="G20" s="38" t="str">
        <f>IFERROR(VLOOKUP($B20,대상!$B:$AC,MATCH(G$2,대상!$1:$1,0)-1,FALSE),"")</f>
        <v/>
      </c>
      <c r="H20" s="33">
        <f>IFERROR(VLOOKUP($B20,[1]평가!$B:$Z,MATCH(LEFT(H$2,2),[1]평가!$7:$7,0)-1,FALSE),"")</f>
        <v>0</v>
      </c>
      <c r="I20" s="36">
        <f>IFERROR(VLOOKUP($B20,[1]평가!$B:$Z,MATCH(LEFT(I$2,2),[1]평가!$7:$7,0)-1,FALSE),"")</f>
        <v>88</v>
      </c>
      <c r="J20" s="36">
        <f>IFERROR(VLOOKUP($B20,[1]평가!$B:$Z,MATCH(LEFT(J$2,2),[1]평가!$7:$7,0)-1,FALSE),"")</f>
        <v>14</v>
      </c>
      <c r="K20" s="33">
        <f>IFERROR(VLOOKUP($B20,[2]평가!$B:$Z,MATCH(LEFT(K$2,2),[2]평가!$7:$7,0)-1,FALSE),"")</f>
        <v>0</v>
      </c>
      <c r="L20" s="36">
        <f>IFERROR(VLOOKUP($B20,[2]평가!$B:$Z,MATCH(LEFT(L$2,2),[2]평가!$7:$7,0)-1,FALSE),"")</f>
        <v>89</v>
      </c>
      <c r="M20" s="39">
        <f>IFERROR(VLOOKUP($B20,[2]평가!$B:$Z,MATCH(LEFT(M$2,2),[2]평가!$7:$7,0)-1,FALSE),"")</f>
        <v>13</v>
      </c>
      <c r="N20" s="33">
        <f>IFERROR(VLOOKUP($B20,[3]평가!$B:$Z,MATCH(LEFT(N$2,2),[3]평가!$7:$7,0)-1,FALSE),"")</f>
        <v>0</v>
      </c>
      <c r="O20" s="36">
        <f>IFERROR(VLOOKUP($B20,[3]평가!$B:$Z,MATCH(LEFT(O$2,2),[3]평가!$7:$7,0)-1,FALSE),"")</f>
        <v>80</v>
      </c>
      <c r="P20" s="39">
        <f>IFERROR(VLOOKUP($B20,[3]평가!$B:$Z,MATCH(LEFT(P$2,2),[3]평가!$7:$7,0)-1,FALSE),"")</f>
        <v>47</v>
      </c>
      <c r="Q20" s="33">
        <f>IFERROR(VLOOKUP($B20,[4]평가!$B:$Z,MATCH(LEFT(Q$2,2),[4]평가!$7:$7,0)-1,FALSE),"")</f>
        <v>0</v>
      </c>
      <c r="R20" s="36">
        <f>IFERROR(VLOOKUP($B20,[4]평가!$B:$Z,MATCH(LEFT(R$2,2),[4]평가!$7:$7,0)-1,FALSE),"")</f>
        <v>88</v>
      </c>
      <c r="S20" s="39">
        <f>IFERROR(VLOOKUP($B20,[4]평가!$B:$Z,MATCH(LEFT(S$2,2),[4]평가!$7:$7,0)-1,FALSE),"")</f>
        <v>39</v>
      </c>
      <c r="T20" s="33">
        <f>IFERROR(VLOOKUP($B20,[5]평가!$B:$Z,MATCH(LEFT(T$2,2),[5]평가!$7:$7,0)-1,FALSE),"")</f>
        <v>0</v>
      </c>
      <c r="U20" s="36">
        <f>IFERROR(VLOOKUP($B20,[5]평가!$B:$Z,MATCH(LEFT(U$2,2),[5]평가!$7:$7,0)-1,FALSE),"")</f>
        <v>78</v>
      </c>
      <c r="V20" s="39">
        <f>IFERROR(VLOOKUP($B20,[5]평가!$B:$Z,MATCH(LEFT(V$2,2),[5]평가!$7:$7,0)-1,FALSE),"")</f>
        <v>78</v>
      </c>
      <c r="W20" s="33">
        <f>IFERROR(VLOOKUP($B20,대상!$B:$AD,MATCH(W$2,대상!$1:$1,0)-1,FALSE),"")</f>
        <v>0</v>
      </c>
      <c r="X20" s="20">
        <f>IF(ISBLANK(B20),"",T$1-COUNTIF(H20:V20,"회피"))</f>
        <v>5</v>
      </c>
      <c r="Y20" s="21">
        <f>IF($T$1=X20,(SUM(I20,L20,O20,R20,U20)-MIN(I20,L20,O20,R20,U20)-MAX(I20,L20,O20,R20,U20))/($T$1-2),SUM(I20,L20,O20,R20,U20/X20))</f>
        <v>85.333333333333329</v>
      </c>
      <c r="Z20" s="40">
        <f>IFERROR(VLOOKUP($B20,대상!$B:$AD,MATCH(Z$2,대상!$1:$1,0)-1,FALSE),0)</f>
        <v>0</v>
      </c>
      <c r="AA20" s="41">
        <f>IFERROR(IF(W20="면제","100"+Z20,Y20+Z20),"")</f>
        <v>85.333333333333329</v>
      </c>
      <c r="AB20" s="35" t="str">
        <f>IF(OR(W20="면제",N(Y20)=0),"",IF(AA20&lt;60,"과락",""))</f>
        <v/>
      </c>
      <c r="AC20" s="54">
        <f>IF(N(AA20)=0,"",RANK(AA20,AA$3:AA$202))</f>
        <v>18</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경쟁사 분석을 통한 아이템의 기술 수준, 사전 기술 준비에 대한 내용이 잘 작성됨.
- 조직 구성 및 기술의 상세 설명이 다소 부족하다고 판단됨. _x000D_④제품 개발 계획 및 시장 진입 계획이 구체적임. 사업화를 위한 네트워크 구축 역량이 우수함. 제품 고도화 방안에 대한 구체적인 계획이 다소 부족함. _x000D_⑤기존 기술에 대한 문제점을 개선하려는 과제임. 필요성이 보이며 기술개발구현후에 시장진입이 가능할것으로 보임.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158</v>
      </c>
      <c r="B21" s="2">
        <v>20404690</v>
      </c>
      <c r="C21" s="38" t="str">
        <f>IFERROR(VLOOKUP($B21,대상!$B:$AC,MATCH(C$2,대상!$1:$1,0)-1,FALSE),"")</f>
        <v>대학발</v>
      </c>
      <c r="D21" s="38" t="str">
        <f>IFERROR(VLOOKUP($B21,대상!$B$1:$AC$2756,MATCH(D$2,대상!$1:$1,0)-1,FALSE),"")</f>
        <v>김상찬</v>
      </c>
      <c r="E21" s="36" t="str">
        <f>IFERROR(VLOOKUP($B21,대상!$B:$AC,MATCH(E$2,대상!$1:$1,0)-1,FALSE),"")</f>
        <v>기계ㆍ소재</v>
      </c>
      <c r="F21" s="38" t="str">
        <f>IFERROR(VLOOKUP($B21,대상!$B:$AC,MATCH(F$2,대상!$1:$1,0)-1,FALSE),"")</f>
        <v>AI 딥러닝 기반 포트홀·균열 검출 도로 인프라 안전점검 솔루션</v>
      </c>
      <c r="G21" s="38" t="str">
        <f>IFERROR(VLOOKUP($B21,대상!$B:$AC,MATCH(G$2,대상!$1:$1,0)-1,FALSE),"")</f>
        <v/>
      </c>
      <c r="H21" s="33">
        <f>IFERROR(VLOOKUP($B21,[1]평가!$B:$Z,MATCH(LEFT(H$2,2),[1]평가!$7:$7,0)-1,FALSE),"")</f>
        <v>0</v>
      </c>
      <c r="I21" s="36">
        <f>IFERROR(VLOOKUP($B21,[1]평가!$B:$Z,MATCH(LEFT(I$2,2),[1]평가!$7:$7,0)-1,FALSE),"")</f>
        <v>70</v>
      </c>
      <c r="J21" s="36">
        <f>IFERROR(VLOOKUP($B21,[1]평가!$B:$Z,MATCH(LEFT(J$2,2),[1]평가!$7:$7,0)-1,FALSE),"")</f>
        <v>141</v>
      </c>
      <c r="K21" s="33">
        <f>IFERROR(VLOOKUP($B21,[2]평가!$B:$Z,MATCH(LEFT(K$2,2),[2]평가!$7:$7,0)-1,FALSE),"")</f>
        <v>0</v>
      </c>
      <c r="L21" s="36">
        <f>IFERROR(VLOOKUP($B21,[2]평가!$B:$Z,MATCH(LEFT(L$2,2),[2]평가!$7:$7,0)-1,FALSE),"")</f>
        <v>89</v>
      </c>
      <c r="M21" s="39">
        <f>IFERROR(VLOOKUP($B21,[2]평가!$B:$Z,MATCH(LEFT(M$2,2),[2]평가!$7:$7,0)-1,FALSE),"")</f>
        <v>13</v>
      </c>
      <c r="N21" s="33">
        <f>IFERROR(VLOOKUP($B21,[3]평가!$B:$Z,MATCH(LEFT(N$2,2),[3]평가!$7:$7,0)-1,FALSE),"")</f>
        <v>0</v>
      </c>
      <c r="O21" s="36">
        <f>IFERROR(VLOOKUP($B21,[3]평가!$B:$Z,MATCH(LEFT(O$2,2),[3]평가!$7:$7,0)-1,FALSE),"")</f>
        <v>89</v>
      </c>
      <c r="P21" s="39">
        <f>IFERROR(VLOOKUP($B21,[3]평가!$B:$Z,MATCH(LEFT(P$2,2),[3]평가!$7:$7,0)-1,FALSE),"")</f>
        <v>13</v>
      </c>
      <c r="Q21" s="33">
        <f>IFERROR(VLOOKUP($B21,[4]평가!$B:$Z,MATCH(LEFT(Q$2,2),[4]평가!$7:$7,0)-1,FALSE),"")</f>
        <v>0</v>
      </c>
      <c r="R21" s="36">
        <f>IFERROR(VLOOKUP($B21,[4]평가!$B:$Z,MATCH(LEFT(R$2,2),[4]평가!$7:$7,0)-1,FALSE),"")</f>
        <v>89</v>
      </c>
      <c r="S21" s="39">
        <f>IFERROR(VLOOKUP($B21,[4]평가!$B:$Z,MATCH(LEFT(S$2,2),[4]평가!$7:$7,0)-1,FALSE),"")</f>
        <v>13</v>
      </c>
      <c r="T21" s="33">
        <f>IFERROR(VLOOKUP($B21,[5]평가!$B:$Z,MATCH(LEFT(T$2,2),[5]평가!$7:$7,0)-1,FALSE),"")</f>
        <v>0</v>
      </c>
      <c r="U21" s="36">
        <f>IFERROR(VLOOKUP($B21,[5]평가!$B:$Z,MATCH(LEFT(U$2,2),[5]평가!$7:$7,0)-1,FALSE),"")</f>
        <v>77</v>
      </c>
      <c r="V21" s="39">
        <f>IFERROR(VLOOKUP($B21,[5]평가!$B:$Z,MATCH(LEFT(V$2,2),[5]평가!$7:$7,0)-1,FALSE),"")</f>
        <v>91</v>
      </c>
      <c r="W21" s="33">
        <f>IFERROR(VLOOKUP($B21,대상!$B:$AD,MATCH(W$2,대상!$1:$1,0)-1,FALSE),"")</f>
        <v>0</v>
      </c>
      <c r="X21" s="20">
        <f>IF(ISBLANK(B21),"",T$1-COUNTIF(H21:V21,"회피"))</f>
        <v>5</v>
      </c>
      <c r="Y21" s="21">
        <f>IF($T$1=X21,(SUM(I21,L21,O21,R21,U21)-MIN(I21,L21,O21,R21,U21)-MAX(I21,L21,O21,R21,U21))/($T$1-2),SUM(I21,L21,O21,R21,U21/X21))</f>
        <v>85</v>
      </c>
      <c r="Z21" s="40">
        <f>IFERROR(VLOOKUP($B21,대상!$B:$AD,MATCH(Z$2,대상!$1:$1,0)-1,FALSE),0)</f>
        <v>0</v>
      </c>
      <c r="AA21" s="41">
        <f>IFERROR(IF(W21="면제","100"+Z21,Y21+Z21),"")</f>
        <v>85</v>
      </c>
      <c r="AB21" s="35" t="str">
        <f>IF(OR(W21="면제",N(Y21)=0),"",IF(AA21&lt;60,"과락",""))</f>
        <v/>
      </c>
      <c r="AC21" s="54">
        <f>IF(N(AA21)=0,"",RANK(AA21,AA$3:AA$202))</f>
        <v>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①기술적 강점은 보이나 시장분석과 경쟁력 분석에 관한 내용과 전략이 부족함 특히 경쟁 진입자에 대한 방어대책이 더욱 적극적으로 요구됨 _x000D_②사업계획서는 양호하게 작성되었으나 기존제품대비 차별성을 구체적으로 제시되어야 하나 미흡하여 판단에 애로가 있음. _x000D_③ - 사업 아이템의 목표 시장 현황 분석이 명확함
- 자금 조달 계획 및 매출 계획이 상세히 작성됨
- 기술적 우수성 및 기존 기술과의 차별성에 대한 보완이 요구됨 _x000D_④현장 문제에 대한 해결 방안 도출 과정이 합리적임. 적용 방안 및 사업 전략에 대한 계획이 다소 모호함. _x000D_⑤도로 파손 검증 AI 솔루션 개발 과제임. 기존 기술의 문제점과 솔루션이 제시되어 있음.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 xml:space="preserve">①일치 _x000D_②일치 _x000D_③일치 _x000D_④일치 _x000D_⑤일치 </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 xml:space="preserve">①AI 딥러닝 기반의 안전점검 솔류션으로서 지역주력산업과 일치함 _x000D_②본 사업의 지역주력산업 연계 분야 일치함.  _x000D_③AI 딥러닝 기반 도로 인프라 안전점검 솔루션으로 분야가 일치함 _x000D_④포트홀 검출을 위한 인공지능 기술이 핵심이므로, 지역주력산업 일치 _x000D_⑤인공지능 지역주력산업과 관련됨 </v>
      </c>
    </row>
    <row r="22" spans="1:32" ht="30" customHeight="1" x14ac:dyDescent="0.35">
      <c r="A22" s="4">
        <v>103</v>
      </c>
      <c r="B22" s="2">
        <v>20418675</v>
      </c>
      <c r="C22" s="38" t="str">
        <f>IFERROR(VLOOKUP($B22,대상!$B:$AC,MATCH(C$2,대상!$1:$1,0)-1,FALSE),"")</f>
        <v>지역기반</v>
      </c>
      <c r="D22" s="38" t="str">
        <f>IFERROR(VLOOKUP($B22,대상!$B$1:$AC$2756,MATCH(D$2,대상!$1:$1,0)-1,FALSE),"")</f>
        <v>김정율</v>
      </c>
      <c r="E22" s="36" t="str">
        <f>IFERROR(VLOOKUP($B22,대상!$B:$AC,MATCH(E$2,대상!$1:$1,0)-1,FALSE),"")</f>
        <v>기계ㆍ소재</v>
      </c>
      <c r="F22" s="38" t="str">
        <f>IFERROR(VLOOKUP($B22,대상!$B:$AC,MATCH(F$2,대상!$1:$1,0)-1,FALSE),"")</f>
        <v>초지향성 음향 기술과 AI 개인화 엔진을 결합한 개방형 몰입 사운드 디바이스</v>
      </c>
      <c r="G22" s="38" t="str">
        <f>IFERROR(VLOOKUP($B22,대상!$B:$AC,MATCH(G$2,대상!$1:$1,0)-1,FALSE),"")</f>
        <v/>
      </c>
      <c r="H22" s="33">
        <f>IFERROR(VLOOKUP($B22,[1]평가!$B:$Z,MATCH(LEFT(H$2,2),[1]평가!$7:$7,0)-1,FALSE),"")</f>
        <v>0</v>
      </c>
      <c r="I22" s="36">
        <f>IFERROR(VLOOKUP($B22,[1]평가!$B:$Z,MATCH(LEFT(I$2,2),[1]평가!$7:$7,0)-1,FALSE),"")</f>
        <v>74</v>
      </c>
      <c r="J22" s="36">
        <f>IFERROR(VLOOKUP($B22,[1]평가!$B:$Z,MATCH(LEFT(J$2,2),[1]평가!$7:$7,0)-1,FALSE),"")</f>
        <v>107</v>
      </c>
      <c r="K22" s="33">
        <f>IFERROR(VLOOKUP($B22,[2]평가!$B:$Z,MATCH(LEFT(K$2,2),[2]평가!$7:$7,0)-1,FALSE),"")</f>
        <v>0</v>
      </c>
      <c r="L22" s="36">
        <f>IFERROR(VLOOKUP($B22,[2]평가!$B:$Z,MATCH(LEFT(L$2,2),[2]평가!$7:$7,0)-1,FALSE),"")</f>
        <v>84</v>
      </c>
      <c r="M22" s="39">
        <f>IFERROR(VLOOKUP($B22,[2]평가!$B:$Z,MATCH(LEFT(M$2,2),[2]평가!$7:$7,0)-1,FALSE),"")</f>
        <v>40</v>
      </c>
      <c r="N22" s="33">
        <f>IFERROR(VLOOKUP($B22,[3]평가!$B:$Z,MATCH(LEFT(N$2,2),[3]평가!$7:$7,0)-1,FALSE),"")</f>
        <v>0</v>
      </c>
      <c r="O22" s="36">
        <f>IFERROR(VLOOKUP($B22,[3]평가!$B:$Z,MATCH(LEFT(O$2,2),[3]평가!$7:$7,0)-1,FALSE),"")</f>
        <v>86</v>
      </c>
      <c r="P22" s="39">
        <f>IFERROR(VLOOKUP($B22,[3]평가!$B:$Z,MATCH(LEFT(P$2,2),[3]평가!$7:$7,0)-1,FALSE),"")</f>
        <v>24</v>
      </c>
      <c r="Q22" s="33">
        <f>IFERROR(VLOOKUP($B22,[4]평가!$B:$Z,MATCH(LEFT(Q$2,2),[4]평가!$7:$7,0)-1,FALSE),"")</f>
        <v>0</v>
      </c>
      <c r="R22" s="36">
        <f>IFERROR(VLOOKUP($B22,[4]평가!$B:$Z,MATCH(LEFT(R$2,2),[4]평가!$7:$7,0)-1,FALSE),"")</f>
        <v>87</v>
      </c>
      <c r="S22" s="39">
        <f>IFERROR(VLOOKUP($B22,[4]평가!$B:$Z,MATCH(LEFT(S$2,2),[4]평가!$7:$7,0)-1,FALSE),"")</f>
        <v>41</v>
      </c>
      <c r="T22" s="33">
        <f>IFERROR(VLOOKUP($B22,[5]평가!$B:$Z,MATCH(LEFT(T$2,2),[5]평가!$7:$7,0)-1,FALSE),"")</f>
        <v>0</v>
      </c>
      <c r="U22" s="36">
        <f>IFERROR(VLOOKUP($B22,[5]평가!$B:$Z,MATCH(LEFT(U$2,2),[5]평가!$7:$7,0)-1,FALSE),"")</f>
        <v>84</v>
      </c>
      <c r="V22" s="39">
        <f>IFERROR(VLOOKUP($B22,[5]평가!$B:$Z,MATCH(LEFT(V$2,2),[5]평가!$7:$7,0)-1,FALSE),"")</f>
        <v>48</v>
      </c>
      <c r="W22" s="33">
        <f>IFERROR(VLOOKUP($B22,대상!$B:$AD,MATCH(W$2,대상!$1:$1,0)-1,FALSE),"")</f>
        <v>0</v>
      </c>
      <c r="X22" s="20">
        <f>IF(ISBLANK(B22),"",T$1-COUNTIF(H22:V22,"회피"))</f>
        <v>5</v>
      </c>
      <c r="Y22" s="21">
        <f>IF($T$1=X22,(SUM(I22,L22,O22,R22,U22)-MIN(I22,L22,O22,R22,U22)-MAX(I22,L22,O22,R22,U22))/($T$1-2),SUM(I22,L22,O22,R22,U22/X22))</f>
        <v>84.666666666666671</v>
      </c>
      <c r="Z22" s="40">
        <f>IFERROR(VLOOKUP($B22,대상!$B:$AD,MATCH(Z$2,대상!$1:$1,0)-1,FALSE),0)</f>
        <v>0</v>
      </c>
      <c r="AA22" s="41">
        <f>IFERROR(IF(W22="면제","100"+Z22,Y22+Z22),"")</f>
        <v>84.666666666666671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 시장의 니즈를 명확하게 파악하고, 아이템의 기술적 특성을 자세히 기술함
- 사업화 전략이 다소 미흡하여 보완이 검토됨 _x000D_④아이템 실현 가능성이 우수함. 향후 계획이 체계적으로 설정되어 있음. AI 개인화 엔진 등 완성도를 요구하는 기능 개발을 위한 구체적 계획이 필요함.  _x000D_⑤개인공간영역범위내의 사운드 경험을 주는 디바이스 개발과제임. 기술개발이 완료되면 사용자에게 새로운 경험을 줄것으로 판단됨. 수용자 중심의 고객니즈 보완 조사가 필요함.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25</v>
      </c>
      <c r="B23" s="2">
        <v>20420955</v>
      </c>
      <c r="C23" s="38" t="str">
        <f>IFERROR(VLOOKUP($B23,대상!$B:$AC,MATCH(C$2,대상!$1:$1,0)-1,FALSE),"")</f>
        <v>지역기반</v>
      </c>
      <c r="D23" s="38" t="str">
        <f>IFERROR(VLOOKUP($B23,대상!$B$1:$AC$2756,MATCH(D$2,대상!$1:$1,0)-1,FALSE),"")</f>
        <v>박대영</v>
      </c>
      <c r="E23" s="36" t="str">
        <f>IFERROR(VLOOKUP($B23,대상!$B:$AC,MATCH(E$2,대상!$1:$1,0)-1,FALSE),"")</f>
        <v>기계ㆍ소재</v>
      </c>
      <c r="F23" s="38" t="str">
        <f>IFERROR(VLOOKUP($B23,대상!$B:$AC,MATCH(F$2,대상!$1:$1,0)-1,FALSE),"")</f>
        <v>Aeromechanics Wafer Chuck</v>
      </c>
      <c r="G23" s="38" t="str">
        <f>IFERROR(VLOOKUP($B23,대상!$B:$AC,MATCH(G$2,대상!$1:$1,0)-1,FALSE),"")</f>
        <v/>
      </c>
      <c r="H23" s="33">
        <f>IFERROR(VLOOKUP($B23,[1]평가!$B:$Z,MATCH(LEFT(H$2,2),[1]평가!$7:$7,0)-1,FALSE),"")</f>
        <v>0</v>
      </c>
      <c r="I23" s="36">
        <f>IFERROR(VLOOKUP($B23,[1]평가!$B:$Z,MATCH(LEFT(I$2,2),[1]평가!$7:$7,0)-1,FALSE),"")</f>
        <v>71</v>
      </c>
      <c r="J23" s="36">
        <f>IFERROR(VLOOKUP($B23,[1]평가!$B:$Z,MATCH(LEFT(J$2,2),[1]평가!$7:$7,0)-1,FALSE),"")</f>
        <v>138</v>
      </c>
      <c r="K23" s="33">
        <f>IFERROR(VLOOKUP($B23,[2]평가!$B:$Z,MATCH(LEFT(K$2,2),[2]평가!$7:$7,0)-1,FALSE),"")</f>
        <v>0</v>
      </c>
      <c r="L23" s="36">
        <f>IFERROR(VLOOKUP($B23,[2]평가!$B:$Z,MATCH(LEFT(L$2,2),[2]평가!$7:$7,0)-1,FALSE),"")</f>
        <v>86</v>
      </c>
      <c r="M23" s="39">
        <f>IFERROR(VLOOKUP($B23,[2]평가!$B:$Z,MATCH(LEFT(M$2,2),[2]평가!$7:$7,0)-1,FALSE),"")</f>
        <v>18</v>
      </c>
      <c r="N23" s="33">
        <f>IFERROR(VLOOKUP($B23,[3]평가!$B:$Z,MATCH(LEFT(N$2,2),[3]평가!$7:$7,0)-1,FALSE),"")</f>
        <v>0</v>
      </c>
      <c r="O23" s="36">
        <f>IFERROR(VLOOKUP($B23,[3]평가!$B:$Z,MATCH(LEFT(O$2,2),[3]평가!$7:$7,0)-1,FALSE),"")</f>
        <v>83</v>
      </c>
      <c r="P23" s="39">
        <f>IFERROR(VLOOKUP($B23,[3]평가!$B:$Z,MATCH(LEFT(P$2,2),[3]평가!$7:$7,0)-1,FALSE),"")</f>
        <v>29</v>
      </c>
      <c r="Q23" s="33">
        <f>IFERROR(VLOOKUP($B23,[4]평가!$B:$Z,MATCH(LEFT(Q$2,2),[4]평가!$7:$7,0)-1,FALSE),"")</f>
        <v>0</v>
      </c>
      <c r="R23" s="36">
        <f>IFERROR(VLOOKUP($B23,[4]평가!$B:$Z,MATCH(LEFT(R$2,2),[4]평가!$7:$7,0)-1,FALSE),"")</f>
        <v>89</v>
      </c>
      <c r="S23" s="39">
        <f>IFERROR(VLOOKUP($B23,[4]평가!$B:$Z,MATCH(LEFT(S$2,2),[4]평가!$7:$7,0)-1,FALSE),"")</f>
        <v>13</v>
      </c>
      <c r="T23" s="33">
        <f>IFERROR(VLOOKUP($B23,[5]평가!$B:$Z,MATCH(LEFT(T$2,2),[5]평가!$7:$7,0)-1,FALSE),"")</f>
        <v>0</v>
      </c>
      <c r="U23" s="36">
        <f>IFERROR(VLOOKUP($B23,[5]평가!$B:$Z,MATCH(LEFT(U$2,2),[5]평가!$7:$7,0)-1,FALSE),"")</f>
        <v>84</v>
      </c>
      <c r="V23" s="39">
        <f>IFERROR(VLOOKUP($B23,[5]평가!$B:$Z,MATCH(LEFT(V$2,2),[5]평가!$7:$7,0)-1,FALSE),"")</f>
        <v>48</v>
      </c>
      <c r="W23" s="33">
        <f>IFERROR(VLOOKUP($B23,대상!$B:$AD,MATCH(W$2,대상!$1:$1,0)-1,FALSE),"")</f>
        <v>0</v>
      </c>
      <c r="X23" s="20">
        <f>IF(ISBLANK(B23),"",T$1-COUNTIF(H23:V23,"회피"))</f>
        <v>5</v>
      </c>
      <c r="Y23" s="21">
        <f>IF($T$1=X23,(SUM(I23,L23,O23,R23,U23)-MIN(I23,L23,O23,R23,U23)-MAX(I23,L23,O23,R23,U23))/($T$1-2),SUM(I23,L23,O23,R23,U23/X23))</f>
        <v>84.333333333333329</v>
      </c>
      <c r="Z23" s="40">
        <f>IFERROR(VLOOKUP($B23,대상!$B:$AD,MATCH(Z$2,대상!$1:$1,0)-1,FALSE),0)</f>
        <v>0</v>
      </c>
      <c r="AA23" s="41">
        <f>IFERROR(IF(W23="면제","100"+Z23,Y23+Z23),"")</f>
        <v>84.333333333333329</v>
      </c>
      <c r="AB23" s="35" t="str">
        <f>IF(OR(W23="면제",N(Y23)=0),"",IF(AA23&lt;60,"과락",""))</f>
        <v/>
      </c>
      <c r="AC23" s="54">
        <f>IF(N(AA23)=0,"",RANK(AA23,AA$3:AA$202))</f>
        <v>21</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기존 기술의 한계점 제시 및  극복 방안에 대한 제시가 잘 작성됨.
- 기술에 대한 구체적인 제시 및 팀 역량에서의 추가 검토가 필요함. _x000D_④해당 산업 분야에서 전문성을 가진 대표자. 기술 개발에 대한 시간 및 비용의 투자가 수반되어야 하는 분야이지만, 시장 진입과 사업화에 대해서도 동일 비중으로 고민이 필요함.  _x000D_⑤반도체 공정 개선을 위한 과제임. 과제 수행을 위한 준비과정이 잘 표현되어 있음.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61</v>
      </c>
      <c r="B24" s="2">
        <v>20438068</v>
      </c>
      <c r="C24" s="38" t="str">
        <f>IFERROR(VLOOKUP($B24,대상!$B:$AC,MATCH(C$2,대상!$1:$1,0)-1,FALSE),"")</f>
        <v>지역기반</v>
      </c>
      <c r="D24" s="38" t="str">
        <f>IFERROR(VLOOKUP($B24,대상!$B$1:$AC$2756,MATCH(D$2,대상!$1:$1,0)-1,FALSE),"")</f>
        <v>김형준</v>
      </c>
      <c r="E24" s="36" t="str">
        <f>IFERROR(VLOOKUP($B24,대상!$B:$AC,MATCH(E$2,대상!$1:$1,0)-1,FALSE),"")</f>
        <v>기계ㆍ소재</v>
      </c>
      <c r="F24" s="38" t="str">
        <f>IFERROR(VLOOKUP($B24,대상!$B:$AC,MATCH(F$2,대상!$1:$1,0)-1,FALSE),"")</f>
        <v>프레스금형 보조 장치 (가동형 정밀 TAPPING UNIT) 개발</v>
      </c>
      <c r="G24" s="38" t="str">
        <f>IFERROR(VLOOKUP($B24,대상!$B:$AC,MATCH(G$2,대상!$1:$1,0)-1,FALSE),"")</f>
        <v/>
      </c>
      <c r="H24" s="33">
        <f>IFERROR(VLOOKUP($B24,[1]평가!$B:$Z,MATCH(LEFT(H$2,2),[1]평가!$7:$7,0)-1,FALSE),"")</f>
        <v>0</v>
      </c>
      <c r="I24" s="36">
        <f>IFERROR(VLOOKUP($B24,[1]평가!$B:$Z,MATCH(LEFT(I$2,2),[1]평가!$7:$7,0)-1,FALSE),"")</f>
        <v>87</v>
      </c>
      <c r="J24" s="36">
        <f>IFERROR(VLOOKUP($B24,[1]평가!$B:$Z,MATCH(LEFT(J$2,2),[1]평가!$7:$7,0)-1,FALSE),"")</f>
        <v>28</v>
      </c>
      <c r="K24" s="33">
        <f>IFERROR(VLOOKUP($B24,[2]평가!$B:$Z,MATCH(LEFT(K$2,2),[2]평가!$7:$7,0)-1,FALSE),"")</f>
        <v>0</v>
      </c>
      <c r="L24" s="36">
        <f>IFERROR(VLOOKUP($B24,[2]평가!$B:$Z,MATCH(LEFT(L$2,2),[2]평가!$7:$7,0)-1,FALSE),"")</f>
        <v>86</v>
      </c>
      <c r="M24" s="39">
        <f>IFERROR(VLOOKUP($B24,[2]평가!$B:$Z,MATCH(LEFT(M$2,2),[2]평가!$7:$7,0)-1,FALSE),"")</f>
        <v>18</v>
      </c>
      <c r="N24" s="33">
        <f>IFERROR(VLOOKUP($B24,[3]평가!$B:$Z,MATCH(LEFT(N$2,2),[3]평가!$7:$7,0)-1,FALSE),"")</f>
        <v>0</v>
      </c>
      <c r="O24" s="36">
        <f>IFERROR(VLOOKUP($B24,[3]평가!$B:$Z,MATCH(LEFT(O$2,2),[3]평가!$7:$7,0)-1,FALSE),"")</f>
        <v>75</v>
      </c>
      <c r="P24" s="39">
        <f>IFERROR(VLOOKUP($B24,[3]평가!$B:$Z,MATCH(LEFT(P$2,2),[3]평가!$7:$7,0)-1,FALSE),"")</f>
        <v>101</v>
      </c>
      <c r="Q24" s="33">
        <f>IFERROR(VLOOKUP($B24,[4]평가!$B:$Z,MATCH(LEFT(Q$2,2),[4]평가!$7:$7,0)-1,FALSE),"")</f>
        <v>0</v>
      </c>
      <c r="R24" s="36">
        <f>IFERROR(VLOOKUP($B24,[4]평가!$B:$Z,MATCH(LEFT(R$2,2),[4]평가!$7:$7,0)-1,FALSE),"")</f>
        <v>79</v>
      </c>
      <c r="S24" s="39">
        <f>IFERROR(VLOOKUP($B24,[4]평가!$B:$Z,MATCH(LEFT(S$2,2),[4]평가!$7:$7,0)-1,FALSE),"")</f>
        <v>62</v>
      </c>
      <c r="T24" s="33">
        <f>IFERROR(VLOOKUP($B24,[5]평가!$B:$Z,MATCH(LEFT(T$2,2),[5]평가!$7:$7,0)-1,FALSE),"")</f>
        <v>0</v>
      </c>
      <c r="U24" s="36">
        <f>IFERROR(VLOOKUP($B24,[5]평가!$B:$Z,MATCH(LEFT(U$2,2),[5]평가!$7:$7,0)-1,FALSE),"")</f>
        <v>88</v>
      </c>
      <c r="V24" s="39">
        <f>IFERROR(VLOOKUP($B24,[5]평가!$B:$Z,MATCH(LEFT(V$2,2),[5]평가!$7:$7,0)-1,FALSE),"")</f>
        <v>22</v>
      </c>
      <c r="W24" s="33">
        <f>IFERROR(VLOOKUP($B24,대상!$B:$AD,MATCH(W$2,대상!$1:$1,0)-1,FALSE),"")</f>
        <v>0</v>
      </c>
      <c r="X24" s="20">
        <f>IF(ISBLANK(B24),"",T$1-COUNTIF(H24:V24,"회피"))</f>
        <v>5</v>
      </c>
      <c r="Y24" s="21">
        <f>IF($T$1=X24,(SUM(I24,L24,O24,R24,U24)-MIN(I24,L24,O24,R24,U24)-MAX(I24,L24,O24,R24,U24))/($T$1-2),SUM(I24,L24,O24,R24,U24/X24))</f>
        <v>84</v>
      </c>
      <c r="Z24" s="40">
        <f>IFERROR(VLOOKUP($B24,대상!$B:$AD,MATCH(Z$2,대상!$1:$1,0)-1,FALSE),0)</f>
        <v>0</v>
      </c>
      <c r="AA24" s="41">
        <f>IFERROR(IF(W24="면제","100"+Z24,Y24+Z24),"")</f>
        <v>84</v>
      </c>
      <c r="AB24" s="35" t="str">
        <f>IF(OR(W24="면제",N(Y24)=0),"",IF(AA24&lt;60,"과락",""))</f>
        <v/>
      </c>
      <c r="AC24" s="54">
        <f>IF(N(AA24)=0,"",RANK(AA24,AA$3:AA$202))</f>
        <v>22</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아이템 기술 비교 분석에 대해 비교적 정리가 잘되었음
- 성장전략 및 타 기술과의 차별성에 대한 구체적인 제시가 필요함 _x000D_④문제 인식에 따른 솔루션 도출이 우수함. 기존 제품을 대체하기 위한 사업 전략을 상세하게 구축할 필요가 있음. _x000D_⑤프레스물 생산을 하면서 탭핑까지 하면 생산성이 높아질것으로 보이며, 수요가 많을것으로 판단됨. 기존의 문제점을 보완하면 시장진입이 가능할것으로 보임.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97</v>
      </c>
      <c r="B25" s="2">
        <v>20417454</v>
      </c>
      <c r="C25" s="38" t="str">
        <f>IFERROR(VLOOKUP($B25,대상!$B:$AC,MATCH(C$2,대상!$1:$1,0)-1,FALSE),"")</f>
        <v>지역기반</v>
      </c>
      <c r="D25" s="38" t="str">
        <f>IFERROR(VLOOKUP($B25,대상!$B$1:$AC$2756,MATCH(D$2,대상!$1:$1,0)-1,FALSE),"")</f>
        <v>이훈탁</v>
      </c>
      <c r="E25" s="36" t="str">
        <f>IFERROR(VLOOKUP($B25,대상!$B:$AC,MATCH(E$2,대상!$1:$1,0)-1,FALSE),"")</f>
        <v>기계ㆍ소재</v>
      </c>
      <c r="F25" s="38" t="str">
        <f>IFERROR(VLOOKUP($B25,대상!$B:$AC,MATCH(F$2,대상!$1:$1,0)-1,FALSE),"")</f>
        <v>전력 사용 가시화 기반 전력 안전 관리형 멀티탭 ‘릴라이블(Reliable)’</v>
      </c>
      <c r="G25" s="38" t="str">
        <f>IFERROR(VLOOKUP($B25,대상!$B:$AC,MATCH(G$2,대상!$1:$1,0)-1,FALSE),"")</f>
        <v/>
      </c>
      <c r="H25" s="33">
        <f>IFERROR(VLOOKUP($B25,[1]평가!$B:$Z,MATCH(LEFT(H$2,2),[1]평가!$7:$7,0)-1,FALSE),"")</f>
        <v>0</v>
      </c>
      <c r="I25" s="36">
        <f>IFERROR(VLOOKUP($B25,[1]평가!$B:$Z,MATCH(LEFT(I$2,2),[1]평가!$7:$7,0)-1,FALSE),"")</f>
        <v>87</v>
      </c>
      <c r="J25" s="36">
        <f>IFERROR(VLOOKUP($B25,[1]평가!$B:$Z,MATCH(LEFT(J$2,2),[1]평가!$7:$7,0)-1,FALSE),"")</f>
        <v>28</v>
      </c>
      <c r="K25" s="33">
        <f>IFERROR(VLOOKUP($B25,[2]평가!$B:$Z,MATCH(LEFT(K$2,2),[2]평가!$7:$7,0)-1,FALSE),"")</f>
        <v>0</v>
      </c>
      <c r="L25" s="36">
        <f>IFERROR(VLOOKUP($B25,[2]평가!$B:$Z,MATCH(LEFT(L$2,2),[2]평가!$7:$7,0)-1,FALSE),"")</f>
        <v>84</v>
      </c>
      <c r="M25" s="39">
        <f>IFERROR(VLOOKUP($B25,[2]평가!$B:$Z,MATCH(LEFT(M$2,2),[2]평가!$7:$7,0)-1,FALSE),"")</f>
        <v>40</v>
      </c>
      <c r="N25" s="33">
        <f>IFERROR(VLOOKUP($B25,[3]평가!$B:$Z,MATCH(LEFT(N$2,2),[3]평가!$7:$7,0)-1,FALSE),"")</f>
        <v>0</v>
      </c>
      <c r="O25" s="36">
        <f>IFERROR(VLOOKUP($B25,[3]평가!$B:$Z,MATCH(LEFT(O$2,2),[3]평가!$7:$7,0)-1,FALSE),"")</f>
        <v>80</v>
      </c>
      <c r="P25" s="39">
        <f>IFERROR(VLOOKUP($B25,[3]평가!$B:$Z,MATCH(LEFT(P$2,2),[3]평가!$7:$7,0)-1,FALSE),"")</f>
        <v>47</v>
      </c>
      <c r="Q25" s="33">
        <f>IFERROR(VLOOKUP($B25,[4]평가!$B:$Z,MATCH(LEFT(Q$2,2),[4]평가!$7:$7,0)-1,FALSE),"")</f>
        <v>0</v>
      </c>
      <c r="R25" s="36">
        <f>IFERROR(VLOOKUP($B25,[4]평가!$B:$Z,MATCH(LEFT(R$2,2),[4]평가!$7:$7,0)-1,FALSE),"")</f>
        <v>89</v>
      </c>
      <c r="S25" s="39">
        <f>IFERROR(VLOOKUP($B25,[4]평가!$B:$Z,MATCH(LEFT(S$2,2),[4]평가!$7:$7,0)-1,FALSE),"")</f>
        <v>13</v>
      </c>
      <c r="T25" s="33">
        <f>IFERROR(VLOOKUP($B25,[5]평가!$B:$Z,MATCH(LEFT(T$2,2),[5]평가!$7:$7,0)-1,FALSE),"")</f>
        <v>0</v>
      </c>
      <c r="U25" s="36">
        <f>IFERROR(VLOOKUP($B25,[5]평가!$B:$Z,MATCH(LEFT(U$2,2),[5]평가!$7:$7,0)-1,FALSE),"")</f>
        <v>64</v>
      </c>
      <c r="V25" s="39">
        <f>IFERROR(VLOOKUP($B25,[5]평가!$B:$Z,MATCH(LEFT(V$2,2),[5]평가!$7:$7,0)-1,FALSE),"")</f>
        <v>174</v>
      </c>
      <c r="W25" s="33">
        <f>IFERROR(VLOOKUP($B25,대상!$B:$AD,MATCH(W$2,대상!$1:$1,0)-1,FALSE),"")</f>
        <v>0</v>
      </c>
      <c r="X25" s="20">
        <f>IF(ISBLANK(B25),"",T$1-COUNTIF(H25:V25,"회피"))</f>
        <v>5</v>
      </c>
      <c r="Y25" s="21">
        <f>IF($T$1=X25,(SUM(I25,L25,O25,R25,U25)-MIN(I25,L25,O25,R25,U25)-MAX(I25,L25,O25,R25,U25))/($T$1-2),SUM(I25,L25,O25,R25,U25/X25))</f>
        <v>83.666666666666671</v>
      </c>
      <c r="Z25" s="40">
        <f>IFERROR(VLOOKUP($B25,대상!$B:$AD,MATCH(Z$2,대상!$1:$1,0)-1,FALSE),0)</f>
        <v>0</v>
      </c>
      <c r="AA25" s="41">
        <f>IFERROR(IF(W25="면제","100"+Z25,Y25+Z25),"")</f>
        <v>83.666666666666671</v>
      </c>
      <c r="AB25" s="35" t="str">
        <f>IF(OR(W25="면제",N(Y25)=0),"",IF(AA25&lt;60,"과락",""))</f>
        <v/>
      </c>
      <c r="AC25" s="54">
        <f>IF(N(AA25)=0,"",RANK(AA25,AA$3:AA$202))</f>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①사회적으러 주목받는 기술이나 기슬적인 소개가 부족함 후발 진입자에 대한 방어 대첵이 필요함 _x000D_②사업계획서의 내용이 우수하며 구체적이고 기술성과 차별성이 충분하여 실현가능서이 층분함 _x000D_③- 아이템 및 시장 분석이 명확하게 작성됨
- 사업 매출 발생 및 자금 조달 계획이 미흡하며, 사업비 집행계획의 검토가 필요함 _x000D_④경쟁 제품 특징 비교를 통한 구체적인 사업 전략이 우수함. 멀티탭 제품 자체에 대한 시장의 인식 개선 사례나 고가 제품의 시장 침투력에 대하여 추가적인 근거가 필요함. _x000D_⑤멀티탭에 전력사용량을 표기하는 제품의 과제임. 제품의 개발은 구체적이고 명확하지만, 수요자 중심의 구매시장 보안조사는 필요하다고 보여짐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164</v>
      </c>
      <c r="B26" s="2">
        <v>20414814</v>
      </c>
      <c r="C26" s="38" t="str">
        <f>IFERROR(VLOOKUP($B26,대상!$B:$AC,MATCH(C$2,대상!$1:$1,0)-1,FALSE),"")</f>
        <v>실험실</v>
      </c>
      <c r="D26" s="38" t="str">
        <f>IFERROR(VLOOKUP($B26,대상!$B$1:$AC$2756,MATCH(D$2,대상!$1:$1,0)-1,FALSE),"")</f>
        <v/>
      </c>
      <c r="E26" s="36" t="str">
        <f>IFERROR(VLOOKUP($B26,대상!$B:$AC,MATCH(E$2,대상!$1:$1,0)-1,FALSE),"")</f>
        <v>기계ㆍ소재</v>
      </c>
      <c r="F26" s="38" t="str">
        <f>IFERROR(VLOOKUP($B26,대상!$B:$AC,MATCH(F$2,대상!$1:$1,0)-1,FALSE),"")</f>
        <v>반도체·로봇 극한환경용 파티클-Zero 내식성 하모닉 감속기</v>
      </c>
      <c r="G26" s="38" t="str">
        <f>IFERROR(VLOOKUP($B26,대상!$B:$AC,MATCH(G$2,대상!$1:$1,0)-1,FALSE),"")</f>
        <v/>
      </c>
      <c r="H26" s="33" t="str">
        <f>IFERROR(VLOOKUP($B26,[1]평가!$B:$Z,MATCH(LEFT(H$2,2),[1]평가!$7:$7,0)-1,FALSE),"")</f>
        <v/>
      </c>
      <c r="I26" s="36">
        <f>IFERROR(VLOOKUP($B26,[1]평가!$B:$Z,MATCH(LEFT(I$2,2),[1]평가!$7:$7,0)-1,FALSE),"")</f>
        <v>59</v>
      </c>
      <c r="J26" s="36">
        <f>IFERROR(VLOOKUP($B26,[1]평가!$B:$Z,MATCH(LEFT(J$2,2),[1]평가!$7:$7,0)-1,FALSE),"")</f>
        <v>189</v>
      </c>
      <c r="K26" s="33" t="str">
        <f>IFERROR(VLOOKUP($B26,[2]평가!$B:$Z,MATCH(LEFT(K$2,2),[2]평가!$7:$7,0)-1,FALSE),"")</f>
        <v/>
      </c>
      <c r="L26" s="36">
        <f>IFERROR(VLOOKUP($B26,[2]평가!$B:$Z,MATCH(LEFT(L$2,2),[2]평가!$7:$7,0)-1,FALSE),"")</f>
        <v>86</v>
      </c>
      <c r="M26" s="39">
        <f>IFERROR(VLOOKUP($B26,[2]평가!$B:$Z,MATCH(LEFT(M$2,2),[2]평가!$7:$7,0)-1,FALSE),"")</f>
        <v>18</v>
      </c>
      <c r="N26" s="33" t="str">
        <f>IFERROR(VLOOKUP($B26,[3]평가!$B:$Z,MATCH(LEFT(N$2,2),[3]평가!$7:$7,0)-1,FALSE),"")</f>
        <v/>
      </c>
      <c r="O26" s="36">
        <f>IFERROR(VLOOKUP($B26,[3]평가!$B:$Z,MATCH(LEFT(O$2,2),[3]평가!$7:$7,0)-1,FALSE),"")</f>
        <v>78</v>
      </c>
      <c r="P26" s="39">
        <f>IFERROR(VLOOKUP($B26,[3]평가!$B:$Z,MATCH(LEFT(P$2,2),[3]평가!$7:$7,0)-1,FALSE),"")</f>
        <v>65</v>
      </c>
      <c r="Q26" s="33" t="str">
        <f>IFERROR(VLOOKUP($B26,[4]평가!$B:$Z,MATCH(LEFT(Q$2,2),[4]평가!$7:$7,0)-1,FALSE),"")</f>
        <v/>
      </c>
      <c r="R26" s="36">
        <f>IFERROR(VLOOKUP($B26,[4]평가!$B:$Z,MATCH(LEFT(R$2,2),[4]평가!$7:$7,0)-1,FALSE),"")</f>
        <v>85</v>
      </c>
      <c r="S26" s="39">
        <f>IFERROR(VLOOKUP($B26,[4]평가!$B:$Z,MATCH(LEFT(S$2,2),[4]평가!$7:$7,0)-1,FALSE),"")</f>
        <v>56</v>
      </c>
      <c r="T26" s="33" t="str">
        <f>IFERROR(VLOOKUP($B26,[5]평가!$B:$Z,MATCH(LEFT(T$2,2),[5]평가!$7:$7,0)-1,FALSE),"")</f>
        <v/>
      </c>
      <c r="U26" s="36">
        <f>IFERROR(VLOOKUP($B26,[5]평가!$B:$Z,MATCH(LEFT(U$2,2),[5]평가!$7:$7,0)-1,FALSE),"")</f>
        <v>86</v>
      </c>
      <c r="V26" s="39">
        <f>IFERROR(VLOOKUP($B26,[5]평가!$B:$Z,MATCH(LEFT(V$2,2),[5]평가!$7:$7,0)-1,FALSE),"")</f>
        <v>39</v>
      </c>
      <c r="W26" s="33" t="str">
        <f>IFERROR(VLOOKUP($B26,대상!$B:$AD,MATCH(W$2,대상!$1:$1,0)-1,FALSE),"")</f>
        <v/>
      </c>
      <c r="X26" s="20">
        <f>IF(ISBLANK(B26),"",T$1-COUNTIF(H26:V26,"회피"))</f>
        <v>5</v>
      </c>
      <c r="Y26" s="21">
        <f>IF($T$1=X26,(SUM(I26,L26,O26,R26,U26)-MIN(I26,L26,O26,R26,U26)-MAX(I26,L26,O26,R26,U26))/($T$1-2),SUM(I26,L26,O26,R26,U26/X26))</f>
        <v>83</v>
      </c>
      <c r="Z26" s="40">
        <f>IFERROR(VLOOKUP($B26,대상!$B:$AD,MATCH(Z$2,대상!$1:$1,0)-1,FALSE),0)</f>
        <v>0</v>
      </c>
      <c r="AA26" s="41">
        <f>IFERROR(IF(W26="면제","100"+Z26,Y26+Z26),"")</f>
        <v>83</v>
      </c>
      <c r="AB26" s="35" t="str">
        <f>IF(OR(W26="면제",N(Y26)=0),"",IF(AA26&lt;60,"과락",""))</f>
        <v/>
      </c>
      <c r="AC26" s="54">
        <f>IF(N(AA26)=0,"",RANK(AA26,AA$3:AA$202))</f>
        <v>24</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①기존시장에 대한 진입 전략과 경쟁력확보에 관한 세부적인 전략이 필요함 _x000D_②사업계획서 및 사업내용이 우수하며 실현가능성과 시술성이 구체적으로 제시되어 사업화 가능성이 충분함. _x000D_③- 창업 아이템의 개발 및 준비 현황이 명확하게 작성됨
- 목표 시장 및 사업화 전략의 구체적인 기술이 요구됨
- 자금 조달 계획의 구체적인 보완이 필요함 _x000D_④사업 영역에 대한 이해도가 높고 외부 네트워킹이 잘 구축되어있음.  BM의 실현 근거가 다소 모호함. _x000D_⑤국산화율을 높이기 위한 감속기 제조개발 과제임. 필요성은 보이며 기술개발 내용이 구체적임.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 xml:space="preserve">0_x000D_0_x000D_0_x000D_0_x000D_⑤불일치 </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 xml:space="preserve">0_x000D_0_x000D_0_x000D_0_x000D_⑤지역주력산업과 연관 없음 </v>
      </c>
    </row>
    <row r="27" spans="1:32" ht="30" customHeight="1" x14ac:dyDescent="0.35">
      <c r="A27" s="4">
        <v>17</v>
      </c>
      <c r="B27" s="2">
        <v>20417530</v>
      </c>
      <c r="C27" s="38" t="str">
        <f>IFERROR(VLOOKUP($B27,대상!$B:$AC,MATCH(C$2,대상!$1:$1,0)-1,FALSE),"")</f>
        <v>지역기반</v>
      </c>
      <c r="D27" s="38" t="str">
        <f>IFERROR(VLOOKUP($B27,대상!$B$1:$AC$2756,MATCH(D$2,대상!$1:$1,0)-1,FALSE),"")</f>
        <v>김진우</v>
      </c>
      <c r="E27" s="36" t="str">
        <f>IFERROR(VLOOKUP($B27,대상!$B:$AC,MATCH(E$2,대상!$1:$1,0)-1,FALSE),"")</f>
        <v>기계ㆍ소재</v>
      </c>
      <c r="F27" s="38" t="str">
        <f>IFERROR(VLOOKUP($B27,대상!$B:$AC,MATCH(F$2,대상!$1:$1,0)-1,FALSE),"")</f>
        <v xml:space="preserve">정밀 중량 제어 및 건습 완전 분리 구조 기반 영아 맞춤형 AI 지능형 조유 가전 </v>
      </c>
      <c r="G27" s="38" t="str">
        <f>IFERROR(VLOOKUP($B27,대상!$B:$AC,MATCH(G$2,대상!$1:$1,0)-1,FALSE),"")</f>
        <v/>
      </c>
      <c r="H27" s="33">
        <f>IFERROR(VLOOKUP($B27,[1]평가!$B:$Z,MATCH(LEFT(H$2,2),[1]평가!$7:$7,0)-1,FALSE),"")</f>
        <v>0</v>
      </c>
      <c r="I27" s="36">
        <f>IFERROR(VLOOKUP($B27,[1]평가!$B:$Z,MATCH(LEFT(I$2,2),[1]평가!$7:$7,0)-1,FALSE),"")</f>
        <v>81</v>
      </c>
      <c r="J27" s="36">
        <f>IFERROR(VLOOKUP($B27,[1]평가!$B:$Z,MATCH(LEFT(J$2,2),[1]평가!$7:$7,0)-1,FALSE),"")</f>
        <v>57</v>
      </c>
      <c r="K27" s="33">
        <f>IFERROR(VLOOKUP($B27,[2]평가!$B:$Z,MATCH(LEFT(K$2,2),[2]평가!$7:$7,0)-1,FALSE),"")</f>
        <v>0</v>
      </c>
      <c r="L27" s="36">
        <f>IFERROR(VLOOKUP($B27,[2]평가!$B:$Z,MATCH(LEFT(L$2,2),[2]평가!$7:$7,0)-1,FALSE),"")</f>
        <v>82</v>
      </c>
      <c r="M27" s="39">
        <f>IFERROR(VLOOKUP($B27,[2]평가!$B:$Z,MATCH(LEFT(M$2,2),[2]평가!$7:$7,0)-1,FALSE),"")</f>
        <v>40</v>
      </c>
      <c r="N27" s="33">
        <f>IFERROR(VLOOKUP($B27,[3]평가!$B:$Z,MATCH(LEFT(N$2,2),[3]평가!$7:$7,0)-1,FALSE),"")</f>
        <v>0</v>
      </c>
      <c r="O27" s="36">
        <f>IFERROR(VLOOKUP($B27,[3]평가!$B:$Z,MATCH(LEFT(O$2,2),[3]평가!$7:$7,0)-1,FALSE),"")</f>
        <v>67</v>
      </c>
      <c r="P27" s="39">
        <f>IFERROR(VLOOKUP($B27,[3]평가!$B:$Z,MATCH(LEFT(P$2,2),[3]평가!$7:$7,0)-1,FALSE),"")</f>
        <v>138</v>
      </c>
      <c r="Q27" s="33">
        <f>IFERROR(VLOOKUP($B27,[4]평가!$B:$Z,MATCH(LEFT(Q$2,2),[4]평가!$7:$7,0)-1,FALSE),"")</f>
        <v>0</v>
      </c>
      <c r="R27" s="36">
        <f>IFERROR(VLOOKUP($B27,[4]평가!$B:$Z,MATCH(LEFT(R$2,2),[4]평가!$7:$7,0)-1,FALSE),"")</f>
        <v>87</v>
      </c>
      <c r="S27" s="39">
        <f>IFERROR(VLOOKUP($B27,[4]평가!$B:$Z,MATCH(LEFT(S$2,2),[4]평가!$7:$7,0)-1,FALSE),"")</f>
        <v>13</v>
      </c>
      <c r="T27" s="33">
        <f>IFERROR(VLOOKUP($B27,[5]평가!$B:$Z,MATCH(LEFT(T$2,2),[5]평가!$7:$7,0)-1,FALSE),"")</f>
        <v>0</v>
      </c>
      <c r="U27" s="36">
        <f>IFERROR(VLOOKUP($B27,[5]평가!$B:$Z,MATCH(LEFT(U$2,2),[5]평가!$7:$7,0)-1,FALSE),"")</f>
        <v>79</v>
      </c>
      <c r="V27" s="39">
        <f>IFERROR(VLOOKUP($B27,[5]평가!$B:$Z,MATCH(LEFT(V$2,2),[5]평가!$7:$7,0)-1,FALSE),"")</f>
        <v>58</v>
      </c>
      <c r="W27" s="33">
        <f>IFERROR(VLOOKUP($B27,대상!$B:$AD,MATCH(W$2,대상!$1:$1,0)-1,FALSE),"")</f>
        <v>0</v>
      </c>
      <c r="X27" s="20">
        <f>IF(ISBLANK(B27),"",T$1-COUNTIF(H27:V27,"회피"))</f>
        <v>5</v>
      </c>
      <c r="Y27" s="21">
        <f>IF($T$1=X27,(SUM(I27,L27,O27,R27,U27)-MIN(I27,L27,O27,R27,U27)-MAX(I27,L27,O27,R27,U27))/($T$1-2),SUM(I27,L27,O27,R27,U27/X27))</f>
        <v>80.666666666666671</v>
      </c>
      <c r="Z27" s="40">
        <f>IFERROR(VLOOKUP($B27,대상!$B:$AD,MATCH(Z$2,대상!$1:$1,0)-1,FALSE),0)</f>
        <v>2</v>
      </c>
      <c r="AA27" s="41">
        <f>IFERROR(IF(W27="면제","100"+Z27,Y27+Z27),"")</f>
        <v>82.666666666666671</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사업 배경 및 목표 설정이 명확하고 이해하기 쉽게 작성됨
- 기존 기술과의 차별성을 및 기술 개발 수준의 구체성이 다소 부족함 _x000D_④목표 시장과 타겟 설정이 명확함. 제품 민감성이 높은 타겟 시장에서의 세부적인 전략이 필요하고, 제품 개발 시점을 최대한 당기는 전략이 필요함. _x000D_⑤초유기 소형가전개발을 위한 과제임. 구체적인 실행계획이 표현되어 있음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41</v>
      </c>
      <c r="B28" s="2">
        <v>20427377</v>
      </c>
      <c r="C28" s="38" t="str">
        <f>IFERROR(VLOOKUP($B28,대상!$B:$AC,MATCH(C$2,대상!$1:$1,0)-1,FALSE),"")</f>
        <v>지역기반</v>
      </c>
      <c r="D28" s="38" t="str">
        <f>IFERROR(VLOOKUP($B28,대상!$B$1:$AC$2756,MATCH(D$2,대상!$1:$1,0)-1,FALSE),"")</f>
        <v>이용원</v>
      </c>
      <c r="E28" s="36" t="str">
        <f>IFERROR(VLOOKUP($B28,대상!$B:$AC,MATCH(E$2,대상!$1:$1,0)-1,FALSE),"")</f>
        <v>기계ㆍ소재</v>
      </c>
      <c r="F28" s="38" t="str">
        <f>IFERROR(VLOOKUP($B28,대상!$B:$AC,MATCH(F$2,대상!$1:$1,0)-1,FALSE),"")</f>
        <v>AI 가속기용 Smart Lid (GPU·HBM 냉각 모듈)</v>
      </c>
      <c r="G28" s="38" t="str">
        <f>IFERROR(VLOOKUP($B28,대상!$B:$AC,MATCH(G$2,대상!$1:$1,0)-1,FALSE),"")</f>
        <v/>
      </c>
      <c r="H28" s="33">
        <f>IFERROR(VLOOKUP($B28,[1]평가!$B:$Z,MATCH(LEFT(H$2,2),[1]평가!$7:$7,0)-1,FALSE),"")</f>
        <v>0</v>
      </c>
      <c r="I28" s="36">
        <f>IFERROR(VLOOKUP($B28,[1]평가!$B:$Z,MATCH(LEFT(I$2,2),[1]평가!$7:$7,0)-1,FALSE),"")</f>
        <v>78</v>
      </c>
      <c r="J28" s="36">
        <f>IFERROR(VLOOKUP($B28,[1]평가!$B:$Z,MATCH(LEFT(J$2,2),[1]평가!$7:$7,0)-1,FALSE),"")</f>
        <v>74</v>
      </c>
      <c r="K28" s="33">
        <f>IFERROR(VLOOKUP($B28,[2]평가!$B:$Z,MATCH(LEFT(K$2,2),[2]평가!$7:$7,0)-1,FALSE),"")</f>
        <v>0</v>
      </c>
      <c r="L28" s="36">
        <f>IFERROR(VLOOKUP($B28,[2]평가!$B:$Z,MATCH(LEFT(L$2,2),[2]평가!$7:$7,0)-1,FALSE),"")</f>
        <v>83</v>
      </c>
      <c r="M28" s="39">
        <f>IFERROR(VLOOKUP($B28,[2]평가!$B:$Z,MATCH(LEFT(M$2,2),[2]평가!$7:$7,0)-1,FALSE),"")</f>
        <v>55</v>
      </c>
      <c r="N28" s="33">
        <f>IFERROR(VLOOKUP($B28,[3]평가!$B:$Z,MATCH(LEFT(N$2,2),[3]평가!$7:$7,0)-1,FALSE),"")</f>
        <v>0</v>
      </c>
      <c r="O28" s="36">
        <f>IFERROR(VLOOKUP($B28,[3]평가!$B:$Z,MATCH(LEFT(O$2,2),[3]평가!$7:$7,0)-1,FALSE),"")</f>
        <v>71</v>
      </c>
      <c r="P28" s="39">
        <f>IFERROR(VLOOKUP($B28,[3]평가!$B:$Z,MATCH(LEFT(P$2,2),[3]평가!$7:$7,0)-1,FALSE),"")</f>
        <v>127</v>
      </c>
      <c r="Q28" s="33">
        <f>IFERROR(VLOOKUP($B28,[4]평가!$B:$Z,MATCH(LEFT(Q$2,2),[4]평가!$7:$7,0)-1,FALSE),"")</f>
        <v>0</v>
      </c>
      <c r="R28" s="36">
        <f>IFERROR(VLOOKUP($B28,[4]평가!$B:$Z,MATCH(LEFT(R$2,2),[4]평가!$7:$7,0)-1,FALSE),"")</f>
        <v>89</v>
      </c>
      <c r="S28" s="39">
        <f>IFERROR(VLOOKUP($B28,[4]평가!$B:$Z,MATCH(LEFT(S$2,2),[4]평가!$7:$7,0)-1,FALSE),"")</f>
        <v>13</v>
      </c>
      <c r="T28" s="33">
        <f>IFERROR(VLOOKUP($B28,[5]평가!$B:$Z,MATCH(LEFT(T$2,2),[5]평가!$7:$7,0)-1,FALSE),"")</f>
        <v>0</v>
      </c>
      <c r="U28" s="36">
        <f>IFERROR(VLOOKUP($B28,[5]평가!$B:$Z,MATCH(LEFT(U$2,2),[5]평가!$7:$7,0)-1,FALSE),"")</f>
        <v>87</v>
      </c>
      <c r="V28" s="39">
        <f>IFERROR(VLOOKUP($B28,[5]평가!$B:$Z,MATCH(LEFT(V$2,2),[5]평가!$7:$7,0)-1,FALSE),"")</f>
        <v>32</v>
      </c>
      <c r="W28" s="33">
        <f>IFERROR(VLOOKUP($B28,대상!$B:$AD,MATCH(W$2,대상!$1:$1,0)-1,FALSE),"")</f>
        <v>0</v>
      </c>
      <c r="X28" s="20">
        <f>IF(ISBLANK(B28),"",T$1-COUNTIF(H28:V28,"회피"))</f>
        <v>5</v>
      </c>
      <c r="Y28" s="21">
        <f>IF($T$1=X28,(SUM(I28,L28,O28,R28,U28)-MIN(I28,L28,O28,R28,U28)-MAX(I28,L28,O28,R28,U28))/($T$1-2),SUM(I28,L28,O28,R28,U28/X28))</f>
        <v>82.666666666666671</v>
      </c>
      <c r="Z28" s="40">
        <f>IFERROR(VLOOKUP($B28,대상!$B:$AD,MATCH(Z$2,대상!$1:$1,0)-1,FALSE),0)</f>
        <v>0</v>
      </c>
      <c r="AA28" s="41">
        <f>IFERROR(IF(W28="면제","100"+Z28,Y28+Z28),"")</f>
        <v>82.666666666666671</v>
      </c>
      <c r="AB28" s="35" t="str">
        <f>IF(OR(W28="면제",N(Y28)=0),"",IF(AA28&lt;60,"과락",""))</f>
        <v/>
      </c>
      <c r="AC28" s="54">
        <f>IF(N(AA28)=0,"",RANK(AA28,AA$3:AA$202))</f>
        <v>25</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사전 기술 개발 현황 및 목표가 구체적으로 제시되었음
- BM 및 사업화 전략의 구체적인 제시가 필요해보임 _x000D_④반도체 시장의 병목을 기술적으로 해결하려는 시도가 돋보임. 경쟁이 치열한 분야인만큼 기술력 입증 및 사업 전략이 매우 중요함. 기술개발과 잠재 고객/파트너 확보를 병행할 필요가 있고, 이를 위한 조직 구성이 필요함. _x000D_⑤냉각기술의 필요성이 보이는 시장이며, 구체적적인 기술방향이 설명되어 있음,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166</v>
      </c>
      <c r="B29" s="2">
        <v>20403257</v>
      </c>
      <c r="C29" s="38" t="str">
        <f>IFERROR(VLOOKUP($B29,대상!$B:$AC,MATCH(C$2,대상!$1:$1,0)-1,FALSE),"")</f>
        <v>지역기반</v>
      </c>
      <c r="D29" s="38" t="str">
        <f>IFERROR(VLOOKUP($B29,대상!$B$1:$AC$2756,MATCH(D$2,대상!$1:$1,0)-1,FALSE),"")</f>
        <v>황의성</v>
      </c>
      <c r="E29" s="36" t="str">
        <f>IFERROR(VLOOKUP($B29,대상!$B:$AC,MATCH(E$2,대상!$1:$1,0)-1,FALSE),"")</f>
        <v>기계ㆍ소재</v>
      </c>
      <c r="F29" s="38" t="str">
        <f>IFERROR(VLOOKUP($B29,대상!$B:$AC,MATCH(F$2,대상!$1:$1,0)-1,FALSE),"")</f>
        <v>환경 오염 90% 저감형 모듈러 공법 및 스마트 계측 기술이 적용된  고강도 내진 복합말뚝 (K-PILE)</v>
      </c>
      <c r="G29" s="38" t="str">
        <f>IFERROR(VLOOKUP($B29,대상!$B:$AC,MATCH(G$2,대상!$1:$1,0)-1,FALSE),"")</f>
        <v/>
      </c>
      <c r="H29" s="33">
        <f>IFERROR(VLOOKUP($B29,[1]평가!$B:$Z,MATCH(LEFT(H$2,2),[1]평가!$7:$7,0)-1,FALSE),"")</f>
        <v>0</v>
      </c>
      <c r="I29" s="36">
        <f>IFERROR(VLOOKUP($B29,[1]평가!$B:$Z,MATCH(LEFT(I$2,2),[1]평가!$7:$7,0)-1,FALSE),"")</f>
        <v>63</v>
      </c>
      <c r="J29" s="36">
        <f>IFERROR(VLOOKUP($B29,[1]평가!$B:$Z,MATCH(LEFT(J$2,2),[1]평가!$7:$7,0)-1,FALSE),"")</f>
        <v>171</v>
      </c>
      <c r="K29" s="33">
        <f>IFERROR(VLOOKUP($B29,[2]평가!$B:$Z,MATCH(LEFT(K$2,2),[2]평가!$7:$7,0)-1,FALSE),"")</f>
        <v>0</v>
      </c>
      <c r="L29" s="36">
        <f>IFERROR(VLOOKUP($B29,[2]평가!$B:$Z,MATCH(LEFT(L$2,2),[2]평가!$7:$7,0)-1,FALSE),"")</f>
        <v>79</v>
      </c>
      <c r="M29" s="39">
        <f>IFERROR(VLOOKUP($B29,[2]평가!$B:$Z,MATCH(LEFT(M$2,2),[2]평가!$7:$7,0)-1,FALSE),"")</f>
        <v>62</v>
      </c>
      <c r="N29" s="33">
        <f>IFERROR(VLOOKUP($B29,[3]평가!$B:$Z,MATCH(LEFT(N$2,2),[3]평가!$7:$7,0)-1,FALSE),"")</f>
        <v>0</v>
      </c>
      <c r="O29" s="36">
        <f>IFERROR(VLOOKUP($B29,[3]평가!$B:$Z,MATCH(LEFT(O$2,2),[3]평가!$7:$7,0)-1,FALSE),"")</f>
        <v>89</v>
      </c>
      <c r="P29" s="39">
        <f>IFERROR(VLOOKUP($B29,[3]평가!$B:$Z,MATCH(LEFT(P$2,2),[3]평가!$7:$7,0)-1,FALSE),"")</f>
        <v>13</v>
      </c>
      <c r="Q29" s="33">
        <f>IFERROR(VLOOKUP($B29,[4]평가!$B:$Z,MATCH(LEFT(Q$2,2),[4]평가!$7:$7,0)-1,FALSE),"")</f>
        <v>0</v>
      </c>
      <c r="R29" s="36">
        <f>IFERROR(VLOOKUP($B29,[4]평가!$B:$Z,MATCH(LEFT(R$2,2),[4]평가!$7:$7,0)-1,FALSE),"")</f>
        <v>79</v>
      </c>
      <c r="S29" s="39">
        <f>IFERROR(VLOOKUP($B29,[4]평가!$B:$Z,MATCH(LEFT(S$2,2),[4]평가!$7:$7,0)-1,FALSE),"")</f>
        <v>62</v>
      </c>
      <c r="T29" s="33">
        <f>IFERROR(VLOOKUP($B29,[5]평가!$B:$Z,MATCH(LEFT(T$2,2),[5]평가!$7:$7,0)-1,FALSE),"")</f>
        <v>0</v>
      </c>
      <c r="U29" s="36">
        <f>IFERROR(VLOOKUP($B29,[5]평가!$B:$Z,MATCH(LEFT(U$2,2),[5]평가!$7:$7,0)-1,FALSE),"")</f>
        <v>89</v>
      </c>
      <c r="V29" s="39">
        <f>IFERROR(VLOOKUP($B29,[5]평가!$B:$Z,MATCH(LEFT(V$2,2),[5]평가!$7:$7,0)-1,FALSE),"")</f>
        <v>13</v>
      </c>
      <c r="W29" s="33">
        <f>IFERROR(VLOOKUP($B29,대상!$B:$AD,MATCH(W$2,대상!$1:$1,0)-1,FALSE),"")</f>
        <v>0</v>
      </c>
      <c r="X29" s="20">
        <f>IF(ISBLANK(B29),"",T$1-COUNTIF(H29:V29,"회피"))</f>
        <v>5</v>
      </c>
      <c r="Y29" s="21">
        <f>IF($T$1=X29,(SUM(I29,L29,O29,R29,U29)-MIN(I29,L29,O29,R29,U29)-MAX(I29,L29,O29,R29,U29))/($T$1-2),SUM(I29,L29,O29,R29,U29/X29))</f>
        <v>82.333333333333329</v>
      </c>
      <c r="Z29" s="40">
        <f>IFERROR(VLOOKUP($B29,대상!$B:$AD,MATCH(Z$2,대상!$1:$1,0)-1,FALSE),0)</f>
        <v>0</v>
      </c>
      <c r="AA29" s="41">
        <f>IFERROR(IF(W29="면제","100"+Z29,Y29+Z29),"")</f>
        <v>82.333333333333329</v>
      </c>
      <c r="AB29" s="35" t="str">
        <f>IF(OR(W29="면제",N(Y29)=0),"",IF(AA29&lt;60,"과락",""))</f>
        <v/>
      </c>
      <c r="AC29" s="54">
        <f>IF(N(AA29)=0,"",RANK(AA29,AA$3:AA$202))</f>
        <v>27</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①사회적으러 주목받는 기술이나 기슬적인 소개가 부족함 후발 진입자에 대한 방어 대첵이 필요함 _x000D_②사업계획서의 내용이 구체적이며 문제점 분석 및 차별성과 성능을 획기적으로 개선한 제품으로 사업성이 충분함. _x000D_③- 아이템의 목표 및 필요성에 대한 제시가 잘되어있음
- 개발 단계의 매출 목표 수준이 잘 작성되었으나, 팀 차원의 구성에 대한 보완이 필요함 _x000D_④사업 영역에 대한 이해도가 높고 외부 네트워킹이 잘 구축되어있음.  BM의 실현 근거가 다소 모호함. _x000D_⑤기존 기술에 대한 문제점을 개선하려는 과제임. 필요성이 보이며 기술개발구현후에 시장진입이 가능할것으로 보임.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39</v>
      </c>
      <c r="B30" s="2">
        <v>20427057</v>
      </c>
      <c r="C30" s="38" t="str">
        <f>IFERROR(VLOOKUP($B30,대상!$B:$AC,MATCH(C$2,대상!$1:$1,0)-1,FALSE),"")</f>
        <v>지역기반</v>
      </c>
      <c r="D30" s="38" t="str">
        <f>IFERROR(VLOOKUP($B30,대상!$B$1:$AC$2756,MATCH(D$2,대상!$1:$1,0)-1,FALSE),"")</f>
        <v>김동현</v>
      </c>
      <c r="E30" s="36" t="str">
        <f>IFERROR(VLOOKUP($B30,대상!$B:$AC,MATCH(E$2,대상!$1:$1,0)-1,FALSE),"")</f>
        <v>기계ㆍ소재</v>
      </c>
      <c r="F30" s="38" t="str">
        <f>IFERROR(VLOOKUP($B30,대상!$B:$AC,MATCH(F$2,대상!$1:$1,0)-1,FALSE),"")</f>
        <v>검증된 도예 레시피 큐레이션 기반 맞춤형 소분 제조·판매 플랫폼 ‘클레이레시피(ClayRecipe)’</v>
      </c>
      <c r="G30" s="38" t="str">
        <f>IFERROR(VLOOKUP($B30,대상!$B:$AC,MATCH(G$2,대상!$1:$1,0)-1,FALSE),"")</f>
        <v/>
      </c>
      <c r="H30" s="33">
        <f>IFERROR(VLOOKUP($B30,[1]평가!$B:$Z,MATCH(LEFT(H$2,2),[1]평가!$7:$7,0)-1,FALSE),"")</f>
        <v>0</v>
      </c>
      <c r="I30" s="36">
        <f>IFERROR(VLOOKUP($B30,[1]평가!$B:$Z,MATCH(LEFT(I$2,2),[1]평가!$7:$7,0)-1,FALSE),"")</f>
        <v>88</v>
      </c>
      <c r="J30" s="36">
        <f>IFERROR(VLOOKUP($B30,[1]평가!$B:$Z,MATCH(LEFT(J$2,2),[1]평가!$7:$7,0)-1,FALSE),"")</f>
        <v>14</v>
      </c>
      <c r="K30" s="33">
        <f>IFERROR(VLOOKUP($B30,[2]평가!$B:$Z,MATCH(LEFT(K$2,2),[2]평가!$7:$7,0)-1,FALSE),"")</f>
        <v>0</v>
      </c>
      <c r="L30" s="36">
        <f>IFERROR(VLOOKUP($B30,[2]평가!$B:$Z,MATCH(LEFT(L$2,2),[2]평가!$7:$7,0)-1,FALSE),"")</f>
        <v>84</v>
      </c>
      <c r="M30" s="39">
        <f>IFERROR(VLOOKUP($B30,[2]평가!$B:$Z,MATCH(LEFT(M$2,2),[2]평가!$7:$7,0)-1,FALSE),"")</f>
        <v>40</v>
      </c>
      <c r="N30" s="33">
        <f>IFERROR(VLOOKUP($B30,[3]평가!$B:$Z,MATCH(LEFT(N$2,2),[3]평가!$7:$7,0)-1,FALSE),"")</f>
        <v>0</v>
      </c>
      <c r="O30" s="36">
        <f>IFERROR(VLOOKUP($B30,[3]평가!$B:$Z,MATCH(LEFT(O$2,2),[3]평가!$7:$7,0)-1,FALSE),"")</f>
        <v>68</v>
      </c>
      <c r="P30" s="39">
        <f>IFERROR(VLOOKUP($B30,[3]평가!$B:$Z,MATCH(LEFT(P$2,2),[3]평가!$7:$7,0)-1,FALSE),"")</f>
        <v>163</v>
      </c>
      <c r="Q30" s="33">
        <f>IFERROR(VLOOKUP($B30,[4]평가!$B:$Z,MATCH(LEFT(Q$2,2),[4]평가!$7:$7,0)-1,FALSE),"")</f>
        <v>0</v>
      </c>
      <c r="R30" s="36">
        <f>IFERROR(VLOOKUP($B30,[4]평가!$B:$Z,MATCH(LEFT(R$2,2),[4]평가!$7:$7,0)-1,FALSE),"")</f>
        <v>79</v>
      </c>
      <c r="S30" s="39">
        <f>IFERROR(VLOOKUP($B30,[4]평가!$B:$Z,MATCH(LEFT(S$2,2),[4]평가!$7:$7,0)-1,FALSE),"")</f>
        <v>62</v>
      </c>
      <c r="T30" s="33">
        <f>IFERROR(VLOOKUP($B30,[5]평가!$B:$Z,MATCH(LEFT(T$2,2),[5]평가!$7:$7,0)-1,FALSE),"")</f>
        <v>0</v>
      </c>
      <c r="U30" s="36">
        <f>IFERROR(VLOOKUP($B30,[5]평가!$B:$Z,MATCH(LEFT(U$2,2),[5]평가!$7:$7,0)-1,FALSE),"")</f>
        <v>83</v>
      </c>
      <c r="V30" s="39">
        <f>IFERROR(VLOOKUP($B30,[5]평가!$B:$Z,MATCH(LEFT(V$2,2),[5]평가!$7:$7,0)-1,FALSE),"")</f>
        <v>55</v>
      </c>
      <c r="W30" s="33">
        <f>IFERROR(VLOOKUP($B30,대상!$B:$AD,MATCH(W$2,대상!$1:$1,0)-1,FALSE),"")</f>
        <v>0</v>
      </c>
      <c r="X30" s="20">
        <f>IF(ISBLANK(B30),"",T$1-COUNTIF(H30:V30,"회피"))</f>
        <v>5</v>
      </c>
      <c r="Y30" s="21">
        <f>IF($T$1=X30,(SUM(I30,L30,O30,R30,U30)-MIN(I30,L30,O30,R30,U30)-MAX(I30,L30,O30,R30,U30))/($T$1-2),SUM(I30,L30,O30,R30,U30/X30))</f>
        <v>82</v>
      </c>
      <c r="Z30" s="40">
        <f>IFERROR(VLOOKUP($B30,대상!$B:$AD,MATCH(Z$2,대상!$1:$1,0)-1,FALSE),0)</f>
        <v>0</v>
      </c>
      <c r="AA30" s="41">
        <f>IFERROR(IF(W30="면제","100"+Z30,Y30+Z30),"")</f>
        <v>82</v>
      </c>
      <c r="AB30" s="35" t="str">
        <f>IF(OR(W30="면제",N(Y30)=0),"",IF(AA30&lt;60,"과락",""))</f>
        <v/>
      </c>
      <c r="AC30" s="54">
        <f>IF(N(AA30)=0,"",RANK(AA30,AA$3:AA$202))</f>
        <v>28</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사업 목표 및 구체적인 예시가 잘 작성되었음
- 사업화 기술의 구체적인 제시가 필요하며, 목표와 구현 기술간의 매칭의 보완이 필요함 _x000D_④전통 사업의 DTX 시도가 긍정적임. 이런 아이템은 기술 구현 난이도가 높아서 도메인 전문가와 기술 전문가의 협력이 필수적임. DB -SW -HW 통합 시스템 구현에 대한 상세 인력 계획 및 개발 계획이 필요함 _x000D_⑤도예재료 배합의 노우하우를 서비스하고자 하는 과제임. 기술적인 노하우가 있어보이며, 과제수행 필요성이 있어보임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51</v>
      </c>
      <c r="B31" s="2">
        <v>20430998</v>
      </c>
      <c r="C31" s="38" t="str">
        <f>IFERROR(VLOOKUP($B31,대상!$B:$AC,MATCH(C$2,대상!$1:$1,0)-1,FALSE),"")</f>
        <v>지역기반</v>
      </c>
      <c r="D31" s="38" t="str">
        <f>IFERROR(VLOOKUP($B31,대상!$B$1:$AC$2756,MATCH(D$2,대상!$1:$1,0)-1,FALSE),"")</f>
        <v>김보훈</v>
      </c>
      <c r="E31" s="36" t="str">
        <f>IFERROR(VLOOKUP($B31,대상!$B:$AC,MATCH(E$2,대상!$1:$1,0)-1,FALSE),"")</f>
        <v>기계ㆍ소재</v>
      </c>
      <c r="F31" s="38" t="str">
        <f>IFERROR(VLOOKUP($B31,대상!$B:$AC,MATCH(F$2,대상!$1:$1,0)-1,FALSE),"")</f>
        <v>윤활 열화 데이터 기반 Physical AI 기술이 적용된 회전체 설비 이상 조기 탐지,조치 권고 기능의 다운타임 저감형 상태진단 서비스</v>
      </c>
      <c r="G31" s="38" t="str">
        <f>IFERROR(VLOOKUP($B31,대상!$B:$AC,MATCH(G$2,대상!$1:$1,0)-1,FALSE),"")</f>
        <v/>
      </c>
      <c r="H31" s="33">
        <f>IFERROR(VLOOKUP($B31,[1]평가!$B:$Z,MATCH(LEFT(H$2,2),[1]평가!$7:$7,0)-1,FALSE),"")</f>
        <v>0</v>
      </c>
      <c r="I31" s="36">
        <f>IFERROR(VLOOKUP($B31,[1]평가!$B:$Z,MATCH(LEFT(I$2,2),[1]평가!$7:$7,0)-1,FALSE),"")</f>
        <v>87</v>
      </c>
      <c r="J31" s="36">
        <f>IFERROR(VLOOKUP($B31,[1]평가!$B:$Z,MATCH(LEFT(J$2,2),[1]평가!$7:$7,0)-1,FALSE),"")</f>
        <v>28</v>
      </c>
      <c r="K31" s="33">
        <f>IFERROR(VLOOKUP($B31,[2]평가!$B:$Z,MATCH(LEFT(K$2,2),[2]평가!$7:$7,0)-1,FALSE),"")</f>
        <v>0</v>
      </c>
      <c r="L31" s="36">
        <f>IFERROR(VLOOKUP($B31,[2]평가!$B:$Z,MATCH(LEFT(L$2,2),[2]평가!$7:$7,0)-1,FALSE),"")</f>
        <v>75</v>
      </c>
      <c r="M31" s="39">
        <f>IFERROR(VLOOKUP($B31,[2]평가!$B:$Z,MATCH(LEFT(M$2,2),[2]평가!$7:$7,0)-1,FALSE),"")</f>
        <v>94</v>
      </c>
      <c r="N31" s="33">
        <f>IFERROR(VLOOKUP($B31,[3]평가!$B:$Z,MATCH(LEFT(N$2,2),[3]평가!$7:$7,0)-1,FALSE),"")</f>
        <v>0</v>
      </c>
      <c r="O31" s="36">
        <f>IFERROR(VLOOKUP($B31,[3]평가!$B:$Z,MATCH(LEFT(O$2,2),[3]평가!$7:$7,0)-1,FALSE),"")</f>
        <v>69</v>
      </c>
      <c r="P31" s="39">
        <f>IFERROR(VLOOKUP($B31,[3]평가!$B:$Z,MATCH(LEFT(P$2,2),[3]평가!$7:$7,0)-1,FALSE),"")</f>
        <v>138</v>
      </c>
      <c r="Q31" s="33">
        <f>IFERROR(VLOOKUP($B31,[4]평가!$B:$Z,MATCH(LEFT(Q$2,2),[4]평가!$7:$7,0)-1,FALSE),"")</f>
        <v>0</v>
      </c>
      <c r="R31" s="36">
        <f>IFERROR(VLOOKUP($B31,[4]평가!$B:$Z,MATCH(LEFT(R$2,2),[4]평가!$7:$7,0)-1,FALSE),"")</f>
        <v>89</v>
      </c>
      <c r="S31" s="39">
        <f>IFERROR(VLOOKUP($B31,[4]평가!$B:$Z,MATCH(LEFT(S$2,2),[4]평가!$7:$7,0)-1,FALSE),"")</f>
        <v>13</v>
      </c>
      <c r="T31" s="33">
        <f>IFERROR(VLOOKUP($B31,[5]평가!$B:$Z,MATCH(LEFT(T$2,2),[5]평가!$7:$7,0)-1,FALSE),"")</f>
        <v>0</v>
      </c>
      <c r="U31" s="36">
        <f>IFERROR(VLOOKUP($B31,[5]평가!$B:$Z,MATCH(LEFT(U$2,2),[5]평가!$7:$7,0)-1,FALSE),"")</f>
        <v>84</v>
      </c>
      <c r="V31" s="39">
        <f>IFERROR(VLOOKUP($B31,[5]평가!$B:$Z,MATCH(LEFT(V$2,2),[5]평가!$7:$7,0)-1,FALSE),"")</f>
        <v>48</v>
      </c>
      <c r="W31" s="33">
        <f>IFERROR(VLOOKUP($B31,대상!$B:$AD,MATCH(W$2,대상!$1:$1,0)-1,FALSE),"")</f>
        <v>0</v>
      </c>
      <c r="X31" s="20">
        <f>IF(ISBLANK(B31),"",T$1-COUNTIF(H31:V31,"회피"))</f>
        <v>5</v>
      </c>
      <c r="Y31" s="21">
        <f>IF($T$1=X31,(SUM(I31,L31,O31,R31,U31)-MIN(I31,L31,O31,R31,U31)-MAX(I31,L31,O31,R31,U31))/($T$1-2),SUM(I31,L31,O31,R31,U31/X31))</f>
        <v>82</v>
      </c>
      <c r="Z31" s="40">
        <f>IFERROR(VLOOKUP($B31,대상!$B:$AD,MATCH(Z$2,대상!$1:$1,0)-1,FALSE),0)</f>
        <v>0</v>
      </c>
      <c r="AA31" s="41">
        <f>IFERROR(IF(W31="면제","100"+Z31,Y31+Z31),"")</f>
        <v>82</v>
      </c>
      <c r="AB31" s="35" t="str">
        <f>IF(OR(W31="면제",N(Y31)=0),"",IF(AA31&lt;60,"과락",""))</f>
        <v/>
      </c>
      <c r="AC31" s="54">
        <f>IF(N(AA31)=0,"",RANK(AA31,AA$3:AA$202))</f>
        <v>28</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①기술적 강점은 보이나 시장분석과 경쟁력 분석에 관한 내용과 전략이 부족함 특히 경쟁 진입자에 대한 방어대책이 더욱 적극적으로 요구됨 _x000D_②사업게획은 양호하나 개발개선 준비시 검증에 대한 신뢰성 검증이 제시되어야 구체적인 목표제시가 가능하나 구체성이 미흡함.. _x000D_③- 아이템 목표는 명확하나, 전략 및 사업화 구체화 제시가 미흡함.
- 아이템 기술과 성장 전략에 대한 구체적인 제시가 필요함 _x000D_④아이템의 차별성 및 실현 가능성에 대한 구체적 계획이 설립됨. 지원 사업을 활용한 아이템의 기술적 고도화 방안에 대한 계획이 다소 미흡함. _x000D_⑤열화 상태 진단 서비스 구축을 위해 AI 기술개발을 하고자 함. 차별성이 보이며 시장진입이 가능할것으로 보임.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115</v>
      </c>
      <c r="B32" s="2">
        <v>20422364</v>
      </c>
      <c r="C32" s="38" t="str">
        <f>IFERROR(VLOOKUP($B32,대상!$B:$AC,MATCH(C$2,대상!$1:$1,0)-1,FALSE),"")</f>
        <v>지역기반</v>
      </c>
      <c r="D32" s="38" t="str">
        <f>IFERROR(VLOOKUP($B32,대상!$B$1:$AC$2756,MATCH(D$2,대상!$1:$1,0)-1,FALSE),"")</f>
        <v>백은서</v>
      </c>
      <c r="E32" s="36" t="str">
        <f>IFERROR(VLOOKUP($B32,대상!$B:$AC,MATCH(E$2,대상!$1:$1,0)-1,FALSE),"")</f>
        <v>기계ㆍ소재</v>
      </c>
      <c r="F32" s="38" t="str">
        <f>IFERROR(VLOOKUP($B32,대상!$B:$AC,MATCH(F$2,대상!$1:$1,0)-1,FALSE),"")</f>
        <v>정량 분말 디스펜싱 스마트 캡 기반 개인맞춤형 이너뷰티 음료 제조 시스템 개발</v>
      </c>
      <c r="G32" s="38" t="str">
        <f>IFERROR(VLOOKUP($B32,대상!$B:$AC,MATCH(G$2,대상!$1:$1,0)-1,FALSE),"")</f>
        <v/>
      </c>
      <c r="H32" s="33">
        <f>IFERROR(VLOOKUP($B32,[1]평가!$B:$Z,MATCH(LEFT(H$2,2),[1]평가!$7:$7,0)-1,FALSE),"")</f>
        <v>0</v>
      </c>
      <c r="I32" s="36">
        <f>IFERROR(VLOOKUP($B32,[1]평가!$B:$Z,MATCH(LEFT(I$2,2),[1]평가!$7:$7,0)-1,FALSE),"")</f>
        <v>75</v>
      </c>
      <c r="J32" s="36">
        <f>IFERROR(VLOOKUP($B32,[1]평가!$B:$Z,MATCH(LEFT(J$2,2),[1]평가!$7:$7,0)-1,FALSE),"")</f>
        <v>98</v>
      </c>
      <c r="K32" s="33">
        <f>IFERROR(VLOOKUP($B32,[2]평가!$B:$Z,MATCH(LEFT(K$2,2),[2]평가!$7:$7,0)-1,FALSE),"")</f>
        <v>0</v>
      </c>
      <c r="L32" s="36">
        <f>IFERROR(VLOOKUP($B32,[2]평가!$B:$Z,MATCH(LEFT(L$2,2),[2]평가!$7:$7,0)-1,FALSE),"")</f>
        <v>89</v>
      </c>
      <c r="M32" s="39">
        <f>IFERROR(VLOOKUP($B32,[2]평가!$B:$Z,MATCH(LEFT(M$2,2),[2]평가!$7:$7,0)-1,FALSE),"")</f>
        <v>13</v>
      </c>
      <c r="N32" s="33">
        <f>IFERROR(VLOOKUP($B32,[3]평가!$B:$Z,MATCH(LEFT(N$2,2),[3]평가!$7:$7,0)-1,FALSE),"")</f>
        <v>0</v>
      </c>
      <c r="O32" s="36">
        <f>IFERROR(VLOOKUP($B32,[3]평가!$B:$Z,MATCH(LEFT(O$2,2),[3]평가!$7:$7,0)-1,FALSE),"")</f>
        <v>82</v>
      </c>
      <c r="P32" s="39">
        <f>IFERROR(VLOOKUP($B32,[3]평가!$B:$Z,MATCH(LEFT(P$2,2),[3]평가!$7:$7,0)-1,FALSE),"")</f>
        <v>33</v>
      </c>
      <c r="Q32" s="33">
        <f>IFERROR(VLOOKUP($B32,[4]평가!$B:$Z,MATCH(LEFT(Q$2,2),[4]평가!$7:$7,0)-1,FALSE),"")</f>
        <v>0</v>
      </c>
      <c r="R32" s="36">
        <f>IFERROR(VLOOKUP($B32,[4]평가!$B:$Z,MATCH(LEFT(R$2,2),[4]평가!$7:$7,0)-1,FALSE),"")</f>
        <v>79</v>
      </c>
      <c r="S32" s="39">
        <f>IFERROR(VLOOKUP($B32,[4]평가!$B:$Z,MATCH(LEFT(S$2,2),[4]평가!$7:$7,0)-1,FALSE),"")</f>
        <v>62</v>
      </c>
      <c r="T32" s="33">
        <f>IFERROR(VLOOKUP($B32,[5]평가!$B:$Z,MATCH(LEFT(T$2,2),[5]평가!$7:$7,0)-1,FALSE),"")</f>
        <v>0</v>
      </c>
      <c r="U32" s="36">
        <f>IFERROR(VLOOKUP($B32,[5]평가!$B:$Z,MATCH(LEFT(U$2,2),[5]평가!$7:$7,0)-1,FALSE),"")</f>
        <v>85</v>
      </c>
      <c r="V32" s="39">
        <f>IFERROR(VLOOKUP($B32,[5]평가!$B:$Z,MATCH(LEFT(V$2,2),[5]평가!$7:$7,0)-1,FALSE),"")</f>
        <v>44</v>
      </c>
      <c r="W32" s="33">
        <f>IFERROR(VLOOKUP($B32,대상!$B:$AD,MATCH(W$2,대상!$1:$1,0)-1,FALSE),"")</f>
        <v>0</v>
      </c>
      <c r="X32" s="20">
        <f>IF(ISBLANK(B32),"",T$1-COUNTIF(H32:V32,"회피"))</f>
        <v>5</v>
      </c>
      <c r="Y32" s="21">
        <f>IF($T$1=X32,(SUM(I32,L32,O32,R32,U32)-MIN(I32,L32,O32,R32,U32)-MAX(I32,L32,O32,R32,U32))/($T$1-2),SUM(I32,L32,O32,R32,U32/X32))</f>
        <v>82</v>
      </c>
      <c r="Z32" s="40">
        <f>IFERROR(VLOOKUP($B32,대상!$B:$AD,MATCH(Z$2,대상!$1:$1,0)-1,FALSE),0)</f>
        <v>0</v>
      </c>
      <c r="AA32" s="41">
        <f>IFERROR(IF(W32="면제","100"+Z32,Y32+Z32),"")</f>
        <v>82</v>
      </c>
      <c r="AB32" s="35" t="str">
        <f>IF(OR(W32="면제",N(Y32)=0),"",IF(AA32&lt;60,"과락",""))</f>
        <v/>
      </c>
      <c r="AC32" s="54">
        <f>IF(N(AA32)=0,"",RANK(AA32,AA$3:AA$202))</f>
        <v>28</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목표 및 기술적 특성일 상세하게 작성함
- 창업 아이템의 자금 조달 계획 및 발생 매출 계획등이 미흠함 _x000D_④사업화 역량이 우수함. 사업 전략이 체계적임. 제품 자체에 대한 시장 경쟁력을 설명하는 근거가 다소 부족함. 기술이 적용된 제품의 사업화에서 점검되어야 할 필수적인 사항들(실제 사용성 등)에 대한 사전 검증이 필요함. _x000D_⑤기능성 캡 개발을 통한 음료 시장진입품 개발과제임. 문제점 제시와 기술개발목표가 설명되어 있음.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123</v>
      </c>
      <c r="B33" s="2">
        <v>20425031</v>
      </c>
      <c r="C33" s="38" t="str">
        <f>IFERROR(VLOOKUP($B33,대상!$B:$AC,MATCH(C$2,대상!$1:$1,0)-1,FALSE),"")</f>
        <v>지역기반</v>
      </c>
      <c r="D33" s="38" t="str">
        <f>IFERROR(VLOOKUP($B33,대상!$B$1:$AC$2756,MATCH(D$2,대상!$1:$1,0)-1,FALSE),"")</f>
        <v>최용규</v>
      </c>
      <c r="E33" s="36" t="str">
        <f>IFERROR(VLOOKUP($B33,대상!$B:$AC,MATCH(E$2,대상!$1:$1,0)-1,FALSE),"")</f>
        <v>기계ㆍ소재</v>
      </c>
      <c r="F33" s="38" t="str">
        <f>IFERROR(VLOOKUP($B33,대상!$B:$AC,MATCH(F$2,대상!$1:$1,0)-1,FALSE),"")</f>
        <v>냉각형 적외선 검출기용 콜드쉴드에 적용될 저반사 블랙 Painting  기술개발</v>
      </c>
      <c r="G33" s="38" t="str">
        <f>IFERROR(VLOOKUP($B33,대상!$B:$AC,MATCH(G$2,대상!$1:$1,0)-1,FALSE),"")</f>
        <v/>
      </c>
      <c r="H33" s="33">
        <f>IFERROR(VLOOKUP($B33,[1]평가!$B:$Z,MATCH(LEFT(H$2,2),[1]평가!$7:$7,0)-1,FALSE),"")</f>
        <v>0</v>
      </c>
      <c r="I33" s="36">
        <f>IFERROR(VLOOKUP($B33,[1]평가!$B:$Z,MATCH(LEFT(I$2,2),[1]평가!$7:$7,0)-1,FALSE),"")</f>
        <v>75</v>
      </c>
      <c r="J33" s="36">
        <f>IFERROR(VLOOKUP($B33,[1]평가!$B:$Z,MATCH(LEFT(J$2,2),[1]평가!$7:$7,0)-1,FALSE),"")</f>
        <v>98</v>
      </c>
      <c r="K33" s="33">
        <f>IFERROR(VLOOKUP($B33,[2]평가!$B:$Z,MATCH(LEFT(K$2,2),[2]평가!$7:$7,0)-1,FALSE),"")</f>
        <v>0</v>
      </c>
      <c r="L33" s="36">
        <f>IFERROR(VLOOKUP($B33,[2]평가!$B:$Z,MATCH(LEFT(L$2,2),[2]평가!$7:$7,0)-1,FALSE),"")</f>
        <v>85</v>
      </c>
      <c r="M33" s="39">
        <f>IFERROR(VLOOKUP($B33,[2]평가!$B:$Z,MATCH(LEFT(M$2,2),[2]평가!$7:$7,0)-1,FALSE),"")</f>
        <v>28</v>
      </c>
      <c r="N33" s="33">
        <f>IFERROR(VLOOKUP($B33,[3]평가!$B:$Z,MATCH(LEFT(N$2,2),[3]평가!$7:$7,0)-1,FALSE),"")</f>
        <v>0</v>
      </c>
      <c r="O33" s="36">
        <f>IFERROR(VLOOKUP($B33,[3]평가!$B:$Z,MATCH(LEFT(O$2,2),[3]평가!$7:$7,0)-1,FALSE),"")</f>
        <v>76</v>
      </c>
      <c r="P33" s="39">
        <f>IFERROR(VLOOKUP($B33,[3]평가!$B:$Z,MATCH(LEFT(P$2,2),[3]평가!$7:$7,0)-1,FALSE),"")</f>
        <v>76</v>
      </c>
      <c r="Q33" s="33">
        <f>IFERROR(VLOOKUP($B33,[4]평가!$B:$Z,MATCH(LEFT(Q$2,2),[4]평가!$7:$7,0)-1,FALSE),"")</f>
        <v>0</v>
      </c>
      <c r="R33" s="36">
        <f>IFERROR(VLOOKUP($B33,[4]평가!$B:$Z,MATCH(LEFT(R$2,2),[4]평가!$7:$7,0)-1,FALSE),"")</f>
        <v>89</v>
      </c>
      <c r="S33" s="39">
        <f>IFERROR(VLOOKUP($B33,[4]평가!$B:$Z,MATCH(LEFT(S$2,2),[4]평가!$7:$7,0)-1,FALSE),"")</f>
        <v>13</v>
      </c>
      <c r="T33" s="33">
        <f>IFERROR(VLOOKUP($B33,[5]평가!$B:$Z,MATCH(LEFT(T$2,2),[5]평가!$7:$7,0)-1,FALSE),"")</f>
        <v>0</v>
      </c>
      <c r="U33" s="36">
        <f>IFERROR(VLOOKUP($B33,[5]평가!$B:$Z,MATCH(LEFT(U$2,2),[5]평가!$7:$7,0)-1,FALSE),"")</f>
        <v>85</v>
      </c>
      <c r="V33" s="39">
        <f>IFERROR(VLOOKUP($B33,[5]평가!$B:$Z,MATCH(LEFT(V$2,2),[5]평가!$7:$7,0)-1,FALSE),"")</f>
        <v>44</v>
      </c>
      <c r="W33" s="33">
        <f>IFERROR(VLOOKUP($B33,대상!$B:$AD,MATCH(W$2,대상!$1:$1,0)-1,FALSE),"")</f>
        <v>0</v>
      </c>
      <c r="X33" s="20">
        <f>IF(ISBLANK(B33),"",T$1-COUNTIF(H33:V33,"회피"))</f>
        <v>5</v>
      </c>
      <c r="Y33" s="21">
        <f>IF($T$1=X33,(SUM(I33,L33,O33,R33,U33)-MIN(I33,L33,O33,R33,U33)-MAX(I33,L33,O33,R33,U33))/($T$1-2),SUM(I33,L33,O33,R33,U33/X33))</f>
        <v>82</v>
      </c>
      <c r="Z33" s="40">
        <f>IFERROR(VLOOKUP($B33,대상!$B:$AD,MATCH(Z$2,대상!$1:$1,0)-1,FALSE),0)</f>
        <v>0</v>
      </c>
      <c r="AA33" s="41">
        <f>IFERROR(IF(W33="면제","100"+Z33,Y33+Z33),"")</f>
        <v>82</v>
      </c>
      <c r="AB33" s="35" t="str">
        <f>IF(OR(W33="면제",N(Y33)=0),"",IF(AA33&lt;60,"과락",""))</f>
        <v/>
      </c>
      <c r="AC33" s="54">
        <f>IF(N(AA33)=0,"",RANK(AA33,AA$3:AA$202))</f>
        <v>28</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창업 아이템의 정량적 수치등이 명확하고, 사업아이템의 배경 및 필요성이 잘 작성됨
- 자금 조달 계획 및 비즈니스모델의 보완이 필요해 보임 _x000D_④솔루션 구현 계획이 구체적임. 사업비 활용 계획이 구체적이고, 지원 필요성이 잘 설명됨. 사업 성장 전략이 다소 미흡함. _x000D_⑤기존 적외선 검출기의 문제점및 기술개발 차별성에 대핸 설명되어 있음. 기존 제품의 대체가 가능할것으로 보임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153</v>
      </c>
      <c r="B34" s="2">
        <v>20430458</v>
      </c>
      <c r="C34" s="38" t="str">
        <f>IFERROR(VLOOKUP($B34,대상!$B:$AC,MATCH(C$2,대상!$1:$1,0)-1,FALSE),"")</f>
        <v>지역기반</v>
      </c>
      <c r="D34" s="38" t="str">
        <f>IFERROR(VLOOKUP($B34,대상!$B$1:$AC$2756,MATCH(D$2,대상!$1:$1,0)-1,FALSE),"")</f>
        <v>심석봉</v>
      </c>
      <c r="E34" s="36" t="str">
        <f>IFERROR(VLOOKUP($B34,대상!$B:$AC,MATCH(E$2,대상!$1:$1,0)-1,FALSE),"")</f>
        <v>기계ㆍ소재</v>
      </c>
      <c r="F34" s="38" t="str">
        <f>IFERROR(VLOOKUP($B34,대상!$B:$AC,MATCH(F$2,대상!$1:$1,0)-1,FALSE),"")</f>
        <v xml:space="preserve">고위험 산업현장 작업자 보호 및 생산성 향상을 위한 지능형 안전 관제 및 작업증강형 웨어러블 로봇 시스템 </v>
      </c>
      <c r="G34" s="38" t="str">
        <f>IFERROR(VLOOKUP($B34,대상!$B:$AC,MATCH(G$2,대상!$1:$1,0)-1,FALSE),"")</f>
        <v/>
      </c>
      <c r="H34" s="33">
        <f>IFERROR(VLOOKUP($B34,[1]평가!$B:$Z,MATCH(LEFT(H$2,2),[1]평가!$7:$7,0)-1,FALSE),"")</f>
        <v>0</v>
      </c>
      <c r="I34" s="36">
        <f>IFERROR(VLOOKUP($B34,[1]평가!$B:$Z,MATCH(LEFT(I$2,2),[1]평가!$7:$7,0)-1,FALSE),"")</f>
        <v>83</v>
      </c>
      <c r="J34" s="36">
        <f>IFERROR(VLOOKUP($B34,[1]평가!$B:$Z,MATCH(LEFT(J$2,2),[1]평가!$7:$7,0)-1,FALSE),"")</f>
        <v>57</v>
      </c>
      <c r="K34" s="33">
        <f>IFERROR(VLOOKUP($B34,[2]평가!$B:$Z,MATCH(LEFT(K$2,2),[2]평가!$7:$7,0)-1,FALSE),"")</f>
        <v>0</v>
      </c>
      <c r="L34" s="36">
        <f>IFERROR(VLOOKUP($B34,[2]평가!$B:$Z,MATCH(LEFT(L$2,2),[2]평가!$7:$7,0)-1,FALSE),"")</f>
        <v>85</v>
      </c>
      <c r="M34" s="39">
        <f>IFERROR(VLOOKUP($B34,[2]평가!$B:$Z,MATCH(LEFT(M$2,2),[2]평가!$7:$7,0)-1,FALSE),"")</f>
        <v>28</v>
      </c>
      <c r="N34" s="33">
        <f>IFERROR(VLOOKUP($B34,[3]평가!$B:$Z,MATCH(LEFT(N$2,2),[3]평가!$7:$7,0)-1,FALSE),"")</f>
        <v>0</v>
      </c>
      <c r="O34" s="36">
        <f>IFERROR(VLOOKUP($B34,[3]평가!$B:$Z,MATCH(LEFT(O$2,2),[3]평가!$7:$7,0)-1,FALSE),"")</f>
        <v>86</v>
      </c>
      <c r="P34" s="39">
        <f>IFERROR(VLOOKUP($B34,[3]평가!$B:$Z,MATCH(LEFT(P$2,2),[3]평가!$7:$7,0)-1,FALSE),"")</f>
        <v>24</v>
      </c>
      <c r="Q34" s="33">
        <f>IFERROR(VLOOKUP($B34,[4]평가!$B:$Z,MATCH(LEFT(Q$2,2),[4]평가!$7:$7,0)-1,FALSE),"")</f>
        <v>0</v>
      </c>
      <c r="R34" s="36">
        <f>IFERROR(VLOOKUP($B34,[4]평가!$B:$Z,MATCH(LEFT(R$2,2),[4]평가!$7:$7,0)-1,FALSE),"")</f>
        <v>78</v>
      </c>
      <c r="S34" s="39">
        <f>IFERROR(VLOOKUP($B34,[4]평가!$B:$Z,MATCH(LEFT(S$2,2),[4]평가!$7:$7,0)-1,FALSE),"")</f>
        <v>103</v>
      </c>
      <c r="T34" s="33">
        <f>IFERROR(VLOOKUP($B34,[5]평가!$B:$Z,MATCH(LEFT(T$2,2),[5]평가!$7:$7,0)-1,FALSE),"")</f>
        <v>0</v>
      </c>
      <c r="U34" s="36">
        <f>IFERROR(VLOOKUP($B34,[5]평가!$B:$Z,MATCH(LEFT(U$2,2),[5]평가!$7:$7,0)-1,FALSE),"")</f>
        <v>76</v>
      </c>
      <c r="V34" s="39">
        <f>IFERROR(VLOOKUP($B34,[5]평가!$B:$Z,MATCH(LEFT(V$2,2),[5]평가!$7:$7,0)-1,FALSE),"")</f>
        <v>104</v>
      </c>
      <c r="W34" s="33">
        <f>IFERROR(VLOOKUP($B34,대상!$B:$AD,MATCH(W$2,대상!$1:$1,0)-1,FALSE),"")</f>
        <v>0</v>
      </c>
      <c r="X34" s="20">
        <f>IF(ISBLANK(B34),"",T$1-COUNTIF(H34:V34,"회피"))</f>
        <v>5</v>
      </c>
      <c r="Y34" s="21">
        <f>IF($T$1=X34,(SUM(I34,L34,O34,R34,U34)-MIN(I34,L34,O34,R34,U34)-MAX(I34,L34,O34,R34,U34))/($T$1-2),SUM(I34,L34,O34,R34,U34/X34))</f>
        <v>82</v>
      </c>
      <c r="Z34" s="40">
        <f>IFERROR(VLOOKUP($B34,대상!$B:$AD,MATCH(Z$2,대상!$1:$1,0)-1,FALSE),0)</f>
        <v>0</v>
      </c>
      <c r="AA34" s="41">
        <f>IFERROR(IF(W34="면제","100"+Z34,Y34+Z34),"")</f>
        <v>82</v>
      </c>
      <c r="AB34" s="35" t="str">
        <f>IF(OR(W34="면제",N(Y34)=0),"",IF(AA34&lt;60,"과락",""))</f>
        <v/>
      </c>
      <c r="AC34" s="54">
        <f>IF(N(AA34)=0,"",RANK(AA34,AA$3:AA$202))</f>
        <v>28</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창업 아이템의 개요 및 핵심 기믕에 대한 설명이 잘 작성됨
- 기술적 아키텍처가 기술되어 이해하기 쉽게 작성됨
- 자금 도달 계획에 대한 내용이 미흡하고, 자금 확보 전략이 미흡함 _x000D_④기술적 역량이 높고, 산업 현장에 대한 문제 인식이 합리적임. 사업성 측면에서의 다각도의 계획과 근거가 필요함. _x000D_⑤기존 웨어러벌 로봇의 문제점과 과제 개발의 차별성에 대한 보완 설명이 필요함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26</v>
      </c>
      <c r="B35" s="2">
        <v>20422551</v>
      </c>
      <c r="C35" s="38" t="str">
        <f>IFERROR(VLOOKUP($B35,대상!$B:$AC,MATCH(C$2,대상!$1:$1,0)-1,FALSE),"")</f>
        <v>지역기반</v>
      </c>
      <c r="D35" s="38" t="str">
        <f>IFERROR(VLOOKUP($B35,대상!$B$1:$AC$2756,MATCH(D$2,대상!$1:$1,0)-1,FALSE),"")</f>
        <v>임성민</v>
      </c>
      <c r="E35" s="36" t="str">
        <f>IFERROR(VLOOKUP($B35,대상!$B:$AC,MATCH(E$2,대상!$1:$1,0)-1,FALSE),"")</f>
        <v>기계ㆍ소재</v>
      </c>
      <c r="F35" s="38" t="str">
        <f>IFERROR(VLOOKUP($B35,대상!$B:$AC,MATCH(F$2,대상!$1:$1,0)-1,FALSE),"")</f>
        <v>가스스프링 기술 기반 자동 개폐 기능성 창문 SLIDEON Window</v>
      </c>
      <c r="G35" s="38" t="str">
        <f>IFERROR(VLOOKUP($B35,대상!$B:$AC,MATCH(G$2,대상!$1:$1,0)-1,FALSE),"")</f>
        <v/>
      </c>
      <c r="H35" s="33">
        <f>IFERROR(VLOOKUP($B35,[1]평가!$B:$Z,MATCH(LEFT(H$2,2),[1]평가!$7:$7,0)-1,FALSE),"")</f>
        <v>0</v>
      </c>
      <c r="I35" s="36">
        <f>IFERROR(VLOOKUP($B35,[1]평가!$B:$Z,MATCH(LEFT(I$2,2),[1]평가!$7:$7,0)-1,FALSE),"")</f>
        <v>86</v>
      </c>
      <c r="J35" s="36">
        <f>IFERROR(VLOOKUP($B35,[1]평가!$B:$Z,MATCH(LEFT(J$2,2),[1]평가!$7:$7,0)-1,FALSE),"")</f>
        <v>35</v>
      </c>
      <c r="K35" s="33">
        <f>IFERROR(VLOOKUP($B35,[2]평가!$B:$Z,MATCH(LEFT(K$2,2),[2]평가!$7:$7,0)-1,FALSE),"")</f>
        <v>0</v>
      </c>
      <c r="L35" s="36">
        <f>IFERROR(VLOOKUP($B35,[2]평가!$B:$Z,MATCH(LEFT(L$2,2),[2]평가!$7:$7,0)-1,FALSE),"")</f>
        <v>85</v>
      </c>
      <c r="M35" s="39">
        <f>IFERROR(VLOOKUP($B35,[2]평가!$B:$Z,MATCH(LEFT(M$2,2),[2]평가!$7:$7,0)-1,FALSE),"")</f>
        <v>28</v>
      </c>
      <c r="N35" s="33">
        <f>IFERROR(VLOOKUP($B35,[3]평가!$B:$Z,MATCH(LEFT(N$2,2),[3]평가!$7:$7,0)-1,FALSE),"")</f>
        <v>0</v>
      </c>
      <c r="O35" s="36">
        <f>IFERROR(VLOOKUP($B35,[3]평가!$B:$Z,MATCH(LEFT(O$2,2),[3]평가!$7:$7,0)-1,FALSE),"")</f>
        <v>69</v>
      </c>
      <c r="P35" s="39">
        <f>IFERROR(VLOOKUP($B35,[3]평가!$B:$Z,MATCH(LEFT(P$2,2),[3]평가!$7:$7,0)-1,FALSE),"")</f>
        <v>138</v>
      </c>
      <c r="Q35" s="33">
        <f>IFERROR(VLOOKUP($B35,[4]평가!$B:$Z,MATCH(LEFT(Q$2,2),[4]평가!$7:$7,0)-1,FALSE),"")</f>
        <v>0</v>
      </c>
      <c r="R35" s="36">
        <f>IFERROR(VLOOKUP($B35,[4]평가!$B:$Z,MATCH(LEFT(R$2,2),[4]평가!$7:$7,0)-1,FALSE),"")</f>
        <v>89</v>
      </c>
      <c r="S35" s="39">
        <f>IFERROR(VLOOKUP($B35,[4]평가!$B:$Z,MATCH(LEFT(S$2,2),[4]평가!$7:$7,0)-1,FALSE),"")</f>
        <v>13</v>
      </c>
      <c r="T35" s="33">
        <f>IFERROR(VLOOKUP($B35,[5]평가!$B:$Z,MATCH(LEFT(T$2,2),[5]평가!$7:$7,0)-1,FALSE),"")</f>
        <v>0</v>
      </c>
      <c r="U35" s="36">
        <f>IFERROR(VLOOKUP($B35,[5]평가!$B:$Z,MATCH(LEFT(U$2,2),[5]평가!$7:$7,0)-1,FALSE),"")</f>
        <v>74</v>
      </c>
      <c r="V35" s="39">
        <f>IFERROR(VLOOKUP($B35,[5]평가!$B:$Z,MATCH(LEFT(V$2,2),[5]평가!$7:$7,0)-1,FALSE),"")</f>
        <v>115</v>
      </c>
      <c r="W35" s="33">
        <f>IFERROR(VLOOKUP($B35,대상!$B:$AD,MATCH(W$2,대상!$1:$1,0)-1,FALSE),"")</f>
        <v>0</v>
      </c>
      <c r="X35" s="20">
        <f>IF(ISBLANK(B35),"",T$1-COUNTIF(H35:V35,"회피"))</f>
        <v>5</v>
      </c>
      <c r="Y35" s="21">
        <f>IF($T$1=X35,(SUM(I35,L35,O35,R35,U35)-MIN(I35,L35,O35,R35,U35)-MAX(I35,L35,O35,R35,U35))/($T$1-2),SUM(I35,L35,O35,R35,U35/X35))</f>
        <v>81.666666666666671</v>
      </c>
      <c r="Z35" s="40">
        <f>IFERROR(VLOOKUP($B35,대상!$B:$AD,MATCH(Z$2,대상!$1:$1,0)-1,FALSE),0)</f>
        <v>0</v>
      </c>
      <c r="AA35" s="41">
        <f>IFERROR(IF(W35="면제","100"+Z35,Y35+Z35),"")</f>
        <v>81.666666666666671</v>
      </c>
      <c r="AB35" s="35" t="str">
        <f>IF(OR(W35="면제",N(Y35)=0),"",IF(AA35&lt;60,"과락",""))</f>
        <v/>
      </c>
      <c r="AC35" s="54">
        <f>IF(N(AA35)=0,"",RANK(AA35,AA$3:AA$202))</f>
        <v>33</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아이템 현 개발 단계가 비교적 개발 진척이 보여 창업시 시장 진입 시점을 앞당길 수 있을 것이라 판단됨.
- 기술의 차별성 및 구체적 제시에 대한 검토가 필요함. _x000D_④사업성과 대표자 역량이 훌륭함. 기술적 실현 가능성과 경쟁 제품 대비 경쟁력있는 사항이 잘 준비되어 있음. 시장의 크기나 BM 설정에 대해서는 구체적인 계획이 부족함.  _x000D_⑤창문 구조개선을 위한 과제임. 수요자 중심의 차별적 기술내용의 보완이 필요하다고 보여짐.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43</v>
      </c>
      <c r="B36" s="2">
        <v>20427766</v>
      </c>
      <c r="C36" s="38" t="str">
        <f>IFERROR(VLOOKUP($B36,대상!$B:$AC,MATCH(C$2,대상!$1:$1,0)-1,FALSE),"")</f>
        <v>지역기반</v>
      </c>
      <c r="D36" s="38" t="str">
        <f>IFERROR(VLOOKUP($B36,대상!$B$1:$AC$2756,MATCH(D$2,대상!$1:$1,0)-1,FALSE),"")</f>
        <v>김시훈</v>
      </c>
      <c r="E36" s="36" t="str">
        <f>IFERROR(VLOOKUP($B36,대상!$B:$AC,MATCH(E$2,대상!$1:$1,0)-1,FALSE),"")</f>
        <v>기계ㆍ소재</v>
      </c>
      <c r="F36" s="38" t="str">
        <f>IFERROR(VLOOKUP($B36,대상!$B:$AC,MATCH(F$2,대상!$1:$1,0)-1,FALSE),"")</f>
        <v>“Small” Physical AI 기반 초저가 세미휴머노이드 개발</v>
      </c>
      <c r="G36" s="38" t="str">
        <f>IFERROR(VLOOKUP($B36,대상!$B:$AC,MATCH(G$2,대상!$1:$1,0)-1,FALSE),"")</f>
        <v/>
      </c>
      <c r="H36" s="33">
        <f>IFERROR(VLOOKUP($B36,[1]평가!$B:$Z,MATCH(LEFT(H$2,2),[1]평가!$7:$7,0)-1,FALSE),"")</f>
        <v>0</v>
      </c>
      <c r="I36" s="36">
        <f>IFERROR(VLOOKUP($B36,[1]평가!$B:$Z,MATCH(LEFT(I$2,2),[1]평가!$7:$7,0)-1,FALSE),"")</f>
        <v>87</v>
      </c>
      <c r="J36" s="36">
        <f>IFERROR(VLOOKUP($B36,[1]평가!$B:$Z,MATCH(LEFT(J$2,2),[1]평가!$7:$7,0)-1,FALSE),"")</f>
        <v>28</v>
      </c>
      <c r="K36" s="33">
        <f>IFERROR(VLOOKUP($B36,[2]평가!$B:$Z,MATCH(LEFT(K$2,2),[2]평가!$7:$7,0)-1,FALSE),"")</f>
        <v>0</v>
      </c>
      <c r="L36" s="36">
        <f>IFERROR(VLOOKUP($B36,[2]평가!$B:$Z,MATCH(LEFT(L$2,2),[2]평가!$7:$7,0)-1,FALSE),"")</f>
        <v>83</v>
      </c>
      <c r="M36" s="39">
        <f>IFERROR(VLOOKUP($B36,[2]평가!$B:$Z,MATCH(LEFT(M$2,2),[2]평가!$7:$7,0)-1,FALSE),"")</f>
        <v>55</v>
      </c>
      <c r="N36" s="33">
        <f>IFERROR(VLOOKUP($B36,[3]평가!$B:$Z,MATCH(LEFT(N$2,2),[3]평가!$7:$7,0)-1,FALSE),"")</f>
        <v>0</v>
      </c>
      <c r="O36" s="36">
        <f>IFERROR(VLOOKUP($B36,[3]평가!$B:$Z,MATCH(LEFT(O$2,2),[3]평가!$7:$7,0)-1,FALSE),"")</f>
        <v>71</v>
      </c>
      <c r="P36" s="39">
        <f>IFERROR(VLOOKUP($B36,[3]평가!$B:$Z,MATCH(LEFT(P$2,2),[3]평가!$7:$7,0)-1,FALSE),"")</f>
        <v>127</v>
      </c>
      <c r="Q36" s="33">
        <f>IFERROR(VLOOKUP($B36,[4]평가!$B:$Z,MATCH(LEFT(Q$2,2),[4]평가!$7:$7,0)-1,FALSE),"")</f>
        <v>0</v>
      </c>
      <c r="R36" s="36">
        <f>IFERROR(VLOOKUP($B36,[4]평가!$B:$Z,MATCH(LEFT(R$2,2),[4]평가!$7:$7,0)-1,FALSE),"")</f>
        <v>89</v>
      </c>
      <c r="S36" s="39">
        <f>IFERROR(VLOOKUP($B36,[4]평가!$B:$Z,MATCH(LEFT(S$2,2),[4]평가!$7:$7,0)-1,FALSE),"")</f>
        <v>13</v>
      </c>
      <c r="T36" s="33">
        <f>IFERROR(VLOOKUP($B36,[5]평가!$B:$Z,MATCH(LEFT(T$2,2),[5]평가!$7:$7,0)-1,FALSE),"")</f>
        <v>0</v>
      </c>
      <c r="U36" s="36">
        <f>IFERROR(VLOOKUP($B36,[5]평가!$B:$Z,MATCH(LEFT(U$2,2),[5]평가!$7:$7,0)-1,FALSE),"")</f>
        <v>75</v>
      </c>
      <c r="V36" s="39">
        <f>IFERROR(VLOOKUP($B36,[5]평가!$B:$Z,MATCH(LEFT(V$2,2),[5]평가!$7:$7,0)-1,FALSE),"")</f>
        <v>111</v>
      </c>
      <c r="W36" s="33">
        <f>IFERROR(VLOOKUP($B36,대상!$B:$AD,MATCH(W$2,대상!$1:$1,0)-1,FALSE),"")</f>
        <v>0</v>
      </c>
      <c r="X36" s="20">
        <f>IF(ISBLANK(B36),"",T$1-COUNTIF(H36:V36,"회피"))</f>
        <v>5</v>
      </c>
      <c r="Y36" s="21">
        <f>IF($T$1=X36,(SUM(I36,L36,O36,R36,U36)-MIN(I36,L36,O36,R36,U36)-MAX(I36,L36,O36,R36,U36))/($T$1-2),SUM(I36,L36,O36,R36,U36/X36))</f>
        <v>81.666666666666671</v>
      </c>
      <c r="Z36" s="40">
        <f>IFERROR(VLOOKUP($B36,대상!$B:$AD,MATCH(Z$2,대상!$1:$1,0)-1,FALSE),0)</f>
        <v>0</v>
      </c>
      <c r="AA36" s="41">
        <f>IFERROR(IF(W36="면제","100"+Z36,Y36+Z36),"")</f>
        <v>81.666666666666671</v>
      </c>
      <c r="AB36" s="35" t="str">
        <f>IF(OR(W36="면제",N(Y36)=0),"",IF(AA36&lt;60,"과락",""))</f>
        <v/>
      </c>
      <c r="AC36" s="54">
        <f>IF(N(AA36)=0,"",RANK(AA36,AA$3:AA$202))</f>
        <v>33</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기술이 명확하고 구체적으로 작성되었음
- 시장 분석 및 사업화 전략의 구체적인 제시가 필요함 _x000D_④대표자의 사업 추진 역량이 높다고 판단됨. 솔루션의 필요성과 구현 계획의 구체성이 다소 부족함. 사업 전략 전개를 위한 구체적인 파트너 분석이 잘 되어있음. _x000D_⑤피지컬 로봇개발을 위한 과제임. 시장 진입을 위한 기존의 개발업체와의 경쟁력이 무었인지 보완설명이 필요함.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32</v>
      </c>
      <c r="B37" s="2">
        <v>20424988</v>
      </c>
      <c r="C37" s="38" t="str">
        <f>IFERROR(VLOOKUP($B37,대상!$B:$AC,MATCH(C$2,대상!$1:$1,0)-1,FALSE),"")</f>
        <v>지역기반</v>
      </c>
      <c r="D37" s="38" t="str">
        <f>IFERROR(VLOOKUP($B37,대상!$B$1:$AC$2756,MATCH(D$2,대상!$1:$1,0)-1,FALSE),"")</f>
        <v>이호진</v>
      </c>
      <c r="E37" s="36" t="str">
        <f>IFERROR(VLOOKUP($B37,대상!$B:$AC,MATCH(E$2,대상!$1:$1,0)-1,FALSE),"")</f>
        <v>기계ㆍ소재</v>
      </c>
      <c r="F37" s="38" t="str">
        <f>IFERROR(VLOOKUP($B37,대상!$B:$AC,MATCH(F$2,대상!$1:$1,0)-1,FALSE),"")</f>
        <v>AI기술을 적용한 고가의 PT부담없이 운동 초보자도 자세 교정할 수 있는 운동기기 ‘모션코치’</v>
      </c>
      <c r="G37" s="38" t="str">
        <f>IFERROR(VLOOKUP($B37,대상!$B:$AC,MATCH(G$2,대상!$1:$1,0)-1,FALSE),"")</f>
        <v/>
      </c>
      <c r="H37" s="33">
        <f>IFERROR(VLOOKUP($B37,[1]평가!$B:$Z,MATCH(LEFT(H$2,2),[1]평가!$7:$7,0)-1,FALSE),"")</f>
        <v>0</v>
      </c>
      <c r="I37" s="36">
        <f>IFERROR(VLOOKUP($B37,[1]평가!$B:$Z,MATCH(LEFT(I$2,2),[1]평가!$7:$7,0)-1,FALSE),"")</f>
        <v>72</v>
      </c>
      <c r="J37" s="36">
        <f>IFERROR(VLOOKUP($B37,[1]평가!$B:$Z,MATCH(LEFT(J$2,2),[1]평가!$7:$7,0)-1,FALSE),"")</f>
        <v>107</v>
      </c>
      <c r="K37" s="33">
        <f>IFERROR(VLOOKUP($B37,[2]평가!$B:$Z,MATCH(LEFT(K$2,2),[2]평가!$7:$7,0)-1,FALSE),"")</f>
        <v>0</v>
      </c>
      <c r="L37" s="36">
        <f>IFERROR(VLOOKUP($B37,[2]평가!$B:$Z,MATCH(LEFT(L$2,2),[2]평가!$7:$7,0)-1,FALSE),"")</f>
        <v>70</v>
      </c>
      <c r="M37" s="39">
        <f>IFERROR(VLOOKUP($B37,[2]평가!$B:$Z,MATCH(LEFT(M$2,2),[2]평가!$7:$7,0)-1,FALSE),"")</f>
        <v>108</v>
      </c>
      <c r="N37" s="33">
        <f>IFERROR(VLOOKUP($B37,[3]평가!$B:$Z,MATCH(LEFT(N$2,2),[3]평가!$7:$7,0)-1,FALSE),"")</f>
        <v>0</v>
      </c>
      <c r="O37" s="36">
        <f>IFERROR(VLOOKUP($B37,[3]평가!$B:$Z,MATCH(LEFT(O$2,2),[3]평가!$7:$7,0)-1,FALSE),"")</f>
        <v>81</v>
      </c>
      <c r="P37" s="39">
        <f>IFERROR(VLOOKUP($B37,[3]평가!$B:$Z,MATCH(LEFT(P$2,2),[3]평가!$7:$7,0)-1,FALSE),"")</f>
        <v>29</v>
      </c>
      <c r="Q37" s="33">
        <f>IFERROR(VLOOKUP($B37,[4]평가!$B:$Z,MATCH(LEFT(Q$2,2),[4]평가!$7:$7,0)-1,FALSE),"")</f>
        <v>0</v>
      </c>
      <c r="R37" s="36">
        <f>IFERROR(VLOOKUP($B37,[4]평가!$B:$Z,MATCH(LEFT(R$2,2),[4]평가!$7:$7,0)-1,FALSE),"")</f>
        <v>85</v>
      </c>
      <c r="S37" s="39">
        <f>IFERROR(VLOOKUP($B37,[4]평가!$B:$Z,MATCH(LEFT(S$2,2),[4]평가!$7:$7,0)-1,FALSE),"")</f>
        <v>41</v>
      </c>
      <c r="T37" s="33">
        <f>IFERROR(VLOOKUP($B37,[5]평가!$B:$Z,MATCH(LEFT(T$2,2),[5]평가!$7:$7,0)-1,FALSE),"")</f>
        <v>0</v>
      </c>
      <c r="U37" s="36">
        <f>IFERROR(VLOOKUP($B37,[5]평가!$B:$Z,MATCH(LEFT(U$2,2),[5]평가!$7:$7,0)-1,FALSE),"")</f>
        <v>86</v>
      </c>
      <c r="V37" s="39">
        <f>IFERROR(VLOOKUP($B37,[5]평가!$B:$Z,MATCH(LEFT(V$2,2),[5]평가!$7:$7,0)-1,FALSE),"")</f>
        <v>22</v>
      </c>
      <c r="W37" s="33">
        <f>IFERROR(VLOOKUP($B37,대상!$B:$AD,MATCH(W$2,대상!$1:$1,0)-1,FALSE),"")</f>
        <v>0</v>
      </c>
      <c r="X37" s="20">
        <f>IF(ISBLANK(B37),"",T$1-COUNTIF(H37:V37,"회피"))</f>
        <v>5</v>
      </c>
      <c r="Y37" s="21">
        <f>IF($T$1=X37,(SUM(I37,L37,O37,R37,U37)-MIN(I37,L37,O37,R37,U37)-MAX(I37,L37,O37,R37,U37))/($T$1-2),SUM(I37,L37,O37,R37,U37/X37))</f>
        <v>79.333333333333329</v>
      </c>
      <c r="Z37" s="40">
        <f>IFERROR(VLOOKUP($B37,대상!$B:$AD,MATCH(Z$2,대상!$1:$1,0)-1,FALSE),0)</f>
        <v>2</v>
      </c>
      <c r="AA37" s="41">
        <f>IFERROR(IF(W37="면제","100"+Z37,Y37+Z37),"")</f>
        <v>81.333333333333329</v>
      </c>
      <c r="AB37" s="35" t="str">
        <f>IF(OR(W37="면제",N(Y37)=0),"",IF(AA37&lt;60,"과락",""))</f>
        <v/>
      </c>
      <c r="AC37" s="54">
        <f>IF(N(AA37)=0,"",RANK(AA37,AA$3:AA$202))</f>
        <v>35</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①기존시장에 대한 진입 전략과 경쟁력확보에 관한 세부적인 전략이 필요함 _x000D_②사업게획은 양호하나 시장진입 전략에 대한 구체성이 미흡하여 실현 가능성에 애로가 있음. _x000D_③- 아이템 선행 기술의 제시가 잘 되어있으며, 목표 설정이 명확함.
- 시장 분석 및 BM은 적절하나 사업화 논리는 일부 제한적으로 보임. _x000D_④현장에서 인식된 문제를 해결하려는 시도가 공감됨. 다만, 경쟁사 진입에 대한 전략과 고객 락인을 위한 코어 기능 설계 등 제품 개발 및 사업화 관련 세부 계획이 다소 미흡함. AI 기능은 완성도가 높지 않으면 역효과를 불러올 수 있으므로, 고도화를 위해 상세 계획이 필요함. _x000D_⑤차별적요소가 보이며, 시장친화적 기술개발이 완성되면 시장진입이 가능할것으로 보임.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94</v>
      </c>
      <c r="B38" s="2">
        <v>20416730</v>
      </c>
      <c r="C38" s="38" t="str">
        <f>IFERROR(VLOOKUP($B38,대상!$B:$AC,MATCH(C$2,대상!$1:$1,0)-1,FALSE),"")</f>
        <v>지역기반</v>
      </c>
      <c r="D38" s="38" t="str">
        <f>IFERROR(VLOOKUP($B38,대상!$B$1:$AC$2756,MATCH(D$2,대상!$1:$1,0)-1,FALSE),"")</f>
        <v>권혁주</v>
      </c>
      <c r="E38" s="36" t="str">
        <f>IFERROR(VLOOKUP($B38,대상!$B:$AC,MATCH(E$2,대상!$1:$1,0)-1,FALSE),"")</f>
        <v>기계ㆍ소재</v>
      </c>
      <c r="F38" s="38" t="str">
        <f>IFERROR(VLOOKUP($B38,대상!$B:$AC,MATCH(F$2,대상!$1:$1,0)-1,FALSE),"")</f>
        <v>국내 규격 배터리 및 가스 공급 기술이 적용된 무선 가스식 화스너 장비</v>
      </c>
      <c r="G38" s="38" t="str">
        <f>IFERROR(VLOOKUP($B38,대상!$B:$AC,MATCH(G$2,대상!$1:$1,0)-1,FALSE),"")</f>
        <v/>
      </c>
      <c r="H38" s="33">
        <f>IFERROR(VLOOKUP($B38,[1]평가!$B:$Z,MATCH(LEFT(H$2,2),[1]평가!$7:$7,0)-1,FALSE),"")</f>
        <v>0</v>
      </c>
      <c r="I38" s="36">
        <f>IFERROR(VLOOKUP($B38,[1]평가!$B:$Z,MATCH(LEFT(I$2,2),[1]평가!$7:$7,0)-1,FALSE),"")</f>
        <v>79</v>
      </c>
      <c r="J38" s="36">
        <f>IFERROR(VLOOKUP($B38,[1]평가!$B:$Z,MATCH(LEFT(J$2,2),[1]평가!$7:$7,0)-1,FALSE),"")</f>
        <v>70</v>
      </c>
      <c r="K38" s="33">
        <f>IFERROR(VLOOKUP($B38,[2]평가!$B:$Z,MATCH(LEFT(K$2,2),[2]평가!$7:$7,0)-1,FALSE),"")</f>
        <v>0</v>
      </c>
      <c r="L38" s="36">
        <f>IFERROR(VLOOKUP($B38,[2]평가!$B:$Z,MATCH(LEFT(L$2,2),[2]평가!$7:$7,0)-1,FALSE),"")</f>
        <v>84</v>
      </c>
      <c r="M38" s="39">
        <f>IFERROR(VLOOKUP($B38,[2]평가!$B:$Z,MATCH(LEFT(M$2,2),[2]평가!$7:$7,0)-1,FALSE),"")</f>
        <v>40</v>
      </c>
      <c r="N38" s="33">
        <f>IFERROR(VLOOKUP($B38,[3]평가!$B:$Z,MATCH(LEFT(N$2,2),[3]평가!$7:$7,0)-1,FALSE),"")</f>
        <v>0</v>
      </c>
      <c r="O38" s="36">
        <f>IFERROR(VLOOKUP($B38,[3]평가!$B:$Z,MATCH(LEFT(O$2,2),[3]평가!$7:$7,0)-1,FALSE),"")</f>
        <v>81</v>
      </c>
      <c r="P38" s="39">
        <f>IFERROR(VLOOKUP($B38,[3]평가!$B:$Z,MATCH(LEFT(P$2,2),[3]평가!$7:$7,0)-1,FALSE),"")</f>
        <v>37</v>
      </c>
      <c r="Q38" s="33">
        <f>IFERROR(VLOOKUP($B38,[4]평가!$B:$Z,MATCH(LEFT(Q$2,2),[4]평가!$7:$7,0)-1,FALSE),"")</f>
        <v>0</v>
      </c>
      <c r="R38" s="36">
        <f>IFERROR(VLOOKUP($B38,[4]평가!$B:$Z,MATCH(LEFT(R$2,2),[4]평가!$7:$7,0)-1,FALSE),"")</f>
        <v>77</v>
      </c>
      <c r="S38" s="39">
        <f>IFERROR(VLOOKUP($B38,[4]평가!$B:$Z,MATCH(LEFT(S$2,2),[4]평가!$7:$7,0)-1,FALSE),"")</f>
        <v>118</v>
      </c>
      <c r="T38" s="33">
        <f>IFERROR(VLOOKUP($B38,[5]평가!$B:$Z,MATCH(LEFT(T$2,2),[5]평가!$7:$7,0)-1,FALSE),"")</f>
        <v>0</v>
      </c>
      <c r="U38" s="36">
        <f>IFERROR(VLOOKUP($B38,[5]평가!$B:$Z,MATCH(LEFT(U$2,2),[5]평가!$7:$7,0)-1,FALSE),"")</f>
        <v>89</v>
      </c>
      <c r="V38" s="39">
        <f>IFERROR(VLOOKUP($B38,[5]평가!$B:$Z,MATCH(LEFT(V$2,2),[5]평가!$7:$7,0)-1,FALSE),"")</f>
        <v>13</v>
      </c>
      <c r="W38" s="33">
        <f>IFERROR(VLOOKUP($B38,대상!$B:$AD,MATCH(W$2,대상!$1:$1,0)-1,FALSE),"")</f>
        <v>0</v>
      </c>
      <c r="X38" s="20">
        <f>IF(ISBLANK(B38),"",T$1-COUNTIF(H38:V38,"회피"))</f>
        <v>5</v>
      </c>
      <c r="Y38" s="21">
        <f>IF($T$1=X38,(SUM(I38,L38,O38,R38,U38)-MIN(I38,L38,O38,R38,U38)-MAX(I38,L38,O38,R38,U38))/($T$1-2),SUM(I38,L38,O38,R38,U38/X38))</f>
        <v>81.333333333333329</v>
      </c>
      <c r="Z38" s="40">
        <f>IFERROR(VLOOKUP($B38,대상!$B:$AD,MATCH(Z$2,대상!$1:$1,0)-1,FALSE),0)</f>
        <v>0</v>
      </c>
      <c r="AA38" s="41">
        <f>IFERROR(IF(W38="면제","100"+Z38,Y38+Z38),"")</f>
        <v>81.333333333333329</v>
      </c>
      <c r="AB38" s="35" t="str">
        <f>IF(OR(W38="면제",N(Y38)=0),"",IF(AA38&lt;60,"과락",""))</f>
        <v/>
      </c>
      <c r="AC38" s="54">
        <f>IF(N(AA38)=0,"",RANK(AA38,AA$3:AA$202))</f>
        <v>35</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아이템이이 구체적이고 명확하며, 시장 분석이 잘 이루어짐
- 외부 네트워크 및 세부 활용 계획 내요잉 다소 제한적임
- 사업화 전략 및 매출 발생 가능성에 대한 내용이 미흡함 _x000D_④문제 인식과 솔루션 실현 가능성이 우수함. 사업 확장성이 다소 제한적이고, 현장의 니즈에 대한 사전 조사가 다소 미흡함. _x000D_⑤기존 가스화스너의 문제점을 개선하는 과제임.구제적인 문제점과 해결책이 제시되었으며, 기술개발내용이 잘 설명 되었음. 시장진입이 가능할것으로 보임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131</v>
      </c>
      <c r="B39" s="2">
        <v>20427342</v>
      </c>
      <c r="C39" s="38" t="str">
        <f>IFERROR(VLOOKUP($B39,대상!$B:$AC,MATCH(C$2,대상!$1:$1,0)-1,FALSE),"")</f>
        <v>지역기반</v>
      </c>
      <c r="D39" s="38" t="str">
        <f>IFERROR(VLOOKUP($B39,대상!$B$1:$AC$2756,MATCH(D$2,대상!$1:$1,0)-1,FALSE),"")</f>
        <v>유영호</v>
      </c>
      <c r="E39" s="36" t="str">
        <f>IFERROR(VLOOKUP($B39,대상!$B:$AC,MATCH(E$2,대상!$1:$1,0)-1,FALSE),"")</f>
        <v>기계ㆍ소재</v>
      </c>
      <c r="F39" s="38" t="str">
        <f>IFERROR(VLOOKUP($B39,대상!$B:$AC,MATCH(F$2,대상!$1:$1,0)-1,FALSE),"")</f>
        <v>AI 능동형 전기차 확산 방지, 천장 설치형 '스마트 화재 격리 및 집중 냉각'시스템</v>
      </c>
      <c r="G39" s="38" t="str">
        <f>IFERROR(VLOOKUP($B39,대상!$B:$AC,MATCH(G$2,대상!$1:$1,0)-1,FALSE),"")</f>
        <v/>
      </c>
      <c r="H39" s="33">
        <f>IFERROR(VLOOKUP($B39,[1]평가!$B:$Z,MATCH(LEFT(H$2,2),[1]평가!$7:$7,0)-1,FALSE),"")</f>
        <v>0</v>
      </c>
      <c r="I39" s="36">
        <f>IFERROR(VLOOKUP($B39,[1]평가!$B:$Z,MATCH(LEFT(I$2,2),[1]평가!$7:$7,0)-1,FALSE),"")</f>
        <v>76</v>
      </c>
      <c r="J39" s="36">
        <f>IFERROR(VLOOKUP($B39,[1]평가!$B:$Z,MATCH(LEFT(J$2,2),[1]평가!$7:$7,0)-1,FALSE),"")</f>
        <v>74</v>
      </c>
      <c r="K39" s="33">
        <f>IFERROR(VLOOKUP($B39,[2]평가!$B:$Z,MATCH(LEFT(K$2,2),[2]평가!$7:$7,0)-1,FALSE),"")</f>
        <v>0</v>
      </c>
      <c r="L39" s="36">
        <f>IFERROR(VLOOKUP($B39,[2]평가!$B:$Z,MATCH(LEFT(L$2,2),[2]평가!$7:$7,0)-1,FALSE),"")</f>
        <v>84</v>
      </c>
      <c r="M39" s="39">
        <f>IFERROR(VLOOKUP($B39,[2]평가!$B:$Z,MATCH(LEFT(M$2,2),[2]평가!$7:$7,0)-1,FALSE),"")</f>
        <v>18</v>
      </c>
      <c r="N39" s="33">
        <f>IFERROR(VLOOKUP($B39,[3]평가!$B:$Z,MATCH(LEFT(N$2,2),[3]평가!$7:$7,0)-1,FALSE),"")</f>
        <v>0</v>
      </c>
      <c r="O39" s="36">
        <f>IFERROR(VLOOKUP($B39,[3]평가!$B:$Z,MATCH(LEFT(O$2,2),[3]평가!$7:$7,0)-1,FALSE),"")</f>
        <v>70</v>
      </c>
      <c r="P39" s="39">
        <f>IFERROR(VLOOKUP($B39,[3]평가!$B:$Z,MATCH(LEFT(P$2,2),[3]평가!$7:$7,0)-1,FALSE),"")</f>
        <v>118</v>
      </c>
      <c r="Q39" s="33">
        <f>IFERROR(VLOOKUP($B39,[4]평가!$B:$Z,MATCH(LEFT(Q$2,2),[4]평가!$7:$7,0)-1,FALSE),"")</f>
        <v>0</v>
      </c>
      <c r="R39" s="36">
        <f>IFERROR(VLOOKUP($B39,[4]평가!$B:$Z,MATCH(LEFT(R$2,2),[4]평가!$7:$7,0)-1,FALSE),"")</f>
        <v>78</v>
      </c>
      <c r="S39" s="39">
        <f>IFERROR(VLOOKUP($B39,[4]평가!$B:$Z,MATCH(LEFT(S$2,2),[4]평가!$7:$7,0)-1,FALSE),"")</f>
        <v>60</v>
      </c>
      <c r="T39" s="33">
        <f>IFERROR(VLOOKUP($B39,[5]평가!$B:$Z,MATCH(LEFT(T$2,2),[5]평가!$7:$7,0)-1,FALSE),"")</f>
        <v>0</v>
      </c>
      <c r="U39" s="36">
        <f>IFERROR(VLOOKUP($B39,[5]평가!$B:$Z,MATCH(LEFT(U$2,2),[5]평가!$7:$7,0)-1,FALSE),"")</f>
        <v>87</v>
      </c>
      <c r="V39" s="39">
        <f>IFERROR(VLOOKUP($B39,[5]평가!$B:$Z,MATCH(LEFT(V$2,2),[5]평가!$7:$7,0)-1,FALSE),"")</f>
        <v>13</v>
      </c>
      <c r="W39" s="33">
        <f>IFERROR(VLOOKUP($B39,대상!$B:$AD,MATCH(W$2,대상!$1:$1,0)-1,FALSE),"")</f>
        <v>0</v>
      </c>
      <c r="X39" s="20">
        <f>IF(ISBLANK(B39),"",T$1-COUNTIF(H39:V39,"회피"))</f>
        <v>5</v>
      </c>
      <c r="Y39" s="21">
        <f>IF($T$1=X39,(SUM(I39,L39,O39,R39,U39)-MIN(I39,L39,O39,R39,U39)-MAX(I39,L39,O39,R39,U39))/($T$1-2),SUM(I39,L39,O39,R39,U39/X39))</f>
        <v>79.333333333333329</v>
      </c>
      <c r="Z39" s="40">
        <f>IFERROR(VLOOKUP($B39,대상!$B:$AD,MATCH(Z$2,대상!$1:$1,0)-1,FALSE),0)</f>
        <v>2</v>
      </c>
      <c r="AA39" s="41">
        <f>IFERROR(IF(W39="면제","100"+Z39,Y39+Z39),"")</f>
        <v>81.333333333333329</v>
      </c>
      <c r="AB39" s="35" t="str">
        <f>IF(OR(W39="면제",N(Y39)=0),"",IF(AA39&lt;60,"과락",""))</f>
        <v/>
      </c>
      <c r="AC39" s="54">
        <f>IF(N(AA39)=0,"",RANK(AA39,AA$3:AA$202))</f>
        <v>35</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목ㅍ시장 분석이 구체적으로 제시되어 실현 가능성이 충분함. _x000D_③- 사업 아이템의 개발 진행 현황 등이 매우 상세하게 작성되어 이해가 쉬움
- 사업화 전략 및 성장 전략이 미흡하여 보완이 필요해 보임 _x000D_④연구 개발 역량과 아이템에 대한 문제 인식이 합리적임. 주차 공간의 매우 다양한 환경에 강인하기 위해 AI 모델을 어떻게 최적화할 것인지, 천장 높이 다양성 등에 대한 대응 방안이 필요함.  _x000D_⑤화재 격리 시스템 개발 과제임. 기존 전기차 화재진압 장비의 문제점이 설명되어 있으면 구체적인 솔루션이 제시됨.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169</v>
      </c>
      <c r="B40" s="2">
        <v>20405857</v>
      </c>
      <c r="C40" s="38" t="str">
        <f>IFERROR(VLOOKUP($B40,대상!$B:$AC,MATCH(C$2,대상!$1:$1,0)-1,FALSE),"")</f>
        <v>지역기반</v>
      </c>
      <c r="D40" s="38" t="str">
        <f>IFERROR(VLOOKUP($B40,대상!$B$1:$AC$2756,MATCH(D$2,대상!$1:$1,0)-1,FALSE),"")</f>
        <v>이지창</v>
      </c>
      <c r="E40" s="36" t="str">
        <f>IFERROR(VLOOKUP($B40,대상!$B:$AC,MATCH(E$2,대상!$1:$1,0)-1,FALSE),"")</f>
        <v>기계ㆍ소재</v>
      </c>
      <c r="F40" s="38" t="str">
        <f>IFERROR(VLOOKUP($B40,대상!$B:$AC,MATCH(F$2,대상!$1:$1,0)-1,FALSE),"")</f>
        <v>유해인자 정밀 감지 및 능동형 배기 제어 알고리즘이 탑재된 스마트 IoT 도장부스</v>
      </c>
      <c r="G40" s="38" t="str">
        <f>IFERROR(VLOOKUP($B40,대상!$B:$AC,MATCH(G$2,대상!$1:$1,0)-1,FALSE),"")</f>
        <v/>
      </c>
      <c r="H40" s="33">
        <f>IFERROR(VLOOKUP($B40,[1]평가!$B:$Z,MATCH(LEFT(H$2,2),[1]평가!$7:$7,0)-1,FALSE),"")</f>
        <v>0</v>
      </c>
      <c r="I40" s="36">
        <f>IFERROR(VLOOKUP($B40,[1]평가!$B:$Z,MATCH(LEFT(I$2,2),[1]평가!$7:$7,0)-1,FALSE),"")</f>
        <v>60</v>
      </c>
      <c r="J40" s="36">
        <f>IFERROR(VLOOKUP($B40,[1]평가!$B:$Z,MATCH(LEFT(J$2,2),[1]평가!$7:$7,0)-1,FALSE),"")</f>
        <v>185</v>
      </c>
      <c r="K40" s="33">
        <f>IFERROR(VLOOKUP($B40,[2]평가!$B:$Z,MATCH(LEFT(K$2,2),[2]평가!$7:$7,0)-1,FALSE),"")</f>
        <v>0</v>
      </c>
      <c r="L40" s="36">
        <f>IFERROR(VLOOKUP($B40,[2]평가!$B:$Z,MATCH(LEFT(L$2,2),[2]평가!$7:$7,0)-1,FALSE),"")</f>
        <v>79</v>
      </c>
      <c r="M40" s="39">
        <f>IFERROR(VLOOKUP($B40,[2]평가!$B:$Z,MATCH(LEFT(M$2,2),[2]평가!$7:$7,0)-1,FALSE),"")</f>
        <v>62</v>
      </c>
      <c r="N40" s="33">
        <f>IFERROR(VLOOKUP($B40,[3]평가!$B:$Z,MATCH(LEFT(N$2,2),[3]평가!$7:$7,0)-1,FALSE),"")</f>
        <v>0</v>
      </c>
      <c r="O40" s="36">
        <f>IFERROR(VLOOKUP($B40,[3]평가!$B:$Z,MATCH(LEFT(O$2,2),[3]평가!$7:$7,0)-1,FALSE),"")</f>
        <v>88</v>
      </c>
      <c r="P40" s="39">
        <f>IFERROR(VLOOKUP($B40,[3]평가!$B:$Z,MATCH(LEFT(P$2,2),[3]평가!$7:$7,0)-1,FALSE),"")</f>
        <v>19</v>
      </c>
      <c r="Q40" s="33">
        <f>IFERROR(VLOOKUP($B40,[4]평가!$B:$Z,MATCH(LEFT(Q$2,2),[4]평가!$7:$7,0)-1,FALSE),"")</f>
        <v>0</v>
      </c>
      <c r="R40" s="36">
        <f>IFERROR(VLOOKUP($B40,[4]평가!$B:$Z,MATCH(LEFT(R$2,2),[4]평가!$7:$7,0)-1,FALSE),"")</f>
        <v>89</v>
      </c>
      <c r="S40" s="39">
        <f>IFERROR(VLOOKUP($B40,[4]평가!$B:$Z,MATCH(LEFT(S$2,2),[4]평가!$7:$7,0)-1,FALSE),"")</f>
        <v>13</v>
      </c>
      <c r="T40" s="33">
        <f>IFERROR(VLOOKUP($B40,[5]평가!$B:$Z,MATCH(LEFT(T$2,2),[5]평가!$7:$7,0)-1,FALSE),"")</f>
        <v>0</v>
      </c>
      <c r="U40" s="36">
        <f>IFERROR(VLOOKUP($B40,[5]평가!$B:$Z,MATCH(LEFT(U$2,2),[5]평가!$7:$7,0)-1,FALSE),"")</f>
        <v>77</v>
      </c>
      <c r="V40" s="39">
        <f>IFERROR(VLOOKUP($B40,[5]평가!$B:$Z,MATCH(LEFT(V$2,2),[5]평가!$7:$7,0)-1,FALSE),"")</f>
        <v>91</v>
      </c>
      <c r="W40" s="33">
        <f>IFERROR(VLOOKUP($B40,대상!$B:$AD,MATCH(W$2,대상!$1:$1,0)-1,FALSE),"")</f>
        <v>0</v>
      </c>
      <c r="X40" s="20">
        <f>IF(ISBLANK(B40),"",T$1-COUNTIF(H40:V40,"회피"))</f>
        <v>5</v>
      </c>
      <c r="Y40" s="21">
        <f>IF($T$1=X40,(SUM(I40,L40,O40,R40,U40)-MIN(I40,L40,O40,R40,U40)-MAX(I40,L40,O40,R40,U40))/($T$1-2),SUM(I40,L40,O40,R40,U40/X40))</f>
        <v>81.333333333333329</v>
      </c>
      <c r="Z40" s="40">
        <f>IFERROR(VLOOKUP($B40,대상!$B:$AD,MATCH(Z$2,대상!$1:$1,0)-1,FALSE),0)</f>
        <v>0</v>
      </c>
      <c r="AA40" s="41">
        <f>IFERROR(IF(W40="면제","100"+Z40,Y40+Z40),"")</f>
        <v>81.333333333333329</v>
      </c>
      <c r="AB40" s="35" t="str">
        <f>IF(OR(W40="면제",N(Y40)=0),"",IF(AA40&lt;60,"과락",""))</f>
        <v/>
      </c>
      <c r="AC40" s="54">
        <f>IF(N(AA40)=0,"",RANK(AA40,AA$3:AA$202))</f>
        <v>35</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①사회적으러 주목받는 기술이나 기슬적인 소개가 부족함 후발 진입자에 대한 방어 대첵이 필요함 _x000D_②사업화 내용이 구체적이고 체게적으로 제시되어 있으며 목표에 대한 성능이 구체적으로 제시되어 실현 가능성이 충분함. _x000D_③- 기술의 필요성, 구성 기술에 대해 명확히 제시함
- 시장 분석 및 매출 발생 경로에 대한 상세한 제시를 하였음
- 사업 추진 일정에 대한 구체화가 필요함 _x000D_④솔루션 구현 계획이 구체적임. 사업화 전략이 구체적이며, 매출 산출 근거가 명확함. _x000D_⑤도장부스문제점 개선을 위한 과제임. 기술개발 내용이 구체적으로 설명되어 있음.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124</v>
      </c>
      <c r="B41" s="2">
        <v>20425280</v>
      </c>
      <c r="C41" s="38" t="str">
        <f>IFERROR(VLOOKUP($B41,대상!$B:$AC,MATCH(C$2,대상!$1:$1,0)-1,FALSE),"")</f>
        <v>지역기반</v>
      </c>
      <c r="D41" s="38" t="str">
        <f>IFERROR(VLOOKUP($B41,대상!$B$1:$AC$2756,MATCH(D$2,대상!$1:$1,0)-1,FALSE),"")</f>
        <v>최진국</v>
      </c>
      <c r="E41" s="36" t="str">
        <f>IFERROR(VLOOKUP($B41,대상!$B:$AC,MATCH(E$2,대상!$1:$1,0)-1,FALSE),"")</f>
        <v>기계ㆍ소재</v>
      </c>
      <c r="F41" s="38" t="str">
        <f>IFERROR(VLOOKUP($B41,대상!$B:$AC,MATCH(F$2,대상!$1:$1,0)-1,FALSE),"")</f>
        <v>차세대 디스플레이(Micro LED)용 고기능성 UV경화 오버코팅제 개발</v>
      </c>
      <c r="G41" s="38" t="str">
        <f>IFERROR(VLOOKUP($B41,대상!$B:$AC,MATCH(G$2,대상!$1:$1,0)-1,FALSE),"")</f>
        <v/>
      </c>
      <c r="H41" s="33">
        <f>IFERROR(VLOOKUP($B41,[1]평가!$B:$Z,MATCH(LEFT(H$2,2),[1]평가!$7:$7,0)-1,FALSE),"")</f>
        <v>0</v>
      </c>
      <c r="I41" s="36">
        <f>IFERROR(VLOOKUP($B41,[1]평가!$B:$Z,MATCH(LEFT(I$2,2),[1]평가!$7:$7,0)-1,FALSE),"")</f>
        <v>84</v>
      </c>
      <c r="J41" s="36">
        <f>IFERROR(VLOOKUP($B41,[1]평가!$B:$Z,MATCH(LEFT(J$2,2),[1]평가!$7:$7,0)-1,FALSE),"")</f>
        <v>47</v>
      </c>
      <c r="K41" s="33">
        <f>IFERROR(VLOOKUP($B41,[2]평가!$B:$Z,MATCH(LEFT(K$2,2),[2]평가!$7:$7,0)-1,FALSE),"")</f>
        <v>0</v>
      </c>
      <c r="L41" s="36">
        <f>IFERROR(VLOOKUP($B41,[2]평가!$B:$Z,MATCH(LEFT(L$2,2),[2]평가!$7:$7,0)-1,FALSE),"")</f>
        <v>77</v>
      </c>
      <c r="M41" s="39">
        <f>IFERROR(VLOOKUP($B41,[2]평가!$B:$Z,MATCH(LEFT(M$2,2),[2]평가!$7:$7,0)-1,FALSE),"")</f>
        <v>86</v>
      </c>
      <c r="N41" s="33">
        <f>IFERROR(VLOOKUP($B41,[3]평가!$B:$Z,MATCH(LEFT(N$2,2),[3]평가!$7:$7,0)-1,FALSE),"")</f>
        <v>0</v>
      </c>
      <c r="O41" s="36">
        <f>IFERROR(VLOOKUP($B41,[3]평가!$B:$Z,MATCH(LEFT(O$2,2),[3]평가!$7:$7,0)-1,FALSE),"")</f>
        <v>81</v>
      </c>
      <c r="P41" s="39">
        <f>IFERROR(VLOOKUP($B41,[3]평가!$B:$Z,MATCH(LEFT(P$2,2),[3]평가!$7:$7,0)-1,FALSE),"")</f>
        <v>37</v>
      </c>
      <c r="Q41" s="33">
        <f>IFERROR(VLOOKUP($B41,[4]평가!$B:$Z,MATCH(LEFT(Q$2,2),[4]평가!$7:$7,0)-1,FALSE),"")</f>
        <v>0</v>
      </c>
      <c r="R41" s="36">
        <f>IFERROR(VLOOKUP($B41,[4]평가!$B:$Z,MATCH(LEFT(R$2,2),[4]평가!$7:$7,0)-1,FALSE),"")</f>
        <v>86</v>
      </c>
      <c r="S41" s="39">
        <f>IFERROR(VLOOKUP($B41,[4]평가!$B:$Z,MATCH(LEFT(S$2,2),[4]평가!$7:$7,0)-1,FALSE),"")</f>
        <v>49</v>
      </c>
      <c r="T41" s="33">
        <f>IFERROR(VLOOKUP($B41,[5]평가!$B:$Z,MATCH(LEFT(T$2,2),[5]평가!$7:$7,0)-1,FALSE),"")</f>
        <v>0</v>
      </c>
      <c r="U41" s="36">
        <f>IFERROR(VLOOKUP($B41,[5]평가!$B:$Z,MATCH(LEFT(U$2,2),[5]평가!$7:$7,0)-1,FALSE),"")</f>
        <v>78</v>
      </c>
      <c r="V41" s="39">
        <f>IFERROR(VLOOKUP($B41,[5]평가!$B:$Z,MATCH(LEFT(V$2,2),[5]평가!$7:$7,0)-1,FALSE),"")</f>
        <v>78</v>
      </c>
      <c r="W41" s="33">
        <f>IFERROR(VLOOKUP($B41,대상!$B:$AD,MATCH(W$2,대상!$1:$1,0)-1,FALSE),"")</f>
        <v>0</v>
      </c>
      <c r="X41" s="20">
        <f>IF(ISBLANK(B41),"",T$1-COUNTIF(H41:V41,"회피"))</f>
        <v>5</v>
      </c>
      <c r="Y41" s="21">
        <f>IF($T$1=X41,(SUM(I41,L41,O41,R41,U41)-MIN(I41,L41,O41,R41,U41)-MAX(I41,L41,O41,R41,U41))/($T$1-2),SUM(I41,L41,O41,R41,U41/X41))</f>
        <v>81</v>
      </c>
      <c r="Z41" s="40">
        <f>IFERROR(VLOOKUP($B41,대상!$B:$AD,MATCH(Z$2,대상!$1:$1,0)-1,FALSE),0)</f>
        <v>0</v>
      </c>
      <c r="AA41" s="41">
        <f>IFERROR(IF(W41="면제","100"+Z41,Y41+Z41),"")</f>
        <v>81</v>
      </c>
      <c r="AB41" s="35" t="str">
        <f>IF(OR(W41="면제",N(Y41)=0),"",IF(AA41&lt;60,"과락",""))</f>
        <v/>
      </c>
      <c r="AC41" s="54">
        <f>IF(N(AA41)=0,"",RANK(AA41,AA$3:AA$202))</f>
        <v>39</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목표시장 분석이 구체적으로 제시되어 실현 가능성이 충분함. _x000D_③- 사업 아이템의 기술이 명확하고, 내용이 충실하게 작성됨
- 사업 자금 조달 계획 및 매출 창출에  대한 내용이 미흡함 _x000D_④지원 사업을 통해 진행하려는 구현 계획이 체계적임. 시장 진입을 위한 구체적인 전략이 다소 부족함. _x000D_⑤기존 소재의 문제점이 설명되어 있으며, 기술개발내용이 설명되어 있음.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10</v>
      </c>
      <c r="B42" s="2">
        <v>20413787</v>
      </c>
      <c r="C42" s="38" t="str">
        <f>IFERROR(VLOOKUP($B42,대상!$B:$AC,MATCH(C$2,대상!$1:$1,0)-1,FALSE),"")</f>
        <v>지역기반</v>
      </c>
      <c r="D42" s="38" t="str">
        <f>IFERROR(VLOOKUP($B42,대상!$B$1:$AC$2756,MATCH(D$2,대상!$1:$1,0)-1,FALSE),"")</f>
        <v>최현우</v>
      </c>
      <c r="E42" s="36" t="str">
        <f>IFERROR(VLOOKUP($B42,대상!$B:$AC,MATCH(E$2,대상!$1:$1,0)-1,FALSE),"")</f>
        <v>기계ㆍ소재</v>
      </c>
      <c r="F42" s="38" t="str">
        <f>IFERROR(VLOOKUP($B42,대상!$B:$AC,MATCH(F$2,대상!$1:$1,0)-1,FALSE),"")</f>
        <v>층간소음으로 인한 수면 피해를 소음 차단 구조와 학습된 AI 사운드 마스킹 기술로 기존 시장의 숙제인 저주파 대역까지 방어할 수 있는 비시공 침대 프레임 장치</v>
      </c>
      <c r="G42" s="38" t="str">
        <f>IFERROR(VLOOKUP($B42,대상!$B:$AC,MATCH(G$2,대상!$1:$1,0)-1,FALSE),"")</f>
        <v/>
      </c>
      <c r="H42" s="33">
        <f>IFERROR(VLOOKUP($B42,[1]평가!$B:$Z,MATCH(LEFT(H$2,2),[1]평가!$7:$7,0)-1,FALSE),"")</f>
        <v>0</v>
      </c>
      <c r="I42" s="36">
        <f>IFERROR(VLOOKUP($B42,[1]평가!$B:$Z,MATCH(LEFT(I$2,2),[1]평가!$7:$7,0)-1,FALSE),"")</f>
        <v>88</v>
      </c>
      <c r="J42" s="36">
        <f>IFERROR(VLOOKUP($B42,[1]평가!$B:$Z,MATCH(LEFT(J$2,2),[1]평가!$7:$7,0)-1,FALSE),"")</f>
        <v>14</v>
      </c>
      <c r="K42" s="33">
        <f>IFERROR(VLOOKUP($B42,[2]평가!$B:$Z,MATCH(LEFT(K$2,2),[2]평가!$7:$7,0)-1,FALSE),"")</f>
        <v>0</v>
      </c>
      <c r="L42" s="36">
        <f>IFERROR(VLOOKUP($B42,[2]평가!$B:$Z,MATCH(LEFT(L$2,2),[2]평가!$7:$7,0)-1,FALSE),"")</f>
        <v>65</v>
      </c>
      <c r="M42" s="39">
        <f>IFERROR(VLOOKUP($B42,[2]평가!$B:$Z,MATCH(LEFT(M$2,2),[2]평가!$7:$7,0)-1,FALSE),"")</f>
        <v>161</v>
      </c>
      <c r="N42" s="33">
        <f>IFERROR(VLOOKUP($B42,[3]평가!$B:$Z,MATCH(LEFT(N$2,2),[3]평가!$7:$7,0)-1,FALSE),"")</f>
        <v>0</v>
      </c>
      <c r="O42" s="36">
        <f>IFERROR(VLOOKUP($B42,[3]평가!$B:$Z,MATCH(LEFT(O$2,2),[3]평가!$7:$7,0)-1,FALSE),"")</f>
        <v>89</v>
      </c>
      <c r="P42" s="39">
        <f>IFERROR(VLOOKUP($B42,[3]평가!$B:$Z,MATCH(LEFT(P$2,2),[3]평가!$7:$7,0)-1,FALSE),"")</f>
        <v>13</v>
      </c>
      <c r="Q42" s="33">
        <f>IFERROR(VLOOKUP($B42,[4]평가!$B:$Z,MATCH(LEFT(Q$2,2),[4]평가!$7:$7,0)-1,FALSE),"")</f>
        <v>0</v>
      </c>
      <c r="R42" s="36">
        <f>IFERROR(VLOOKUP($B42,[4]평가!$B:$Z,MATCH(LEFT(R$2,2),[4]평가!$7:$7,0)-1,FALSE),"")</f>
        <v>87</v>
      </c>
      <c r="S42" s="39">
        <f>IFERROR(VLOOKUP($B42,[4]평가!$B:$Z,MATCH(LEFT(S$2,2),[4]평가!$7:$7,0)-1,FALSE),"")</f>
        <v>41</v>
      </c>
      <c r="T42" s="33">
        <f>IFERROR(VLOOKUP($B42,[5]평가!$B:$Z,MATCH(LEFT(T$2,2),[5]평가!$7:$7,0)-1,FALSE),"")</f>
        <v>0</v>
      </c>
      <c r="U42" s="36">
        <f>IFERROR(VLOOKUP($B42,[5]평가!$B:$Z,MATCH(LEFT(U$2,2),[5]평가!$7:$7,0)-1,FALSE),"")</f>
        <v>67</v>
      </c>
      <c r="V42" s="39">
        <f>IFERROR(VLOOKUP($B42,[5]평가!$B:$Z,MATCH(LEFT(V$2,2),[5]평가!$7:$7,0)-1,FALSE),"")</f>
        <v>159</v>
      </c>
      <c r="W42" s="33">
        <f>IFERROR(VLOOKUP($B42,대상!$B:$AD,MATCH(W$2,대상!$1:$1,0)-1,FALSE),"")</f>
        <v>0</v>
      </c>
      <c r="X42" s="20">
        <f>IF(ISBLANK(B42),"",T$1-COUNTIF(H42:V42,"회피"))</f>
        <v>5</v>
      </c>
      <c r="Y42" s="21">
        <f>IF($T$1=X42,(SUM(I42,L42,O42,R42,U42)-MIN(I42,L42,O42,R42,U42)-MAX(I42,L42,O42,R42,U42))/($T$1-2),SUM(I42,L42,O42,R42,U42/X42))</f>
        <v>80.666666666666671</v>
      </c>
      <c r="Z42" s="40">
        <f>IFERROR(VLOOKUP($B42,대상!$B:$AD,MATCH(Z$2,대상!$1:$1,0)-1,FALSE),0)</f>
        <v>0</v>
      </c>
      <c r="AA42" s="41">
        <f>IFERROR(IF(W42="면제","100"+Z42,Y42+Z42),"")</f>
        <v>80.666666666666671</v>
      </c>
      <c r="AB42" s="35" t="str">
        <f>IF(OR(W42="면제",N(Y42)=0),"",IF(AA42&lt;60,"과락",""))</f>
        <v/>
      </c>
      <c r="AC42" s="54">
        <f>IF(N(AA42)=0,"",RANK(AA42,AA$3:AA$202))</f>
        <v>40</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①사회적으러 주목받는 기술이나 기슬적인 소개가 부족함 후발 진입자에 대한 방어 대첵이 필요함 _x000D_②사업게획은 양호하나 목표설정의 구체성이 미흡하며 조직구성 역시 미흡하여 사업추진에 어려움이 있으며 실현가능성이 미흡함. _x000D_③- 아이템 기술 개요 및 개발 방향에 대한 제시가 명확하게 작성되었음
- 목표 시장은 명확하게 작성되었으나, 전략 부분의 보완이 필요해 보임 _x000D_④시장의 명확한 문제점을 제시하였고, 이에 따른 차별적 솔루션을 제안하였음. 시장 진출 계획이 명확하지만, 제품의 기술적 효과를 입증할만한 시험/인증 등이 갖춰질 필요가 있음.   _x000D_⑤층간소음의 불편함으로 침대문제개선을 통해 해결하고 자 함. 침대의 소음 개선을 통한 층간소음의 개선효과가 있는지 수요자중심의 보완 설명이 필요함.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12</v>
      </c>
      <c r="B43" s="2">
        <v>20415547</v>
      </c>
      <c r="C43" s="38" t="str">
        <f>IFERROR(VLOOKUP($B43,대상!$B:$AC,MATCH(C$2,대상!$1:$1,0)-1,FALSE),"")</f>
        <v>지역기반</v>
      </c>
      <c r="D43" s="38" t="str">
        <f>IFERROR(VLOOKUP($B43,대상!$B$1:$AC$2756,MATCH(D$2,대상!$1:$1,0)-1,FALSE),"")</f>
        <v>황혜림</v>
      </c>
      <c r="E43" s="36" t="str">
        <f>IFERROR(VLOOKUP($B43,대상!$B:$AC,MATCH(E$2,대상!$1:$1,0)-1,FALSE),"")</f>
        <v>기계ㆍ소재</v>
      </c>
      <c r="F43" s="38" t="str">
        <f>IFERROR(VLOOKUP($B43,대상!$B:$AC,MATCH(F$2,대상!$1:$1,0)-1,FALSE),"")</f>
        <v>혈당 관리 및 다이어트 식단을 위한 일반 밀가루 대비 순탄수 1/5 수준의 범용 저당 밀가루 프리믹스 개발</v>
      </c>
      <c r="G43" s="38" t="str">
        <f>IFERROR(VLOOKUP($B43,대상!$B:$AC,MATCH(G$2,대상!$1:$1,0)-1,FALSE),"")</f>
        <v/>
      </c>
      <c r="H43" s="33">
        <f>IFERROR(VLOOKUP($B43,[1]평가!$B:$Z,MATCH(LEFT(H$2,2),[1]평가!$7:$7,0)-1,FALSE),"")</f>
        <v>0</v>
      </c>
      <c r="I43" s="36">
        <f>IFERROR(VLOOKUP($B43,[1]평가!$B:$Z,MATCH(LEFT(I$2,2),[1]평가!$7:$7,0)-1,FALSE),"")</f>
        <v>81</v>
      </c>
      <c r="J43" s="36">
        <f>IFERROR(VLOOKUP($B43,[1]평가!$B:$Z,MATCH(LEFT(J$2,2),[1]평가!$7:$7,0)-1,FALSE),"")</f>
        <v>57</v>
      </c>
      <c r="K43" s="33">
        <f>IFERROR(VLOOKUP($B43,[2]평가!$B:$Z,MATCH(LEFT(K$2,2),[2]평가!$7:$7,0)-1,FALSE),"")</f>
        <v>0</v>
      </c>
      <c r="L43" s="36">
        <f>IFERROR(VLOOKUP($B43,[2]평가!$B:$Z,MATCH(LEFT(L$2,2),[2]평가!$7:$7,0)-1,FALSE),"")</f>
        <v>71</v>
      </c>
      <c r="M43" s="39">
        <f>IFERROR(VLOOKUP($B43,[2]평가!$B:$Z,MATCH(LEFT(M$2,2),[2]평가!$7:$7,0)-1,FALSE),"")</f>
        <v>100</v>
      </c>
      <c r="N43" s="33">
        <f>IFERROR(VLOOKUP($B43,[3]평가!$B:$Z,MATCH(LEFT(N$2,2),[3]평가!$7:$7,0)-1,FALSE),"")</f>
        <v>0</v>
      </c>
      <c r="O43" s="36">
        <f>IFERROR(VLOOKUP($B43,[3]평가!$B:$Z,MATCH(LEFT(O$2,2),[3]평가!$7:$7,0)-1,FALSE),"")</f>
        <v>69</v>
      </c>
      <c r="P43" s="39">
        <f>IFERROR(VLOOKUP($B43,[3]평가!$B:$Z,MATCH(LEFT(P$2,2),[3]평가!$7:$7,0)-1,FALSE),"")</f>
        <v>127</v>
      </c>
      <c r="Q43" s="33">
        <f>IFERROR(VLOOKUP($B43,[4]평가!$B:$Z,MATCH(LEFT(Q$2,2),[4]평가!$7:$7,0)-1,FALSE),"")</f>
        <v>0</v>
      </c>
      <c r="R43" s="36">
        <f>IFERROR(VLOOKUP($B43,[4]평가!$B:$Z,MATCH(LEFT(R$2,2),[4]평가!$7:$7,0)-1,FALSE),"")</f>
        <v>87</v>
      </c>
      <c r="S43" s="39">
        <f>IFERROR(VLOOKUP($B43,[4]평가!$B:$Z,MATCH(LEFT(S$2,2),[4]평가!$7:$7,0)-1,FALSE),"")</f>
        <v>13</v>
      </c>
      <c r="T43" s="33">
        <f>IFERROR(VLOOKUP($B43,[5]평가!$B:$Z,MATCH(LEFT(T$2,2),[5]평가!$7:$7,0)-1,FALSE),"")</f>
        <v>0</v>
      </c>
      <c r="U43" s="36">
        <f>IFERROR(VLOOKUP($B43,[5]평가!$B:$Z,MATCH(LEFT(U$2,2),[5]평가!$7:$7,0)-1,FALSE),"")</f>
        <v>84</v>
      </c>
      <c r="V43" s="39">
        <f>IFERROR(VLOOKUP($B43,[5]평가!$B:$Z,MATCH(LEFT(V$2,2),[5]평가!$7:$7,0)-1,FALSE),"")</f>
        <v>39</v>
      </c>
      <c r="W43" s="33">
        <f>IFERROR(VLOOKUP($B43,대상!$B:$AD,MATCH(W$2,대상!$1:$1,0)-1,FALSE),"")</f>
        <v>0</v>
      </c>
      <c r="X43" s="20">
        <f>IF(ISBLANK(B43),"",T$1-COUNTIF(H43:V43,"회피"))</f>
        <v>5</v>
      </c>
      <c r="Y43" s="21">
        <f>IF($T$1=X43,(SUM(I43,L43,O43,R43,U43)-MIN(I43,L43,O43,R43,U43)-MAX(I43,L43,O43,R43,U43))/($T$1-2),SUM(I43,L43,O43,R43,U43/X43))</f>
        <v>78.666666666666671</v>
      </c>
      <c r="Z43" s="40">
        <f>IFERROR(VLOOKUP($B43,대상!$B:$AD,MATCH(Z$2,대상!$1:$1,0)-1,FALSE),0)</f>
        <v>2</v>
      </c>
      <c r="AA43" s="41">
        <f>IFERROR(IF(W43="면제","100"+Z43,Y43+Z43),"")</f>
        <v>80.666666666666671</v>
      </c>
      <c r="AB43" s="35" t="str">
        <f>IF(OR(W43="면제",N(Y43)=0),"",IF(AA43&lt;60,"과락",""))</f>
        <v/>
      </c>
      <c r="AC43" s="54">
        <f>IF(N(AA43)=0,"",RANK(AA43,AA$3:AA$202))</f>
        <v>40</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①사회적으러 주목받는 기술이나 기슬적인 소개가 부족함 후발 진입자에 대한 방어 대첵이 필요함 _x000D_②사업게획은 양호하나 자금조달에 대한 구체적인 방법이 미흡하며 조직구성 역시 미흡하여 사업 추진에 어려움으로 실현 가능성이 부족함. _x000D_③- 기술의 배경 및 필요성, 기술의 차별성이 이해하기 쉽게 작성되어있음
- 아이템 기술에 대한 명확한 제시가 다소 미흡하다고 판단됨. _x000D_④문제 인식과 시장의 필요성이 확실하고, 시장 반응의 사전 검증을 통해 불확실성을 최소화하였음. 다만, 식품군의 신뢰성 및 안정성을 높일 수 있는 전략이 필요함.   _x000D_⑤저당 밀가루의 필요성이 있다고 보여짐. 구체적인 과제수행 계획이 설명되어 있음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28</v>
      </c>
      <c r="B44" s="2">
        <v>20423028</v>
      </c>
      <c r="C44" s="38" t="str">
        <f>IFERROR(VLOOKUP($B44,대상!$B:$AC,MATCH(C$2,대상!$1:$1,0)-1,FALSE),"")</f>
        <v>지역기반</v>
      </c>
      <c r="D44" s="38" t="str">
        <f>IFERROR(VLOOKUP($B44,대상!$B$1:$AC$2756,MATCH(D$2,대상!$1:$1,0)-1,FALSE),"")</f>
        <v>정상교</v>
      </c>
      <c r="E44" s="36" t="str">
        <f>IFERROR(VLOOKUP($B44,대상!$B:$AC,MATCH(E$2,대상!$1:$1,0)-1,FALSE),"")</f>
        <v>기계ㆍ소재</v>
      </c>
      <c r="F44" s="38" t="str">
        <f>IFERROR(VLOOKUP($B44,대상!$B:$AC,MATCH(F$2,대상!$1:$1,0)-1,FALSE),"")</f>
        <v>“ 욕실을 사우나로, 쓸수록 쌓이는 건강 데이터 “ IOT·AI 복사열 헬스케어 시스템</v>
      </c>
      <c r="G44" s="38" t="str">
        <f>IFERROR(VLOOKUP($B44,대상!$B:$AC,MATCH(G$2,대상!$1:$1,0)-1,FALSE),"")</f>
        <v/>
      </c>
      <c r="H44" s="33">
        <f>IFERROR(VLOOKUP($B44,[1]평가!$B:$Z,MATCH(LEFT(H$2,2),[1]평가!$7:$7,0)-1,FALSE),"")</f>
        <v>0</v>
      </c>
      <c r="I44" s="36">
        <f>IFERROR(VLOOKUP($B44,[1]평가!$B:$Z,MATCH(LEFT(I$2,2),[1]평가!$7:$7,0)-1,FALSE),"")</f>
        <v>81</v>
      </c>
      <c r="J44" s="36">
        <f>IFERROR(VLOOKUP($B44,[1]평가!$B:$Z,MATCH(LEFT(J$2,2),[1]평가!$7:$7,0)-1,FALSE),"")</f>
        <v>65</v>
      </c>
      <c r="K44" s="33">
        <f>IFERROR(VLOOKUP($B44,[2]평가!$B:$Z,MATCH(LEFT(K$2,2),[2]평가!$7:$7,0)-1,FALSE),"")</f>
        <v>0</v>
      </c>
      <c r="L44" s="36">
        <f>IFERROR(VLOOKUP($B44,[2]평가!$B:$Z,MATCH(LEFT(L$2,2),[2]평가!$7:$7,0)-1,FALSE),"")</f>
        <v>72</v>
      </c>
      <c r="M44" s="39">
        <f>IFERROR(VLOOKUP($B44,[2]평가!$B:$Z,MATCH(LEFT(M$2,2),[2]평가!$7:$7,0)-1,FALSE),"")</f>
        <v>108</v>
      </c>
      <c r="N44" s="33">
        <f>IFERROR(VLOOKUP($B44,[3]평가!$B:$Z,MATCH(LEFT(N$2,2),[3]평가!$7:$7,0)-1,FALSE),"")</f>
        <v>0</v>
      </c>
      <c r="O44" s="36">
        <f>IFERROR(VLOOKUP($B44,[3]평가!$B:$Z,MATCH(LEFT(O$2,2),[3]평가!$7:$7,0)-1,FALSE),"")</f>
        <v>84</v>
      </c>
      <c r="P44" s="39">
        <f>IFERROR(VLOOKUP($B44,[3]평가!$B:$Z,MATCH(LEFT(P$2,2),[3]평가!$7:$7,0)-1,FALSE),"")</f>
        <v>28</v>
      </c>
      <c r="Q44" s="33">
        <f>IFERROR(VLOOKUP($B44,[4]평가!$B:$Z,MATCH(LEFT(Q$2,2),[4]평가!$7:$7,0)-1,FALSE),"")</f>
        <v>0</v>
      </c>
      <c r="R44" s="36">
        <f>IFERROR(VLOOKUP($B44,[4]평가!$B:$Z,MATCH(LEFT(R$2,2),[4]평가!$7:$7,0)-1,FALSE),"")</f>
        <v>87</v>
      </c>
      <c r="S44" s="39">
        <f>IFERROR(VLOOKUP($B44,[4]평가!$B:$Z,MATCH(LEFT(S$2,2),[4]평가!$7:$7,0)-1,FALSE),"")</f>
        <v>41</v>
      </c>
      <c r="T44" s="33">
        <f>IFERROR(VLOOKUP($B44,[5]평가!$B:$Z,MATCH(LEFT(T$2,2),[5]평가!$7:$7,0)-1,FALSE),"")</f>
        <v>0</v>
      </c>
      <c r="U44" s="36">
        <f>IFERROR(VLOOKUP($B44,[5]평가!$B:$Z,MATCH(LEFT(U$2,2),[5]평가!$7:$7,0)-1,FALSE),"")</f>
        <v>76</v>
      </c>
      <c r="V44" s="39">
        <f>IFERROR(VLOOKUP($B44,[5]평가!$B:$Z,MATCH(LEFT(V$2,2),[5]평가!$7:$7,0)-1,FALSE),"")</f>
        <v>104</v>
      </c>
      <c r="W44" s="33">
        <f>IFERROR(VLOOKUP($B44,대상!$B:$AD,MATCH(W$2,대상!$1:$1,0)-1,FALSE),"")</f>
        <v>0</v>
      </c>
      <c r="X44" s="20">
        <f>IF(ISBLANK(B44),"",T$1-COUNTIF(H44:V44,"회피"))</f>
        <v>5</v>
      </c>
      <c r="Y44" s="21">
        <f>IF($T$1=X44,(SUM(I44,L44,O44,R44,U44)-MIN(I44,L44,O44,R44,U44)-MAX(I44,L44,O44,R44,U44))/($T$1-2),SUM(I44,L44,O44,R44,U44/X44))</f>
        <v>80.333333333333329</v>
      </c>
      <c r="Z44" s="40">
        <f>IFERROR(VLOOKUP($B44,대상!$B:$AD,MATCH(Z$2,대상!$1:$1,0)-1,FALSE),0)</f>
        <v>0</v>
      </c>
      <c r="AA44" s="41">
        <f>IFERROR(IF(W44="면제","100"+Z44,Y44+Z44),"")</f>
        <v>80.333333333333329</v>
      </c>
      <c r="AB44" s="35" t="str">
        <f>IF(OR(W44="면제",N(Y44)=0),"",IF(AA44&lt;60,"과락",""))</f>
        <v/>
      </c>
      <c r="AC44" s="54">
        <f>IF(N(AA44)=0,"",RANK(AA44,AA$3:AA$202))</f>
        <v>42</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①기존시장에 대한 진입 전략과 경쟁력확보에 관한 세부적인 전략이 필요함 _x000D_②사업게획은 양호하나 자금조달에 대한  구체성이 미흡하여 사업 추진에 어려움이 있으며 사업화에 어려움. _x000D_③- 아이템 기술 목표 및 방향성, 성장 전략등이 상세하게 잘 작성됨.
- 아이템의 상세 기술에 대한 설명에대 한 검토가 필요해 보임. _x000D_④문제 인식에 따른 사업 계획이 구체적이며, 진척도가 훌륭함. 기술적 실현 가능성에 대한 설명력이 다소 부족하고, 실제 활용 케이스에 대한 빠른 POC가 필요함. _x000D_⑤가정용 사우나 기술개발로 인하여 웰빙시장에 진입이 가능할것으로 보임. 기술적 과제 실행계획이 설명되어 있음.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30</v>
      </c>
      <c r="B45" s="2">
        <v>20424424</v>
      </c>
      <c r="C45" s="38" t="str">
        <f>IFERROR(VLOOKUP($B45,대상!$B:$AC,MATCH(C$2,대상!$1:$1,0)-1,FALSE),"")</f>
        <v>지역기반</v>
      </c>
      <c r="D45" s="38" t="str">
        <f>IFERROR(VLOOKUP($B45,대상!$B$1:$AC$2756,MATCH(D$2,대상!$1:$1,0)-1,FALSE),"")</f>
        <v>최재훈</v>
      </c>
      <c r="E45" s="36" t="str">
        <f>IFERROR(VLOOKUP($B45,대상!$B:$AC,MATCH(E$2,대상!$1:$1,0)-1,FALSE),"")</f>
        <v>기계ㆍ소재</v>
      </c>
      <c r="F45" s="38" t="str">
        <f>IFERROR(VLOOKUP($B45,대상!$B:$AC,MATCH(F$2,대상!$1:$1,0)-1,FALSE),"")</f>
        <v>소형 굿즈나 키링,펫테그 등 트랜드형 상품을 빠르고 쉽게 제조하여 빠른수익 창출과 누적매출로 인한 지속성장이 가능한 소규모 창업자용 소량사출 제조 통합 플랫폼</v>
      </c>
      <c r="G45" s="38" t="str">
        <f>IFERROR(VLOOKUP($B45,대상!$B:$AC,MATCH(G$2,대상!$1:$1,0)-1,FALSE),"")</f>
        <v/>
      </c>
      <c r="H45" s="33">
        <f>IFERROR(VLOOKUP($B45,[1]평가!$B:$Z,MATCH(LEFT(H$2,2),[1]평가!$7:$7,0)-1,FALSE),"")</f>
        <v>0</v>
      </c>
      <c r="I45" s="36">
        <f>IFERROR(VLOOKUP($B45,[1]평가!$B:$Z,MATCH(LEFT(I$2,2),[1]평가!$7:$7,0)-1,FALSE),"")</f>
        <v>78</v>
      </c>
      <c r="J45" s="36">
        <f>IFERROR(VLOOKUP($B45,[1]평가!$B:$Z,MATCH(LEFT(J$2,2),[1]평가!$7:$7,0)-1,FALSE),"")</f>
        <v>74</v>
      </c>
      <c r="K45" s="33">
        <f>IFERROR(VLOOKUP($B45,[2]평가!$B:$Z,MATCH(LEFT(K$2,2),[2]평가!$7:$7,0)-1,FALSE),"")</f>
        <v>0</v>
      </c>
      <c r="L45" s="36">
        <f>IFERROR(VLOOKUP($B45,[2]평가!$B:$Z,MATCH(LEFT(L$2,2),[2]평가!$7:$7,0)-1,FALSE),"")</f>
        <v>79</v>
      </c>
      <c r="M45" s="39">
        <f>IFERROR(VLOOKUP($B45,[2]평가!$B:$Z,MATCH(LEFT(M$2,2),[2]평가!$7:$7,0)-1,FALSE),"")</f>
        <v>62</v>
      </c>
      <c r="N45" s="33">
        <f>IFERROR(VLOOKUP($B45,[3]평가!$B:$Z,MATCH(LEFT(N$2,2),[3]평가!$7:$7,0)-1,FALSE),"")</f>
        <v>0</v>
      </c>
      <c r="O45" s="36">
        <f>IFERROR(VLOOKUP($B45,[3]평가!$B:$Z,MATCH(LEFT(O$2,2),[3]평가!$7:$7,0)-1,FALSE),"")</f>
        <v>75</v>
      </c>
      <c r="P45" s="39">
        <f>IFERROR(VLOOKUP($B45,[3]평가!$B:$Z,MATCH(LEFT(P$2,2),[3]평가!$7:$7,0)-1,FALSE),"")</f>
        <v>101</v>
      </c>
      <c r="Q45" s="33">
        <f>IFERROR(VLOOKUP($B45,[4]평가!$B:$Z,MATCH(LEFT(Q$2,2),[4]평가!$7:$7,0)-1,FALSE),"")</f>
        <v>0</v>
      </c>
      <c r="R45" s="36">
        <f>IFERROR(VLOOKUP($B45,[4]평가!$B:$Z,MATCH(LEFT(R$2,2),[4]평가!$7:$7,0)-1,FALSE),"")</f>
        <v>86</v>
      </c>
      <c r="S45" s="39">
        <f>IFERROR(VLOOKUP($B45,[4]평가!$B:$Z,MATCH(LEFT(S$2,2),[4]평가!$7:$7,0)-1,FALSE),"")</f>
        <v>49</v>
      </c>
      <c r="T45" s="33">
        <f>IFERROR(VLOOKUP($B45,[5]평가!$B:$Z,MATCH(LEFT(T$2,2),[5]평가!$7:$7,0)-1,FALSE),"")</f>
        <v>0</v>
      </c>
      <c r="U45" s="36">
        <f>IFERROR(VLOOKUP($B45,[5]평가!$B:$Z,MATCH(LEFT(U$2,2),[5]평가!$7:$7,0)-1,FALSE),"")</f>
        <v>84</v>
      </c>
      <c r="V45" s="39">
        <f>IFERROR(VLOOKUP($B45,[5]평가!$B:$Z,MATCH(LEFT(V$2,2),[5]평가!$7:$7,0)-1,FALSE),"")</f>
        <v>48</v>
      </c>
      <c r="W45" s="33">
        <f>IFERROR(VLOOKUP($B45,대상!$B:$AD,MATCH(W$2,대상!$1:$1,0)-1,FALSE),"")</f>
        <v>0</v>
      </c>
      <c r="X45" s="20">
        <f>IF(ISBLANK(B45),"",T$1-COUNTIF(H45:V45,"회피"))</f>
        <v>5</v>
      </c>
      <c r="Y45" s="21">
        <f>IF($T$1=X45,(SUM(I45,L45,O45,R45,U45)-MIN(I45,L45,O45,R45,U45)-MAX(I45,L45,O45,R45,U45))/($T$1-2),SUM(I45,L45,O45,R45,U45/X45))</f>
        <v>80.333333333333329</v>
      </c>
      <c r="Z45" s="40">
        <f>IFERROR(VLOOKUP($B45,대상!$B:$AD,MATCH(Z$2,대상!$1:$1,0)-1,FALSE),0)</f>
        <v>0</v>
      </c>
      <c r="AA45" s="41">
        <f>IFERROR(IF(W45="면제","100"+Z45,Y45+Z45),"")</f>
        <v>80.333333333333329</v>
      </c>
      <c r="AB45" s="35" t="str">
        <f>IF(OR(W45="면제",N(Y45)=0),"",IF(AA45&lt;60,"과락",""))</f>
        <v/>
      </c>
      <c r="AC45" s="54">
        <f>IF(N(AA45)=0,"",RANK(AA45,AA$3:AA$202))</f>
        <v>42</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①생산비용을 산출하는데 처리비용이나 설비 운영비용의 정보가 부실함 ROI분석이 더 필요함 _x000D_②사업게획은 양호하며 비즈니스 모델의 구체적 제시로 사업성 및 실현 가능성이 충분함. _x000D_③- 아이템 선행 기술의 제시가 잘 되어있으며, 목표 설정이 명확함.
- 시장 분석 및 BM은 적절하나 사업화 논리는 일부 제한적으로 보임. _x000D_④사업 계획이 구체적임. 창업 아이템이 가지는 기술적 가치나 어떤 제품을 만들지에 대한 설명 및 기술 개발 계획에 대한 설명이 다소 모호함.  _x000D_⑤제조양산의 프레임 변경으로 소량사출에 대한 필요성이 있어보임. 과제수행 내용에 대한 설명이 되어 있음.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66</v>
      </c>
      <c r="B46" s="2">
        <v>20413168</v>
      </c>
      <c r="C46" s="38" t="str">
        <f>IFERROR(VLOOKUP($B46,대상!$B:$AC,MATCH(C$2,대상!$1:$1,0)-1,FALSE),"")</f>
        <v>대학발</v>
      </c>
      <c r="D46" s="38" t="str">
        <f>IFERROR(VLOOKUP($B46,대상!$B$1:$AC$2756,MATCH(D$2,대상!$1:$1,0)-1,FALSE),"")</f>
        <v>배재형</v>
      </c>
      <c r="E46" s="36" t="str">
        <f>IFERROR(VLOOKUP($B46,대상!$B:$AC,MATCH(E$2,대상!$1:$1,0)-1,FALSE),"")</f>
        <v>기계ㆍ소재</v>
      </c>
      <c r="F46" s="38" t="str">
        <f>IFERROR(VLOOKUP($B46,대상!$B:$AC,MATCH(F$2,대상!$1:$1,0)-1,FALSE),"")</f>
        <v>대형 적층제조 기반 맞춤형 산업용 에어로겔 단열·열관리 구조체</v>
      </c>
      <c r="G46" s="38" t="str">
        <f>IFERROR(VLOOKUP($B46,대상!$B:$AC,MATCH(G$2,대상!$1:$1,0)-1,FALSE),"")</f>
        <v/>
      </c>
      <c r="H46" s="33">
        <f>IFERROR(VLOOKUP($B46,[1]평가!$B:$Z,MATCH(LEFT(H$2,2),[1]평가!$7:$7,0)-1,FALSE),"")</f>
        <v>0</v>
      </c>
      <c r="I46" s="36">
        <f>IFERROR(VLOOKUP($B46,[1]평가!$B:$Z,MATCH(LEFT(I$2,2),[1]평가!$7:$7,0)-1,FALSE),"")</f>
        <v>72</v>
      </c>
      <c r="J46" s="36">
        <f>IFERROR(VLOOKUP($B46,[1]평가!$B:$Z,MATCH(LEFT(J$2,2),[1]평가!$7:$7,0)-1,FALSE),"")</f>
        <v>134</v>
      </c>
      <c r="K46" s="33">
        <f>IFERROR(VLOOKUP($B46,[2]평가!$B:$Z,MATCH(LEFT(K$2,2),[2]평가!$7:$7,0)-1,FALSE),"")</f>
        <v>0</v>
      </c>
      <c r="L46" s="36">
        <f>IFERROR(VLOOKUP($B46,[2]평가!$B:$Z,MATCH(LEFT(L$2,2),[2]평가!$7:$7,0)-1,FALSE),"")</f>
        <v>86</v>
      </c>
      <c r="M46" s="39">
        <f>IFERROR(VLOOKUP($B46,[2]평가!$B:$Z,MATCH(LEFT(M$2,2),[2]평가!$7:$7,0)-1,FALSE),"")</f>
        <v>18</v>
      </c>
      <c r="N46" s="33">
        <f>IFERROR(VLOOKUP($B46,[3]평가!$B:$Z,MATCH(LEFT(N$2,2),[3]평가!$7:$7,0)-1,FALSE),"")</f>
        <v>0</v>
      </c>
      <c r="O46" s="36">
        <f>IFERROR(VLOOKUP($B46,[3]평가!$B:$Z,MATCH(LEFT(O$2,2),[3]평가!$7:$7,0)-1,FALSE),"")</f>
        <v>78</v>
      </c>
      <c r="P46" s="39">
        <f>IFERROR(VLOOKUP($B46,[3]평가!$B:$Z,MATCH(LEFT(P$2,2),[3]평가!$7:$7,0)-1,FALSE),"")</f>
        <v>65</v>
      </c>
      <c r="Q46" s="33">
        <f>IFERROR(VLOOKUP($B46,[4]평가!$B:$Z,MATCH(LEFT(Q$2,2),[4]평가!$7:$7,0)-1,FALSE),"")</f>
        <v>0</v>
      </c>
      <c r="R46" s="36">
        <f>IFERROR(VLOOKUP($B46,[4]평가!$B:$Z,MATCH(LEFT(R$2,2),[4]평가!$7:$7,0)-1,FALSE),"")</f>
        <v>89</v>
      </c>
      <c r="S46" s="39">
        <f>IFERROR(VLOOKUP($B46,[4]평가!$B:$Z,MATCH(LEFT(S$2,2),[4]평가!$7:$7,0)-1,FALSE),"")</f>
        <v>13</v>
      </c>
      <c r="T46" s="33">
        <f>IFERROR(VLOOKUP($B46,[5]평가!$B:$Z,MATCH(LEFT(T$2,2),[5]평가!$7:$7,0)-1,FALSE),"")</f>
        <v>0</v>
      </c>
      <c r="U46" s="36">
        <f>IFERROR(VLOOKUP($B46,[5]평가!$B:$Z,MATCH(LEFT(U$2,2),[5]평가!$7:$7,0)-1,FALSE),"")</f>
        <v>77</v>
      </c>
      <c r="V46" s="39">
        <f>IFERROR(VLOOKUP($B46,[5]평가!$B:$Z,MATCH(LEFT(V$2,2),[5]평가!$7:$7,0)-1,FALSE),"")</f>
        <v>91</v>
      </c>
      <c r="W46" s="33">
        <f>IFERROR(VLOOKUP($B46,대상!$B:$AD,MATCH(W$2,대상!$1:$1,0)-1,FALSE),"")</f>
        <v>0</v>
      </c>
      <c r="X46" s="20">
        <f>IF(ISBLANK(B46),"",T$1-COUNTIF(H46:V46,"회피"))</f>
        <v>5</v>
      </c>
      <c r="Y46" s="21">
        <f>IF($T$1=X46,(SUM(I46,L46,O46,R46,U46)-MIN(I46,L46,O46,R46,U46)-MAX(I46,L46,O46,R46,U46))/($T$1-2),SUM(I46,L46,O46,R46,U46/X46))</f>
        <v>80.333333333333329</v>
      </c>
      <c r="Z46" s="40">
        <f>IFERROR(VLOOKUP($B46,대상!$B:$AD,MATCH(Z$2,대상!$1:$1,0)-1,FALSE),0)</f>
        <v>0</v>
      </c>
      <c r="AA46" s="41">
        <f>IFERROR(IF(W46="면제","100"+Z46,Y46+Z46),"")</f>
        <v>80.333333333333329</v>
      </c>
      <c r="AB46" s="35" t="str">
        <f>IF(OR(W46="면제",N(Y46)=0),"",IF(AA46&lt;60,"과락",""))</f>
        <v/>
      </c>
      <c r="AC46" s="54">
        <f>IF(N(AA46)=0,"",RANK(AA46,AA$3:AA$202))</f>
        <v>42</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창업 아이템의 기술에 대한 내용이 구체적으로 작성됨
- 창업 아이템의 매출 발생 결로 및 시장 진입 전략의 구체성이 보완되어야함. _x000D_④기술력 및 대표자 역량이 우수함. 성장 전략에 대한 구체적인 계획이 부족함. 실제 적층 제조 산업에서의 제품 점유율 및 진입 전략에 대한 계획이 기술 개발 만큼 중요함. _x000D_⑤기술개발의 구체적인 내용은 보이나, 시장수요에 대한 내용 보완이 필요할것으로 보임.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 xml:space="preserve">①불일치 _x000D_②불일치 _x000D_③불일치 _x000D_④불일치 _x000D_⑤불일치 </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 xml:space="preserve">①에어로겔기반의 적츨제조 기술을 활용한 구조물제조기술로서 지역주력사업과 불일치 힘  _x000D_②본 사업의 지역 주력 산업인 시스템반도체, 인공지능, 바이오, 지능형 로봇에 일치하지 않음 _x000D_③에어로겔 개발 기술로 불일치함 _x000D_④첨단 제조 관련으로 지역 주력 산업 불일치 _x000D_⑤지역주력 산업에 일치하지 않음 </v>
      </c>
    </row>
    <row r="47" spans="1:32" ht="30" customHeight="1" x14ac:dyDescent="0.35">
      <c r="A47" s="4">
        <v>75</v>
      </c>
      <c r="B47" s="2">
        <v>20408512</v>
      </c>
      <c r="C47" s="38" t="str">
        <f>IFERROR(VLOOKUP($B47,대상!$B:$AC,MATCH(C$2,대상!$1:$1,0)-1,FALSE),"")</f>
        <v>지역기반</v>
      </c>
      <c r="D47" s="38" t="str">
        <f>IFERROR(VLOOKUP($B47,대상!$B$1:$AC$2756,MATCH(D$2,대상!$1:$1,0)-1,FALSE),"")</f>
        <v>이다인</v>
      </c>
      <c r="E47" s="36" t="str">
        <f>IFERROR(VLOOKUP($B47,대상!$B:$AC,MATCH(E$2,대상!$1:$1,0)-1,FALSE),"")</f>
        <v>기계ㆍ소재</v>
      </c>
      <c r="F47" s="38" t="str">
        <f>IFERROR(VLOOKUP($B47,대상!$B:$AC,MATCH(F$2,대상!$1:$1,0)-1,FALSE),"")</f>
        <v>산책을 바꾸는 기술: 반려견 스마트 하네스</v>
      </c>
      <c r="G47" s="38" t="str">
        <f>IFERROR(VLOOKUP($B47,대상!$B:$AC,MATCH(G$2,대상!$1:$1,0)-1,FALSE),"")</f>
        <v/>
      </c>
      <c r="H47" s="33">
        <f>IFERROR(VLOOKUP($B47,[1]평가!$B:$Z,MATCH(LEFT(H$2,2),[1]평가!$7:$7,0)-1,FALSE),"")</f>
        <v>0</v>
      </c>
      <c r="I47" s="36">
        <f>IFERROR(VLOOKUP($B47,[1]평가!$B:$Z,MATCH(LEFT(I$2,2),[1]평가!$7:$7,0)-1,FALSE),"")</f>
        <v>82</v>
      </c>
      <c r="J47" s="36">
        <f>IFERROR(VLOOKUP($B47,[1]평가!$B:$Z,MATCH(LEFT(J$2,2),[1]평가!$7:$7,0)-1,FALSE),"")</f>
        <v>62</v>
      </c>
      <c r="K47" s="33">
        <f>IFERROR(VLOOKUP($B47,[2]평가!$B:$Z,MATCH(LEFT(K$2,2),[2]평가!$7:$7,0)-1,FALSE),"")</f>
        <v>0</v>
      </c>
      <c r="L47" s="36">
        <f>IFERROR(VLOOKUP($B47,[2]평가!$B:$Z,MATCH(LEFT(L$2,2),[2]평가!$7:$7,0)-1,FALSE),"")</f>
        <v>83</v>
      </c>
      <c r="M47" s="39">
        <f>IFERROR(VLOOKUP($B47,[2]평가!$B:$Z,MATCH(LEFT(M$2,2),[2]평가!$7:$7,0)-1,FALSE),"")</f>
        <v>55</v>
      </c>
      <c r="N47" s="33">
        <f>IFERROR(VLOOKUP($B47,[3]평가!$B:$Z,MATCH(LEFT(N$2,2),[3]평가!$7:$7,0)-1,FALSE),"")</f>
        <v>0</v>
      </c>
      <c r="O47" s="36">
        <f>IFERROR(VLOOKUP($B47,[3]평가!$B:$Z,MATCH(LEFT(O$2,2),[3]평가!$7:$7,0)-1,FALSE),"")</f>
        <v>87</v>
      </c>
      <c r="P47" s="39">
        <f>IFERROR(VLOOKUP($B47,[3]평가!$B:$Z,MATCH(LEFT(P$2,2),[3]평가!$7:$7,0)-1,FALSE),"")</f>
        <v>22</v>
      </c>
      <c r="Q47" s="33">
        <f>IFERROR(VLOOKUP($B47,[4]평가!$B:$Z,MATCH(LEFT(Q$2,2),[4]평가!$7:$7,0)-1,FALSE),"")</f>
        <v>0</v>
      </c>
      <c r="R47" s="36">
        <f>IFERROR(VLOOKUP($B47,[4]평가!$B:$Z,MATCH(LEFT(R$2,2),[4]평가!$7:$7,0)-1,FALSE),"")</f>
        <v>76</v>
      </c>
      <c r="S47" s="39">
        <f>IFERROR(VLOOKUP($B47,[4]평가!$B:$Z,MATCH(LEFT(S$2,2),[4]평가!$7:$7,0)-1,FALSE),"")</f>
        <v>128</v>
      </c>
      <c r="T47" s="33">
        <f>IFERROR(VLOOKUP($B47,[5]평가!$B:$Z,MATCH(LEFT(T$2,2),[5]평가!$7:$7,0)-1,FALSE),"")</f>
        <v>0</v>
      </c>
      <c r="U47" s="36">
        <f>IFERROR(VLOOKUP($B47,[5]평가!$B:$Z,MATCH(LEFT(U$2,2),[5]평가!$7:$7,0)-1,FALSE),"")</f>
        <v>67</v>
      </c>
      <c r="V47" s="39">
        <f>IFERROR(VLOOKUP($B47,[5]평가!$B:$Z,MATCH(LEFT(V$2,2),[5]평가!$7:$7,0)-1,FALSE),"")</f>
        <v>159</v>
      </c>
      <c r="W47" s="33">
        <f>IFERROR(VLOOKUP($B47,대상!$B:$AD,MATCH(W$2,대상!$1:$1,0)-1,FALSE),"")</f>
        <v>0</v>
      </c>
      <c r="X47" s="20">
        <f>IF(ISBLANK(B47),"",T$1-COUNTIF(H47:V47,"회피"))</f>
        <v>5</v>
      </c>
      <c r="Y47" s="21">
        <f>IF($T$1=X47,(SUM(I47,L47,O47,R47,U47)-MIN(I47,L47,O47,R47,U47)-MAX(I47,L47,O47,R47,U47))/($T$1-2),SUM(I47,L47,O47,R47,U47/X47))</f>
        <v>80.333333333333329</v>
      </c>
      <c r="Z47" s="40">
        <f>IFERROR(VLOOKUP($B47,대상!$B:$AD,MATCH(Z$2,대상!$1:$1,0)-1,FALSE),0)</f>
        <v>0</v>
      </c>
      <c r="AA47" s="41">
        <f>IFERROR(IF(W47="면제","100"+Z47,Y47+Z47),"")</f>
        <v>80.333333333333329</v>
      </c>
      <c r="AB47" s="35" t="str">
        <f>IF(OR(W47="면제",N(Y47)=0),"",IF(AA47&lt;60,"과락",""))</f>
        <v/>
      </c>
      <c r="AC47" s="54">
        <f>IF(N(AA47)=0,"",RANK(AA47,AA$3:AA$202))</f>
        <v>42</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창업 아이템 목적 및 필요성이 구체적으로 기술됨
- 사업화 전략은 명확하게 작성되었으나, 실현 가능성은 검토가 필요함
 _x000D_④반려 동물 사업의 특성을 잘 이해하고 있음. 제품 구현 난이도가 높지 않아서 모방 제품에 대한 대응전략이 필요함. 고객 락인을 위한 상세 전략이 필요함. _x000D_⑤반려견 종합솔루션 개발 과제임. 기존의 반려용품 GPS 제품과의 차별점보완설명과 시장팀투전략에 대한 보완설명이 필요하다고 보여짐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107</v>
      </c>
      <c r="B48" s="2">
        <v>20420413</v>
      </c>
      <c r="C48" s="38" t="str">
        <f>IFERROR(VLOOKUP($B48,대상!$B:$AC,MATCH(C$2,대상!$1:$1,0)-1,FALSE),"")</f>
        <v>지역기반</v>
      </c>
      <c r="D48" s="38" t="str">
        <f>IFERROR(VLOOKUP($B48,대상!$B$1:$AC$2756,MATCH(D$2,대상!$1:$1,0)-1,FALSE),"")</f>
        <v>최원국</v>
      </c>
      <c r="E48" s="36" t="str">
        <f>IFERROR(VLOOKUP($B48,대상!$B:$AC,MATCH(E$2,대상!$1:$1,0)-1,FALSE),"")</f>
        <v>기계ㆍ소재</v>
      </c>
      <c r="F48" s="38" t="str">
        <f>IFERROR(VLOOKUP($B48,대상!$B:$AC,MATCH(F$2,대상!$1:$1,0)-1,FALSE),"")</f>
        <v>캔용기 자동 배송 솔루션이 내장된 전자동 올인원 캔시머</v>
      </c>
      <c r="G48" s="38" t="str">
        <f>IFERROR(VLOOKUP($B48,대상!$B:$AC,MATCH(G$2,대상!$1:$1,0)-1,FALSE),"")</f>
        <v/>
      </c>
      <c r="H48" s="33">
        <f>IFERROR(VLOOKUP($B48,[1]평가!$B:$Z,MATCH(LEFT(H$2,2),[1]평가!$7:$7,0)-1,FALSE),"")</f>
        <v>0</v>
      </c>
      <c r="I48" s="36">
        <f>IFERROR(VLOOKUP($B48,[1]평가!$B:$Z,MATCH(LEFT(I$2,2),[1]평가!$7:$7,0)-1,FALSE),"")</f>
        <v>76</v>
      </c>
      <c r="J48" s="36">
        <f>IFERROR(VLOOKUP($B48,[1]평가!$B:$Z,MATCH(LEFT(J$2,2),[1]평가!$7:$7,0)-1,FALSE),"")</f>
        <v>93</v>
      </c>
      <c r="K48" s="33">
        <f>IFERROR(VLOOKUP($B48,[2]평가!$B:$Z,MATCH(LEFT(K$2,2),[2]평가!$7:$7,0)-1,FALSE),"")</f>
        <v>0</v>
      </c>
      <c r="L48" s="36">
        <f>IFERROR(VLOOKUP($B48,[2]평가!$B:$Z,MATCH(LEFT(L$2,2),[2]평가!$7:$7,0)-1,FALSE),"")</f>
        <v>86</v>
      </c>
      <c r="M48" s="39">
        <f>IFERROR(VLOOKUP($B48,[2]평가!$B:$Z,MATCH(LEFT(M$2,2),[2]평가!$7:$7,0)-1,FALSE),"")</f>
        <v>18</v>
      </c>
      <c r="N48" s="33">
        <f>IFERROR(VLOOKUP($B48,[3]평가!$B:$Z,MATCH(LEFT(N$2,2),[3]평가!$7:$7,0)-1,FALSE),"")</f>
        <v>0</v>
      </c>
      <c r="O48" s="36">
        <f>IFERROR(VLOOKUP($B48,[3]평가!$B:$Z,MATCH(LEFT(O$2,2),[3]평가!$7:$7,0)-1,FALSE),"")</f>
        <v>76</v>
      </c>
      <c r="P48" s="39">
        <f>IFERROR(VLOOKUP($B48,[3]평가!$B:$Z,MATCH(LEFT(P$2,2),[3]평가!$7:$7,0)-1,FALSE),"")</f>
        <v>76</v>
      </c>
      <c r="Q48" s="33">
        <f>IFERROR(VLOOKUP($B48,[4]평가!$B:$Z,MATCH(LEFT(Q$2,2),[4]평가!$7:$7,0)-1,FALSE),"")</f>
        <v>0</v>
      </c>
      <c r="R48" s="36">
        <f>IFERROR(VLOOKUP($B48,[4]평가!$B:$Z,MATCH(LEFT(R$2,2),[4]평가!$7:$7,0)-1,FALSE),"")</f>
        <v>79</v>
      </c>
      <c r="S48" s="39">
        <f>IFERROR(VLOOKUP($B48,[4]평가!$B:$Z,MATCH(LEFT(S$2,2),[4]평가!$7:$7,0)-1,FALSE),"")</f>
        <v>62</v>
      </c>
      <c r="T48" s="33">
        <f>IFERROR(VLOOKUP($B48,[5]평가!$B:$Z,MATCH(LEFT(T$2,2),[5]평가!$7:$7,0)-1,FALSE),"")</f>
        <v>0</v>
      </c>
      <c r="U48" s="36">
        <f>IFERROR(VLOOKUP($B48,[5]평가!$B:$Z,MATCH(LEFT(U$2,2),[5]평가!$7:$7,0)-1,FALSE),"")</f>
        <v>89</v>
      </c>
      <c r="V48" s="39">
        <f>IFERROR(VLOOKUP($B48,[5]평가!$B:$Z,MATCH(LEFT(V$2,2),[5]평가!$7:$7,0)-1,FALSE),"")</f>
        <v>13</v>
      </c>
      <c r="W48" s="33">
        <f>IFERROR(VLOOKUP($B48,대상!$B:$AD,MATCH(W$2,대상!$1:$1,0)-1,FALSE),"")</f>
        <v>0</v>
      </c>
      <c r="X48" s="20">
        <f>IF(ISBLANK(B48),"",T$1-COUNTIF(H48:V48,"회피"))</f>
        <v>5</v>
      </c>
      <c r="Y48" s="21">
        <f>IF($T$1=X48,(SUM(I48,L48,O48,R48,U48)-MIN(I48,L48,O48,R48,U48)-MAX(I48,L48,O48,R48,U48))/($T$1-2),SUM(I48,L48,O48,R48,U48/X48))</f>
        <v>80.333333333333329</v>
      </c>
      <c r="Z48" s="40">
        <f>IFERROR(VLOOKUP($B48,대상!$B:$AD,MATCH(Z$2,대상!$1:$1,0)-1,FALSE),0)</f>
        <v>0</v>
      </c>
      <c r="AA48" s="41">
        <f>IFERROR(IF(W48="면제","100"+Z48,Y48+Z48),"")</f>
        <v>80.333333333333329</v>
      </c>
      <c r="AB48" s="35" t="str">
        <f>IF(OR(W48="면제",N(Y48)=0),"",IF(AA48&lt;60,"과락",""))</f>
        <v/>
      </c>
      <c r="AC48" s="54">
        <f>IF(N(AA48)=0,"",RANK(AA48,AA$3:AA$202))</f>
        <v>42</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구체화 및 타사 비교가 구체적으로 작성됨
- 아이템의 기술에 대한 상세 기재가 요구되며, 자금 조달 계획의 보완이 필요함 _x000D_④솔루션 개발 역량과 사업 진행 역량이 우수함. 중국 제품과의 가격 경쟁에 집중하는 것이 사업적으로 리스크가 있는 전략일 수 있음. 사업화 관점에서 다각적인 계획 수립이 필요함.  _x000D_⑤배달업체의 캔 용기 밀폐 기술개발과제임. 기존의 현장 문제점을 파악하고 솔루션을 제시하고 있음. 기술개발목표가 설명되어 있으며, 시장 진입이 가능할것으로 보임.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122</v>
      </c>
      <c r="B49" s="2">
        <v>20424985</v>
      </c>
      <c r="C49" s="38" t="str">
        <f>IFERROR(VLOOKUP($B49,대상!$B:$AC,MATCH(C$2,대상!$1:$1,0)-1,FALSE),"")</f>
        <v>지역기반</v>
      </c>
      <c r="D49" s="38" t="str">
        <f>IFERROR(VLOOKUP($B49,대상!$B$1:$AC$2756,MATCH(D$2,대상!$1:$1,0)-1,FALSE),"")</f>
        <v>유경림</v>
      </c>
      <c r="E49" s="36" t="str">
        <f>IFERROR(VLOOKUP($B49,대상!$B:$AC,MATCH(E$2,대상!$1:$1,0)-1,FALSE),"")</f>
        <v>기계ㆍ소재</v>
      </c>
      <c r="F49" s="38" t="str">
        <f>IFERROR(VLOOKUP($B49,대상!$B:$AC,MATCH(F$2,대상!$1:$1,0)-1,FALSE),"")</f>
        <v>액상 플라즈마 기반 반려견 지간염 예방용 메디컬 세정 솔루션 개발</v>
      </c>
      <c r="G49" s="38" t="str">
        <f>IFERROR(VLOOKUP($B49,대상!$B:$AC,MATCH(G$2,대상!$1:$1,0)-1,FALSE),"")</f>
        <v/>
      </c>
      <c r="H49" s="33">
        <f>IFERROR(VLOOKUP($B49,[1]평가!$B:$Z,MATCH(LEFT(H$2,2),[1]평가!$7:$7,0)-1,FALSE),"")</f>
        <v>0</v>
      </c>
      <c r="I49" s="36">
        <f>IFERROR(VLOOKUP($B49,[1]평가!$B:$Z,MATCH(LEFT(I$2,2),[1]평가!$7:$7,0)-1,FALSE),"")</f>
        <v>78</v>
      </c>
      <c r="J49" s="36">
        <f>IFERROR(VLOOKUP($B49,[1]평가!$B:$Z,MATCH(LEFT(J$2,2),[1]평가!$7:$7,0)-1,FALSE),"")</f>
        <v>68</v>
      </c>
      <c r="K49" s="33">
        <f>IFERROR(VLOOKUP($B49,[2]평가!$B:$Z,MATCH(LEFT(K$2,2),[2]평가!$7:$7,0)-1,FALSE),"")</f>
        <v>0</v>
      </c>
      <c r="L49" s="36">
        <f>IFERROR(VLOOKUP($B49,[2]평가!$B:$Z,MATCH(LEFT(L$2,2),[2]평가!$7:$7,0)-1,FALSE),"")</f>
        <v>63</v>
      </c>
      <c r="M49" s="39">
        <f>IFERROR(VLOOKUP($B49,[2]평가!$B:$Z,MATCH(LEFT(M$2,2),[2]평가!$7:$7,0)-1,FALSE),"")</f>
        <v>161</v>
      </c>
      <c r="N49" s="33">
        <f>IFERROR(VLOOKUP($B49,[3]평가!$B:$Z,MATCH(LEFT(N$2,2),[3]평가!$7:$7,0)-1,FALSE),"")</f>
        <v>0</v>
      </c>
      <c r="O49" s="36">
        <f>IFERROR(VLOOKUP($B49,[3]평가!$B:$Z,MATCH(LEFT(O$2,2),[3]평가!$7:$7,0)-1,FALSE),"")</f>
        <v>72</v>
      </c>
      <c r="P49" s="39">
        <f>IFERROR(VLOOKUP($B49,[3]평가!$B:$Z,MATCH(LEFT(P$2,2),[3]평가!$7:$7,0)-1,FALSE),"")</f>
        <v>106</v>
      </c>
      <c r="Q49" s="33">
        <f>IFERROR(VLOOKUP($B49,[4]평가!$B:$Z,MATCH(LEFT(Q$2,2),[4]평가!$7:$7,0)-1,FALSE),"")</f>
        <v>0</v>
      </c>
      <c r="R49" s="36">
        <f>IFERROR(VLOOKUP($B49,[4]평가!$B:$Z,MATCH(LEFT(R$2,2),[4]평가!$7:$7,0)-1,FALSE),"")</f>
        <v>87</v>
      </c>
      <c r="S49" s="39">
        <f>IFERROR(VLOOKUP($B49,[4]평가!$B:$Z,MATCH(LEFT(S$2,2),[4]평가!$7:$7,0)-1,FALSE),"")</f>
        <v>13</v>
      </c>
      <c r="T49" s="33">
        <f>IFERROR(VLOOKUP($B49,[5]평가!$B:$Z,MATCH(LEFT(T$2,2),[5]평가!$7:$7,0)-1,FALSE),"")</f>
        <v>0</v>
      </c>
      <c r="U49" s="36">
        <f>IFERROR(VLOOKUP($B49,[5]평가!$B:$Z,MATCH(LEFT(U$2,2),[5]평가!$7:$7,0)-1,FALSE),"")</f>
        <v>85</v>
      </c>
      <c r="V49" s="39">
        <f>IFERROR(VLOOKUP($B49,[5]평가!$B:$Z,MATCH(LEFT(V$2,2),[5]평가!$7:$7,0)-1,FALSE),"")</f>
        <v>32</v>
      </c>
      <c r="W49" s="33">
        <f>IFERROR(VLOOKUP($B49,대상!$B:$AD,MATCH(W$2,대상!$1:$1,0)-1,FALSE),"")</f>
        <v>0</v>
      </c>
      <c r="X49" s="20">
        <f>IF(ISBLANK(B49),"",T$1-COUNTIF(H49:V49,"회피"))</f>
        <v>5</v>
      </c>
      <c r="Y49" s="21">
        <f>IF($T$1=X49,(SUM(I49,L49,O49,R49,U49)-MIN(I49,L49,O49,R49,U49)-MAX(I49,L49,O49,R49,U49))/($T$1-2),SUM(I49,L49,O49,R49,U49/X49))</f>
        <v>78.333333333333329</v>
      </c>
      <c r="Z49" s="40">
        <f>IFERROR(VLOOKUP($B49,대상!$B:$AD,MATCH(Z$2,대상!$1:$1,0)-1,FALSE),0)</f>
        <v>2</v>
      </c>
      <c r="AA49" s="41">
        <f>IFERROR(IF(W49="면제","100"+Z49,Y49+Z49),"")</f>
        <v>80.333333333333329</v>
      </c>
      <c r="AB49" s="35" t="str">
        <f>IF(OR(W49="면제",N(Y49)=0),"",IF(AA49&lt;60,"과락",""))</f>
        <v/>
      </c>
      <c r="AC49" s="54">
        <f>IF(N(AA49)=0,"",RANK(AA49,AA$3:AA$202))</f>
        <v>42</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①기존시장에 대한 진입 전략과 경쟁력확보에 관한 세부적인 전략이 필요함 _x000D_②사업계획서 내용은 양호하나 고도화 방안에서 세정제의 안정성에 대한 검증이 선행 되어야 하나 기본자료 제시가 미흡함. _x000D_③- 사업아이템이 명확하고 기술에 대한 내용이 이해하기 쉽게 작성되었음
- 자금 조달 계획 및 발생 매출 계획이 미흡하여 보완이 필요함 _x000D_④사업 분야에 대한 이해도가 높고, 문제 인식이 우수함. 사업비를 활용한 인증 계획이 구체적임. 사업 확장성 및 경쟁 제품 대응 방안이 다소 부족함. _x000D_⑤플라즈마 기술을 활용한 반려견 발 세정제 개발과제임. 기술개발 목표와 기존 제품의 문제점, 차별점이 설명되어 있음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150</v>
      </c>
      <c r="B50" s="2">
        <v>20430425</v>
      </c>
      <c r="C50" s="38" t="str">
        <f>IFERROR(VLOOKUP($B50,대상!$B:$AC,MATCH(C$2,대상!$1:$1,0)-1,FALSE),"")</f>
        <v>지역기반</v>
      </c>
      <c r="D50" s="38" t="str">
        <f>IFERROR(VLOOKUP($B50,대상!$B$1:$AC$2756,MATCH(D$2,대상!$1:$1,0)-1,FALSE),"")</f>
        <v>황광석</v>
      </c>
      <c r="E50" s="36" t="str">
        <f>IFERROR(VLOOKUP($B50,대상!$B:$AC,MATCH(E$2,대상!$1:$1,0)-1,FALSE),"")</f>
        <v>기계ㆍ소재</v>
      </c>
      <c r="F50" s="38" t="str">
        <f>IFERROR(VLOOKUP($B50,대상!$B:$AC,MATCH(F$2,대상!$1:$1,0)-1,FALSE),"")</f>
        <v>다채널 영상처리 기술이 적용된 통합 비전검사 기능의 (중소 자동화 업체 맞춤형) 머신비전 검사 소프트웨어</v>
      </c>
      <c r="G50" s="38" t="str">
        <f>IFERROR(VLOOKUP($B50,대상!$B:$AC,MATCH(G$2,대상!$1:$1,0)-1,FALSE),"")</f>
        <v/>
      </c>
      <c r="H50" s="33">
        <f>IFERROR(VLOOKUP($B50,[1]평가!$B:$Z,MATCH(LEFT(H$2,2),[1]평가!$7:$7,0)-1,FALSE),"")</f>
        <v>0</v>
      </c>
      <c r="I50" s="36">
        <f>IFERROR(VLOOKUP($B50,[1]평가!$B:$Z,MATCH(LEFT(I$2,2),[1]평가!$7:$7,0)-1,FALSE),"")</f>
        <v>74</v>
      </c>
      <c r="J50" s="36">
        <f>IFERROR(VLOOKUP($B50,[1]평가!$B:$Z,MATCH(LEFT(J$2,2),[1]평가!$7:$7,0)-1,FALSE),"")</f>
        <v>107</v>
      </c>
      <c r="K50" s="33">
        <f>IFERROR(VLOOKUP($B50,[2]평가!$B:$Z,MATCH(LEFT(K$2,2),[2]평가!$7:$7,0)-1,FALSE),"")</f>
        <v>0</v>
      </c>
      <c r="L50" s="36">
        <f>IFERROR(VLOOKUP($B50,[2]평가!$B:$Z,MATCH(LEFT(L$2,2),[2]평가!$7:$7,0)-1,FALSE),"")</f>
        <v>79</v>
      </c>
      <c r="M50" s="39">
        <f>IFERROR(VLOOKUP($B50,[2]평가!$B:$Z,MATCH(LEFT(M$2,2),[2]평가!$7:$7,0)-1,FALSE),"")</f>
        <v>62</v>
      </c>
      <c r="N50" s="33">
        <f>IFERROR(VLOOKUP($B50,[3]평가!$B:$Z,MATCH(LEFT(N$2,2),[3]평가!$7:$7,0)-1,FALSE),"")</f>
        <v>0</v>
      </c>
      <c r="O50" s="36">
        <f>IFERROR(VLOOKUP($B50,[3]평가!$B:$Z,MATCH(LEFT(O$2,2),[3]평가!$7:$7,0)-1,FALSE),"")</f>
        <v>72</v>
      </c>
      <c r="P50" s="39">
        <f>IFERROR(VLOOKUP($B50,[3]평가!$B:$Z,MATCH(LEFT(P$2,2),[3]평가!$7:$7,0)-1,FALSE),"")</f>
        <v>118</v>
      </c>
      <c r="Q50" s="33">
        <f>IFERROR(VLOOKUP($B50,[4]평가!$B:$Z,MATCH(LEFT(Q$2,2),[4]평가!$7:$7,0)-1,FALSE),"")</f>
        <v>0</v>
      </c>
      <c r="R50" s="36">
        <f>IFERROR(VLOOKUP($B50,[4]평가!$B:$Z,MATCH(LEFT(R$2,2),[4]평가!$7:$7,0)-1,FALSE),"")</f>
        <v>89</v>
      </c>
      <c r="S50" s="39">
        <f>IFERROR(VLOOKUP($B50,[4]평가!$B:$Z,MATCH(LEFT(S$2,2),[4]평가!$7:$7,0)-1,FALSE),"")</f>
        <v>13</v>
      </c>
      <c r="T50" s="33">
        <f>IFERROR(VLOOKUP($B50,[5]평가!$B:$Z,MATCH(LEFT(T$2,2),[5]평가!$7:$7,0)-1,FALSE),"")</f>
        <v>0</v>
      </c>
      <c r="U50" s="36">
        <f>IFERROR(VLOOKUP($B50,[5]평가!$B:$Z,MATCH(LEFT(U$2,2),[5]평가!$7:$7,0)-1,FALSE),"")</f>
        <v>88</v>
      </c>
      <c r="V50" s="39">
        <f>IFERROR(VLOOKUP($B50,[5]평가!$B:$Z,MATCH(LEFT(V$2,2),[5]평가!$7:$7,0)-1,FALSE),"")</f>
        <v>22</v>
      </c>
      <c r="W50" s="33">
        <f>IFERROR(VLOOKUP($B50,대상!$B:$AD,MATCH(W$2,대상!$1:$1,0)-1,FALSE),"")</f>
        <v>0</v>
      </c>
      <c r="X50" s="20">
        <f>IF(ISBLANK(B50),"",T$1-COUNTIF(H50:V50,"회피"))</f>
        <v>5</v>
      </c>
      <c r="Y50" s="21">
        <f>IF($T$1=X50,(SUM(I50,L50,O50,R50,U50)-MIN(I50,L50,O50,R50,U50)-MAX(I50,L50,O50,R50,U50))/($T$1-2),SUM(I50,L50,O50,R50,U50/X50))</f>
        <v>80.333333333333329</v>
      </c>
      <c r="Z50" s="40">
        <f>IFERROR(VLOOKUP($B50,대상!$B:$AD,MATCH(Z$2,대상!$1:$1,0)-1,FALSE),0)</f>
        <v>0</v>
      </c>
      <c r="AA50" s="41">
        <f>IFERROR(IF(W50="면제","100"+Z50,Y50+Z50),"")</f>
        <v>80.333333333333329</v>
      </c>
      <c r="AB50" s="35" t="str">
        <f>IF(OR(W50="면제",N(Y50)=0),"",IF(AA50&lt;60,"과락",""))</f>
        <v/>
      </c>
      <c r="AC50" s="54">
        <f>IF(N(AA50)=0,"",RANK(AA50,AA$3:AA$202))</f>
        <v>42</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현황 분석 및 아이템 목표 시장이 명확하게 작성됨
- 아이템의 기술적 차별성이 다소 미흡하게 작성됨
- 사업화 전략의 상세한 기술이 필요함 _x000D_④솔루션 구현 계획이 구체적임. 검증된 해외 제품에 대한 경쟁력 확보 방안을 구체적으로 제시함. _x000D_⑤머신비전 성능 개선을 위한 개발과제임. 기술개발내용이 구체적으로 설명되어 있으며, 시장진입이 가능할것으로 보임.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179</v>
      </c>
      <c r="B51" s="2">
        <v>20416845</v>
      </c>
      <c r="C51" s="38" t="str">
        <f>IFERROR(VLOOKUP($B51,대상!$B:$AC,MATCH(C$2,대상!$1:$1,0)-1,FALSE),"")</f>
        <v>지역기반</v>
      </c>
      <c r="D51" s="38" t="str">
        <f>IFERROR(VLOOKUP($B51,대상!$B$1:$AC$2756,MATCH(D$2,대상!$1:$1,0)-1,FALSE),"")</f>
        <v>김광염</v>
      </c>
      <c r="E51" s="36" t="str">
        <f>IFERROR(VLOOKUP($B51,대상!$B:$AC,MATCH(E$2,대상!$1:$1,0)-1,FALSE),"")</f>
        <v>기계ㆍ소재</v>
      </c>
      <c r="F51" s="38" t="str">
        <f>IFERROR(VLOOKUP($B51,대상!$B:$AC,MATCH(F$2,대상!$1:$1,0)-1,FALSE),"")</f>
        <v>저주파·초음파 듀얼포레이션 기반 메디컬급 안티에이징 디바이스</v>
      </c>
      <c r="G51" s="38" t="str">
        <f>IFERROR(VLOOKUP($B51,대상!$B:$AC,MATCH(G$2,대상!$1:$1,0)-1,FALSE),"")</f>
        <v/>
      </c>
      <c r="H51" s="33">
        <f>IFERROR(VLOOKUP($B51,[1]평가!$B:$Z,MATCH(LEFT(H$2,2),[1]평가!$7:$7,0)-1,FALSE),"")</f>
        <v>0</v>
      </c>
      <c r="I51" s="36">
        <f>IFERROR(VLOOKUP($B51,[1]평가!$B:$Z,MATCH(LEFT(I$2,2),[1]평가!$7:$7,0)-1,FALSE),"")</f>
        <v>59</v>
      </c>
      <c r="J51" s="36">
        <f>IFERROR(VLOOKUP($B51,[1]평가!$B:$Z,MATCH(LEFT(J$2,2),[1]평가!$7:$7,0)-1,FALSE),"")</f>
        <v>189</v>
      </c>
      <c r="K51" s="33">
        <f>IFERROR(VLOOKUP($B51,[2]평가!$B:$Z,MATCH(LEFT(K$2,2),[2]평가!$7:$7,0)-1,FALSE),"")</f>
        <v>0</v>
      </c>
      <c r="L51" s="36">
        <f>IFERROR(VLOOKUP($B51,[2]평가!$B:$Z,MATCH(LEFT(L$2,2),[2]평가!$7:$7,0)-1,FALSE),"")</f>
        <v>76</v>
      </c>
      <c r="M51" s="39">
        <f>IFERROR(VLOOKUP($B51,[2]평가!$B:$Z,MATCH(LEFT(M$2,2),[2]평가!$7:$7,0)-1,FALSE),"")</f>
        <v>89</v>
      </c>
      <c r="N51" s="33">
        <f>IFERROR(VLOOKUP($B51,[3]평가!$B:$Z,MATCH(LEFT(N$2,2),[3]평가!$7:$7,0)-1,FALSE),"")</f>
        <v>0</v>
      </c>
      <c r="O51" s="36">
        <f>IFERROR(VLOOKUP($B51,[3]평가!$B:$Z,MATCH(LEFT(O$2,2),[3]평가!$7:$7,0)-1,FALSE),"")</f>
        <v>89</v>
      </c>
      <c r="P51" s="39">
        <f>IFERROR(VLOOKUP($B51,[3]평가!$B:$Z,MATCH(LEFT(P$2,2),[3]평가!$7:$7,0)-1,FALSE),"")</f>
        <v>13</v>
      </c>
      <c r="Q51" s="33">
        <f>IFERROR(VLOOKUP($B51,[4]평가!$B:$Z,MATCH(LEFT(Q$2,2),[4]평가!$7:$7,0)-1,FALSE),"")</f>
        <v>0</v>
      </c>
      <c r="R51" s="36">
        <f>IFERROR(VLOOKUP($B51,[4]평가!$B:$Z,MATCH(LEFT(R$2,2),[4]평가!$7:$7,0)-1,FALSE),"")</f>
        <v>89</v>
      </c>
      <c r="S51" s="39">
        <f>IFERROR(VLOOKUP($B51,[4]평가!$B:$Z,MATCH(LEFT(S$2,2),[4]평가!$7:$7,0)-1,FALSE),"")</f>
        <v>13</v>
      </c>
      <c r="T51" s="33">
        <f>IFERROR(VLOOKUP($B51,[5]평가!$B:$Z,MATCH(LEFT(T$2,2),[5]평가!$7:$7,0)-1,FALSE),"")</f>
        <v>0</v>
      </c>
      <c r="U51" s="36">
        <f>IFERROR(VLOOKUP($B51,[5]평가!$B:$Z,MATCH(LEFT(U$2,2),[5]평가!$7:$7,0)-1,FALSE),"")</f>
        <v>76</v>
      </c>
      <c r="V51" s="39">
        <f>IFERROR(VLOOKUP($B51,[5]평가!$B:$Z,MATCH(LEFT(V$2,2),[5]평가!$7:$7,0)-1,FALSE),"")</f>
        <v>104</v>
      </c>
      <c r="W51" s="33">
        <f>IFERROR(VLOOKUP($B51,대상!$B:$AD,MATCH(W$2,대상!$1:$1,0)-1,FALSE),"")</f>
        <v>0</v>
      </c>
      <c r="X51" s="20">
        <f>IF(ISBLANK(B51),"",T$1-COUNTIF(H51:V51,"회피"))</f>
        <v>5</v>
      </c>
      <c r="Y51" s="21">
        <f>IF($T$1=X51,(SUM(I51,L51,O51,R51,U51)-MIN(I51,L51,O51,R51,U51)-MAX(I51,L51,O51,R51,U51))/($T$1-2),SUM(I51,L51,O51,R51,U51/X51))</f>
        <v>80.333333333333329</v>
      </c>
      <c r="Z51" s="40">
        <f>IFERROR(VLOOKUP($B51,대상!$B:$AD,MATCH(Z$2,대상!$1:$1,0)-1,FALSE),0)</f>
        <v>0</v>
      </c>
      <c r="AA51" s="41">
        <f>IFERROR(IF(W51="면제","100"+Z51,Y51+Z51),"")</f>
        <v>80.333333333333329</v>
      </c>
      <c r="AB51" s="35" t="str">
        <f>IF(OR(W51="면제",N(Y51)=0),"",IF(AA51&lt;60,"과락",""))</f>
        <v/>
      </c>
      <c r="AC51" s="54">
        <f>IF(N(AA51)=0,"",RANK(AA51,AA$3:AA$202))</f>
        <v>42</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①기존시장에 대한 진입 전략과 경쟁력확보에 관한 세부적인 전략이 필요함 _x000D_②사업계획서의 내용은 양호하나 구체화 고도화 방안에서 제품개발에 대한 구체적인 규격제시가 미흡하여 실현가능성이 부족함. _x000D_③- 기술에대한 목표 및 기술 길현 가능성이 구체적으로 제시됨
- 비즈니스 모델 및 시장 진입 전략이 상세히 작성되었음 _x000D_④솔루션 구현 계획이 구체적임. 성장하는 사업 분야에서의 타겟 고객 선정 전략이 구체적이며, 성장 계획이 명확함. _x000D_⑤안티에이징 디바이스 개발 과제임. 기존 제품의 문제점 대비 개선효과가 있음.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13</v>
      </c>
      <c r="B52" s="2">
        <v>20416700</v>
      </c>
      <c r="C52" s="38" t="str">
        <f>IFERROR(VLOOKUP($B52,대상!$B:$AC,MATCH(C$2,대상!$1:$1,0)-1,FALSE),"")</f>
        <v>지역기반</v>
      </c>
      <c r="D52" s="38" t="str">
        <f>IFERROR(VLOOKUP($B52,대상!$B$1:$AC$2756,MATCH(D$2,대상!$1:$1,0)-1,FALSE),"")</f>
        <v>박상민</v>
      </c>
      <c r="E52" s="36" t="str">
        <f>IFERROR(VLOOKUP($B52,대상!$B:$AC,MATCH(E$2,대상!$1:$1,0)-1,FALSE),"")</f>
        <v>기계ㆍ소재</v>
      </c>
      <c r="F52" s="38" t="str">
        <f>IFERROR(VLOOKUP($B52,대상!$B:$AC,MATCH(F$2,대상!$1:$1,0)-1,FALSE),"")</f>
        <v>중소 제조업 타겟 AI 기반 2D도면/이미지 3D모델링 자동 변환 솔루션</v>
      </c>
      <c r="G52" s="38" t="str">
        <f>IFERROR(VLOOKUP($B52,대상!$B:$AC,MATCH(G$2,대상!$1:$1,0)-1,FALSE),"")</f>
        <v/>
      </c>
      <c r="H52" s="33">
        <f>IFERROR(VLOOKUP($B52,[1]평가!$B:$Z,MATCH(LEFT(H$2,2),[1]평가!$7:$7,0)-1,FALSE),"")</f>
        <v>0</v>
      </c>
      <c r="I52" s="36">
        <f>IFERROR(VLOOKUP($B52,[1]평가!$B:$Z,MATCH(LEFT(I$2,2),[1]평가!$7:$7,0)-1,FALSE),"")</f>
        <v>84</v>
      </c>
      <c r="J52" s="36">
        <f>IFERROR(VLOOKUP($B52,[1]평가!$B:$Z,MATCH(LEFT(J$2,2),[1]평가!$7:$7,0)-1,FALSE),"")</f>
        <v>47</v>
      </c>
      <c r="K52" s="33">
        <f>IFERROR(VLOOKUP($B52,[2]평가!$B:$Z,MATCH(LEFT(K$2,2),[2]평가!$7:$7,0)-1,FALSE),"")</f>
        <v>0</v>
      </c>
      <c r="L52" s="36">
        <f>IFERROR(VLOOKUP($B52,[2]평가!$B:$Z,MATCH(LEFT(L$2,2),[2]평가!$7:$7,0)-1,FALSE),"")</f>
        <v>85</v>
      </c>
      <c r="M52" s="39">
        <f>IFERROR(VLOOKUP($B52,[2]평가!$B:$Z,MATCH(LEFT(M$2,2),[2]평가!$7:$7,0)-1,FALSE),"")</f>
        <v>28</v>
      </c>
      <c r="N52" s="33">
        <f>IFERROR(VLOOKUP($B52,[3]평가!$B:$Z,MATCH(LEFT(N$2,2),[3]평가!$7:$7,0)-1,FALSE),"")</f>
        <v>0</v>
      </c>
      <c r="O52" s="36">
        <f>IFERROR(VLOOKUP($B52,[3]평가!$B:$Z,MATCH(LEFT(O$2,2),[3]평가!$7:$7,0)-1,FALSE),"")</f>
        <v>71</v>
      </c>
      <c r="P52" s="39">
        <f>IFERROR(VLOOKUP($B52,[3]평가!$B:$Z,MATCH(LEFT(P$2,2),[3]평가!$7:$7,0)-1,FALSE),"")</f>
        <v>127</v>
      </c>
      <c r="Q52" s="33">
        <f>IFERROR(VLOOKUP($B52,[4]평가!$B:$Z,MATCH(LEFT(Q$2,2),[4]평가!$7:$7,0)-1,FALSE),"")</f>
        <v>0</v>
      </c>
      <c r="R52" s="36">
        <f>IFERROR(VLOOKUP($B52,[4]평가!$B:$Z,MATCH(LEFT(R$2,2),[4]평가!$7:$7,0)-1,FALSE),"")</f>
        <v>87</v>
      </c>
      <c r="S52" s="39">
        <f>IFERROR(VLOOKUP($B52,[4]평가!$B:$Z,MATCH(LEFT(S$2,2),[4]평가!$7:$7,0)-1,FALSE),"")</f>
        <v>41</v>
      </c>
      <c r="T52" s="33">
        <f>IFERROR(VLOOKUP($B52,[5]평가!$B:$Z,MATCH(LEFT(T$2,2),[5]평가!$7:$7,0)-1,FALSE),"")</f>
        <v>0</v>
      </c>
      <c r="U52" s="36">
        <f>IFERROR(VLOOKUP($B52,[5]평가!$B:$Z,MATCH(LEFT(U$2,2),[5]평가!$7:$7,0)-1,FALSE),"")</f>
        <v>63</v>
      </c>
      <c r="V52" s="39">
        <f>IFERROR(VLOOKUP($B52,[5]평가!$B:$Z,MATCH(LEFT(V$2,2),[5]평가!$7:$7,0)-1,FALSE),"")</f>
        <v>181</v>
      </c>
      <c r="W52" s="33">
        <f>IFERROR(VLOOKUP($B52,대상!$B:$AD,MATCH(W$2,대상!$1:$1,0)-1,FALSE),"")</f>
        <v>0</v>
      </c>
      <c r="X52" s="20">
        <f>IF(ISBLANK(B52),"",T$1-COUNTIF(H52:V52,"회피"))</f>
        <v>5</v>
      </c>
      <c r="Y52" s="21">
        <f>IF($T$1=X52,(SUM(I52,L52,O52,R52,U52)-MIN(I52,L52,O52,R52,U52)-MAX(I52,L52,O52,R52,U52))/($T$1-2),SUM(I52,L52,O52,R52,U52/X52))</f>
        <v>80</v>
      </c>
      <c r="Z52" s="40">
        <f>IFERROR(VLOOKUP($B52,대상!$B:$AD,MATCH(Z$2,대상!$1:$1,0)-1,FALSE),0)</f>
        <v>0</v>
      </c>
      <c r="AA52" s="41">
        <f>IFERROR(IF(W52="면제","100"+Z52,Y52+Z52),"")</f>
        <v>80</v>
      </c>
      <c r="AB52" s="35" t="str">
        <f>IF(OR(W52="면제",N(Y52)=0),"",IF(AA52&lt;60,"과락",""))</f>
        <v/>
      </c>
      <c r="AC52" s="54">
        <f>IF(N(AA52)=0,"",RANK(AA52,AA$3:AA$202))</f>
        <v>50</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①기존시장에 대한 진입 전략과 경쟁력확보에 관한 세부적인 전략이 필요함 _x000D_②사업계획서의 내용이 우수하고 목표시장 분석이 구체적이고 기술성과 차별성이 충분하여 실현가능서이 층분함 _x000D_③- 창업 동기와 사업의 방향성 작성이 이해하기 쉽게 작성됨
- 사업화 전략에 대한 사업화 논리가 다소 제한적임 _x000D_④제조 현장에서의 아이템의 필요성이 잘 조사되어있음. CAD 데이터의 경우, 파라메트릭한 표현이 필수적이므로 AI 기반 생성의 기술적 구현 난이도가 매우 높음. 기존 범용 모델을 활용할 수 없고, 직접 모델을 고도화하는 작업부터 수행되어야 하나, 이를 수행할 구체적인 계획이 미비함. _x000D_⑤도면전환을 위한 AI 솔루션 개발 과제임. 기존 AI 솔루션과의 개발경쟁력과 실행계획에 대한 보완이 필요하다고 보여짐.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46</v>
      </c>
      <c r="B53" s="2">
        <v>20429010</v>
      </c>
      <c r="C53" s="38" t="str">
        <f>IFERROR(VLOOKUP($B53,대상!$B:$AC,MATCH(C$2,대상!$1:$1,0)-1,FALSE),"")</f>
        <v>지역기반</v>
      </c>
      <c r="D53" s="38" t="str">
        <f>IFERROR(VLOOKUP($B53,대상!$B$1:$AC$2756,MATCH(D$2,대상!$1:$1,0)-1,FALSE),"")</f>
        <v>남유리</v>
      </c>
      <c r="E53" s="36" t="str">
        <f>IFERROR(VLOOKUP($B53,대상!$B:$AC,MATCH(E$2,대상!$1:$1,0)-1,FALSE),"")</f>
        <v>기계ㆍ소재</v>
      </c>
      <c r="F53" s="38" t="str">
        <f>IFERROR(VLOOKUP($B53,대상!$B:$AC,MATCH(F$2,대상!$1:$1,0)-1,FALSE),"")</f>
        <v xml:space="preserve">친환경 화장품 전용 디스펜서, 퓨어드랍 (기초스킨케어 제품 전용) </v>
      </c>
      <c r="G53" s="38" t="str">
        <f>IFERROR(VLOOKUP($B53,대상!$B:$AC,MATCH(G$2,대상!$1:$1,0)-1,FALSE),"")</f>
        <v/>
      </c>
      <c r="H53" s="33">
        <f>IFERROR(VLOOKUP($B53,[1]평가!$B:$Z,MATCH(LEFT(H$2,2),[1]평가!$7:$7,0)-1,FALSE),"")</f>
        <v>0</v>
      </c>
      <c r="I53" s="36">
        <f>IFERROR(VLOOKUP($B53,[1]평가!$B:$Z,MATCH(LEFT(I$2,2),[1]평가!$7:$7,0)-1,FALSE),"")</f>
        <v>88</v>
      </c>
      <c r="J53" s="36">
        <f>IFERROR(VLOOKUP($B53,[1]평가!$B:$Z,MATCH(LEFT(J$2,2),[1]평가!$7:$7,0)-1,FALSE),"")</f>
        <v>14</v>
      </c>
      <c r="K53" s="33">
        <f>IFERROR(VLOOKUP($B53,[2]평가!$B:$Z,MATCH(LEFT(K$2,2),[2]평가!$7:$7,0)-1,FALSE),"")</f>
        <v>0</v>
      </c>
      <c r="L53" s="36">
        <f>IFERROR(VLOOKUP($B53,[2]평가!$B:$Z,MATCH(LEFT(L$2,2),[2]평가!$7:$7,0)-1,FALSE),"")</f>
        <v>83</v>
      </c>
      <c r="M53" s="39">
        <f>IFERROR(VLOOKUP($B53,[2]평가!$B:$Z,MATCH(LEFT(M$2,2),[2]평가!$7:$7,0)-1,FALSE),"")</f>
        <v>55</v>
      </c>
      <c r="N53" s="33">
        <f>IFERROR(VLOOKUP($B53,[3]평가!$B:$Z,MATCH(LEFT(N$2,2),[3]평가!$7:$7,0)-1,FALSE),"")</f>
        <v>0</v>
      </c>
      <c r="O53" s="36">
        <f>IFERROR(VLOOKUP($B53,[3]평가!$B:$Z,MATCH(LEFT(O$2,2),[3]평가!$7:$7,0)-1,FALSE),"")</f>
        <v>68</v>
      </c>
      <c r="P53" s="39">
        <f>IFERROR(VLOOKUP($B53,[3]평가!$B:$Z,MATCH(LEFT(P$2,2),[3]평가!$7:$7,0)-1,FALSE),"")</f>
        <v>163</v>
      </c>
      <c r="Q53" s="33">
        <f>IFERROR(VLOOKUP($B53,[4]평가!$B:$Z,MATCH(LEFT(Q$2,2),[4]평가!$7:$7,0)-1,FALSE),"")</f>
        <v>0</v>
      </c>
      <c r="R53" s="36">
        <f>IFERROR(VLOOKUP($B53,[4]평가!$B:$Z,MATCH(LEFT(R$2,2),[4]평가!$7:$7,0)-1,FALSE),"")</f>
        <v>69</v>
      </c>
      <c r="S53" s="39">
        <f>IFERROR(VLOOKUP($B53,[4]평가!$B:$Z,MATCH(LEFT(S$2,2),[4]평가!$7:$7,0)-1,FALSE),"")</f>
        <v>138</v>
      </c>
      <c r="T53" s="33">
        <f>IFERROR(VLOOKUP($B53,[5]평가!$B:$Z,MATCH(LEFT(T$2,2),[5]평가!$7:$7,0)-1,FALSE),"")</f>
        <v>0</v>
      </c>
      <c r="U53" s="36">
        <f>IFERROR(VLOOKUP($B53,[5]평가!$B:$Z,MATCH(LEFT(U$2,2),[5]평가!$7:$7,0)-1,FALSE),"")</f>
        <v>88</v>
      </c>
      <c r="V53" s="39">
        <f>IFERROR(VLOOKUP($B53,[5]평가!$B:$Z,MATCH(LEFT(V$2,2),[5]평가!$7:$7,0)-1,FALSE),"")</f>
        <v>22</v>
      </c>
      <c r="W53" s="33">
        <f>IFERROR(VLOOKUP($B53,대상!$B:$AD,MATCH(W$2,대상!$1:$1,0)-1,FALSE),"")</f>
        <v>0</v>
      </c>
      <c r="X53" s="20">
        <f>IF(ISBLANK(B53),"",T$1-COUNTIF(H53:V53,"회피"))</f>
        <v>5</v>
      </c>
      <c r="Y53" s="21">
        <f>IF($T$1=X53,(SUM(I53,L53,O53,R53,U53)-MIN(I53,L53,O53,R53,U53)-MAX(I53,L53,O53,R53,U53))/($T$1-2),SUM(I53,L53,O53,R53,U53/X53))</f>
        <v>80</v>
      </c>
      <c r="Z53" s="40">
        <f>IFERROR(VLOOKUP($B53,대상!$B:$AD,MATCH(Z$2,대상!$1:$1,0)-1,FALSE),0)</f>
        <v>0</v>
      </c>
      <c r="AA53" s="41">
        <f>IFERROR(IF(W53="면제","100"+Z53,Y53+Z53),"")</f>
        <v>80</v>
      </c>
      <c r="AB53" s="35" t="str">
        <f>IF(OR(W53="면제",N(Y53)=0),"",IF(AA53&lt;60,"과락",""))</f>
        <v/>
      </c>
      <c r="AC53" s="54">
        <f>IF(N(AA53)=0,"",RANK(AA53,AA$3:AA$202))</f>
        <v>50</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사업전략이 구체적이고 목표시장이 구체적이고 사업 발전가능성이 충분함. _x000D_③- 선행 기술에 대한 제시가 구체적이며, 개발의 목표가 명확함
- 시장 성장 정략 및 시장 분석에 대한 구체적인 제시가 필요함 _x000D_④제품 구현 계획이 상세히 설정되어 있음. 유사 제품 또는 기존 제품 대비 우수성 및 차별화에 대한 상세 전략이 필요함. 시장 진입부터 확장까지의 세부 계획이 필요함. _x000D_⑤과제수행을 위한 구체적인 실행계획과 시제품 개발 내용이 있음. 시장진입이 가능할것으로 보임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73</v>
      </c>
      <c r="B54" s="2">
        <v>20404082</v>
      </c>
      <c r="C54" s="38" t="str">
        <f>IFERROR(VLOOKUP($B54,대상!$B:$AC,MATCH(C$2,대상!$1:$1,0)-1,FALSE),"")</f>
        <v>지역기반</v>
      </c>
      <c r="D54" s="38" t="str">
        <f>IFERROR(VLOOKUP($B54,대상!$B$1:$AC$2756,MATCH(D$2,대상!$1:$1,0)-1,FALSE),"")</f>
        <v>배수찬</v>
      </c>
      <c r="E54" s="36" t="str">
        <f>IFERROR(VLOOKUP($B54,대상!$B:$AC,MATCH(E$2,대상!$1:$1,0)-1,FALSE),"")</f>
        <v>기계ㆍ소재</v>
      </c>
      <c r="F54" s="38" t="str">
        <f>IFERROR(VLOOKUP($B54,대상!$B:$AC,MATCH(F$2,대상!$1:$1,0)-1,FALSE),"")</f>
        <v>사람 감지 기반 자동 감속·제동 기능을 적용한 탈부착형 병원 침대 이송 로봇 ‘Moti Bed Mover’</v>
      </c>
      <c r="G54" s="38" t="str">
        <f>IFERROR(VLOOKUP($B54,대상!$B:$AC,MATCH(G$2,대상!$1:$1,0)-1,FALSE),"")</f>
        <v/>
      </c>
      <c r="H54" s="33">
        <f>IFERROR(VLOOKUP($B54,[1]평가!$B:$Z,MATCH(LEFT(H$2,2),[1]평가!$7:$7,0)-1,FALSE),"")</f>
        <v>0</v>
      </c>
      <c r="I54" s="36">
        <f>IFERROR(VLOOKUP($B54,[1]평가!$B:$Z,MATCH(LEFT(I$2,2),[1]평가!$7:$7,0)-1,FALSE),"")</f>
        <v>88</v>
      </c>
      <c r="J54" s="36">
        <f>IFERROR(VLOOKUP($B54,[1]평가!$B:$Z,MATCH(LEFT(J$2,2),[1]평가!$7:$7,0)-1,FALSE),"")</f>
        <v>14</v>
      </c>
      <c r="K54" s="33">
        <f>IFERROR(VLOOKUP($B54,[2]평가!$B:$Z,MATCH(LEFT(K$2,2),[2]평가!$7:$7,0)-1,FALSE),"")</f>
        <v>0</v>
      </c>
      <c r="L54" s="36">
        <f>IFERROR(VLOOKUP($B54,[2]평가!$B:$Z,MATCH(LEFT(L$2,2),[2]평가!$7:$7,0)-1,FALSE),"")</f>
        <v>72</v>
      </c>
      <c r="M54" s="39">
        <f>IFERROR(VLOOKUP($B54,[2]평가!$B:$Z,MATCH(LEFT(M$2,2),[2]평가!$7:$7,0)-1,FALSE),"")</f>
        <v>108</v>
      </c>
      <c r="N54" s="33">
        <f>IFERROR(VLOOKUP($B54,[3]평가!$B:$Z,MATCH(LEFT(N$2,2),[3]평가!$7:$7,0)-1,FALSE),"")</f>
        <v>0</v>
      </c>
      <c r="O54" s="36">
        <f>IFERROR(VLOOKUP($B54,[3]평가!$B:$Z,MATCH(LEFT(O$2,2),[3]평가!$7:$7,0)-1,FALSE),"")</f>
        <v>77</v>
      </c>
      <c r="P54" s="39">
        <f>IFERROR(VLOOKUP($B54,[3]평가!$B:$Z,MATCH(LEFT(P$2,2),[3]평가!$7:$7,0)-1,FALSE),"")</f>
        <v>68</v>
      </c>
      <c r="Q54" s="33">
        <f>IFERROR(VLOOKUP($B54,[4]평가!$B:$Z,MATCH(LEFT(Q$2,2),[4]평가!$7:$7,0)-1,FALSE),"")</f>
        <v>0</v>
      </c>
      <c r="R54" s="36">
        <f>IFERROR(VLOOKUP($B54,[4]평가!$B:$Z,MATCH(LEFT(R$2,2),[4]평가!$7:$7,0)-1,FALSE),"")</f>
        <v>85</v>
      </c>
      <c r="S54" s="39">
        <f>IFERROR(VLOOKUP($B54,[4]평가!$B:$Z,MATCH(LEFT(S$2,2),[4]평가!$7:$7,0)-1,FALSE),"")</f>
        <v>56</v>
      </c>
      <c r="T54" s="33">
        <f>IFERROR(VLOOKUP($B54,[5]평가!$B:$Z,MATCH(LEFT(T$2,2),[5]평가!$7:$7,0)-1,FALSE),"")</f>
        <v>0</v>
      </c>
      <c r="U54" s="36">
        <f>IFERROR(VLOOKUP($B54,[5]평가!$B:$Z,MATCH(LEFT(U$2,2),[5]평가!$7:$7,0)-1,FALSE),"")</f>
        <v>78</v>
      </c>
      <c r="V54" s="39">
        <f>IFERROR(VLOOKUP($B54,[5]평가!$B:$Z,MATCH(LEFT(V$2,2),[5]평가!$7:$7,0)-1,FALSE),"")</f>
        <v>78</v>
      </c>
      <c r="W54" s="33">
        <f>IFERROR(VLOOKUP($B54,대상!$B:$AD,MATCH(W$2,대상!$1:$1,0)-1,FALSE),"")</f>
        <v>0</v>
      </c>
      <c r="X54" s="20">
        <f>IF(ISBLANK(B54),"",T$1-COUNTIF(H54:V54,"회피"))</f>
        <v>5</v>
      </c>
      <c r="Y54" s="21">
        <f>IF($T$1=X54,(SUM(I54,L54,O54,R54,U54)-MIN(I54,L54,O54,R54,U54)-MAX(I54,L54,O54,R54,U54))/($T$1-2),SUM(I54,L54,O54,R54,U54/X54))</f>
        <v>80</v>
      </c>
      <c r="Z54" s="40">
        <f>IFERROR(VLOOKUP($B54,대상!$B:$AD,MATCH(Z$2,대상!$1:$1,0)-1,FALSE),0)</f>
        <v>0</v>
      </c>
      <c r="AA54" s="41">
        <f>IFERROR(IF(W54="면제","100"+Z54,Y54+Z54),"")</f>
        <v>80</v>
      </c>
      <c r="AB54" s="35" t="str">
        <f>IF(OR(W54="면제",N(Y54)=0),"",IF(AA54&lt;60,"과락",""))</f>
        <v/>
      </c>
      <c r="AC54" s="54">
        <f>IF(N(AA54)=0,"",RANK(AA54,AA$3:AA$202))</f>
        <v>50</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ABS하우징에 대한 강도 및 내구성 검증이 선행되어야 안전성이 확보가능하나 규격 제시가 미흡함. _x000D_③- 창업 아이템의 목표 및 개발 준비 현황이 잘 작성되었음
- 팀 구성 인력의 보완이 요청됨 _x000D_④현장에 분명히 존재하는 문제를 타겟하여 솔루션을 고안함. 제품 경쟁력에 대한 다각적인 검토가 필요함. _x000D_⑤병원침대 이송로봇개발 아이템이며 구체적인 개발 목표가 설명되어 있음. 기술개발이 완료되면 시장진입이 가능할것으로 보임.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91</v>
      </c>
      <c r="B55" s="2">
        <v>20416168</v>
      </c>
      <c r="C55" s="38" t="str">
        <f>IFERROR(VLOOKUP($B55,대상!$B:$AC,MATCH(C$2,대상!$1:$1,0)-1,FALSE),"")</f>
        <v>지역기반</v>
      </c>
      <c r="D55" s="38" t="str">
        <f>IFERROR(VLOOKUP($B55,대상!$B$1:$AC$2756,MATCH(D$2,대상!$1:$1,0)-1,FALSE),"")</f>
        <v>김학빈</v>
      </c>
      <c r="E55" s="36" t="str">
        <f>IFERROR(VLOOKUP($B55,대상!$B:$AC,MATCH(E$2,대상!$1:$1,0)-1,FALSE),"")</f>
        <v>기계ㆍ소재</v>
      </c>
      <c r="F55" s="38" t="str">
        <f>IFERROR(VLOOKUP($B55,대상!$B:$AC,MATCH(F$2,대상!$1:$1,0)-1,FALSE),"")</f>
        <v>광학·선글라스용 편광필름 성형품 계면 박리 저감을 위한 자체 개발 코팅형 접착제 적용 및 LOT 품질증빙 체계 구축</v>
      </c>
      <c r="G55" s="38" t="str">
        <f>IFERROR(VLOOKUP($B55,대상!$B:$AC,MATCH(G$2,대상!$1:$1,0)-1,FALSE),"")</f>
        <v/>
      </c>
      <c r="H55" s="33">
        <f>IFERROR(VLOOKUP($B55,[1]평가!$B:$Z,MATCH(LEFT(H$2,2),[1]평가!$7:$7,0)-1,FALSE),"")</f>
        <v>0</v>
      </c>
      <c r="I55" s="36">
        <f>IFERROR(VLOOKUP($B55,[1]평가!$B:$Z,MATCH(LEFT(I$2,2),[1]평가!$7:$7,0)-1,FALSE),"")</f>
        <v>75</v>
      </c>
      <c r="J55" s="36">
        <f>IFERROR(VLOOKUP($B55,[1]평가!$B:$Z,MATCH(LEFT(J$2,2),[1]평가!$7:$7,0)-1,FALSE),"")</f>
        <v>98</v>
      </c>
      <c r="K55" s="33">
        <f>IFERROR(VLOOKUP($B55,[2]평가!$B:$Z,MATCH(LEFT(K$2,2),[2]평가!$7:$7,0)-1,FALSE),"")</f>
        <v>0</v>
      </c>
      <c r="L55" s="36">
        <f>IFERROR(VLOOKUP($B55,[2]평가!$B:$Z,MATCH(LEFT(L$2,2),[2]평가!$7:$7,0)-1,FALSE),"")</f>
        <v>85</v>
      </c>
      <c r="M55" s="39">
        <f>IFERROR(VLOOKUP($B55,[2]평가!$B:$Z,MATCH(LEFT(M$2,2),[2]평가!$7:$7,0)-1,FALSE),"")</f>
        <v>28</v>
      </c>
      <c r="N55" s="33">
        <f>IFERROR(VLOOKUP($B55,[3]평가!$B:$Z,MATCH(LEFT(N$2,2),[3]평가!$7:$7,0)-1,FALSE),"")</f>
        <v>0</v>
      </c>
      <c r="O55" s="36">
        <f>IFERROR(VLOOKUP($B55,[3]평가!$B:$Z,MATCH(LEFT(O$2,2),[3]평가!$7:$7,0)-1,FALSE),"")</f>
        <v>80</v>
      </c>
      <c r="P55" s="39">
        <f>IFERROR(VLOOKUP($B55,[3]평가!$B:$Z,MATCH(LEFT(P$2,2),[3]평가!$7:$7,0)-1,FALSE),"")</f>
        <v>47</v>
      </c>
      <c r="Q55" s="33">
        <f>IFERROR(VLOOKUP($B55,[4]평가!$B:$Z,MATCH(LEFT(Q$2,2),[4]평가!$7:$7,0)-1,FALSE),"")</f>
        <v>0</v>
      </c>
      <c r="R55" s="36">
        <f>IFERROR(VLOOKUP($B55,[4]평가!$B:$Z,MATCH(LEFT(R$2,2),[4]평가!$7:$7,0)-1,FALSE),"")</f>
        <v>89</v>
      </c>
      <c r="S55" s="39">
        <f>IFERROR(VLOOKUP($B55,[4]평가!$B:$Z,MATCH(LEFT(S$2,2),[4]평가!$7:$7,0)-1,FALSE),"")</f>
        <v>13</v>
      </c>
      <c r="T55" s="33">
        <f>IFERROR(VLOOKUP($B55,[5]평가!$B:$Z,MATCH(LEFT(T$2,2),[5]평가!$7:$7,0)-1,FALSE),"")</f>
        <v>0</v>
      </c>
      <c r="U55" s="36">
        <f>IFERROR(VLOOKUP($B55,[5]평가!$B:$Z,MATCH(LEFT(U$2,2),[5]평가!$7:$7,0)-1,FALSE),"")</f>
        <v>67</v>
      </c>
      <c r="V55" s="39">
        <f>IFERROR(VLOOKUP($B55,[5]평가!$B:$Z,MATCH(LEFT(V$2,2),[5]평가!$7:$7,0)-1,FALSE),"")</f>
        <v>159</v>
      </c>
      <c r="W55" s="33">
        <f>IFERROR(VLOOKUP($B55,대상!$B:$AD,MATCH(W$2,대상!$1:$1,0)-1,FALSE),"")</f>
        <v>0</v>
      </c>
      <c r="X55" s="20">
        <f>IF(ISBLANK(B55),"",T$1-COUNTIF(H55:V55,"회피"))</f>
        <v>5</v>
      </c>
      <c r="Y55" s="21">
        <f>IF($T$1=X55,(SUM(I55,L55,O55,R55,U55)-MIN(I55,L55,O55,R55,U55)-MAX(I55,L55,O55,R55,U55))/($T$1-2),SUM(I55,L55,O55,R55,U55/X55))</f>
        <v>80</v>
      </c>
      <c r="Z55" s="40">
        <f>IFERROR(VLOOKUP($B55,대상!$B:$AD,MATCH(Z$2,대상!$1:$1,0)-1,FALSE),0)</f>
        <v>0</v>
      </c>
      <c r="AA55" s="41">
        <f>IFERROR(IF(W55="면제","100"+Z55,Y55+Z55),"")</f>
        <v>80</v>
      </c>
      <c r="AB55" s="35" t="str">
        <f>IF(OR(W55="면제",N(Y55)=0),"",IF(AA55&lt;60,"과락",""))</f>
        <v/>
      </c>
      <c r="AC55" s="54">
        <f>IF(N(AA55)=0,"",RANK(AA55,AA$3:AA$202))</f>
        <v>50</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 목표 시장 설정이 잘 이루어져있음.
- 차별성은 나타내었으나,구체적인 제시가 필요해 보임 _x000D_④솔루션 실현 가능성과 사업화 계획이 우수함. 자금 조달에 따른 사업 성장 계획이 구체적이나, 성장 계획이 다소 미흡함. _x000D_⑤공정개선을 위한 과제이며, 과제수행 필요성과 시장진입을 위한 보완 설명이 필요하다고 보여짐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104</v>
      </c>
      <c r="B56" s="2">
        <v>20418841</v>
      </c>
      <c r="C56" s="38" t="str">
        <f>IFERROR(VLOOKUP($B56,대상!$B:$AC,MATCH(C$2,대상!$1:$1,0)-1,FALSE),"")</f>
        <v>지역기반</v>
      </c>
      <c r="D56" s="38" t="str">
        <f>IFERROR(VLOOKUP($B56,대상!$B$1:$AC$2756,MATCH(D$2,대상!$1:$1,0)-1,FALSE),"")</f>
        <v>유계주</v>
      </c>
      <c r="E56" s="36" t="str">
        <f>IFERROR(VLOOKUP($B56,대상!$B:$AC,MATCH(E$2,대상!$1:$1,0)-1,FALSE),"")</f>
        <v>기계ㆍ소재</v>
      </c>
      <c r="F56" s="38" t="str">
        <f>IFERROR(VLOOKUP($B56,대상!$B:$AC,MATCH(F$2,대상!$1:$1,0)-1,FALSE),"")</f>
        <v>AI 스마트후드</v>
      </c>
      <c r="G56" s="38" t="str">
        <f>IFERROR(VLOOKUP($B56,대상!$B:$AC,MATCH(G$2,대상!$1:$1,0)-1,FALSE),"")</f>
        <v/>
      </c>
      <c r="H56" s="33">
        <f>IFERROR(VLOOKUP($B56,[1]평가!$B:$Z,MATCH(LEFT(H$2,2),[1]평가!$7:$7,0)-1,FALSE),"")</f>
        <v>0</v>
      </c>
      <c r="I56" s="36">
        <f>IFERROR(VLOOKUP($B56,[1]평가!$B:$Z,MATCH(LEFT(I$2,2),[1]평가!$7:$7,0)-1,FALSE),"")</f>
        <v>73</v>
      </c>
      <c r="J56" s="36">
        <f>IFERROR(VLOOKUP($B56,[1]평가!$B:$Z,MATCH(LEFT(J$2,2),[1]평가!$7:$7,0)-1,FALSE),"")</f>
        <v>117</v>
      </c>
      <c r="K56" s="33">
        <f>IFERROR(VLOOKUP($B56,[2]평가!$B:$Z,MATCH(LEFT(K$2,2),[2]평가!$7:$7,0)-1,FALSE),"")</f>
        <v>0</v>
      </c>
      <c r="L56" s="36">
        <f>IFERROR(VLOOKUP($B56,[2]평가!$B:$Z,MATCH(LEFT(L$2,2),[2]평가!$7:$7,0)-1,FALSE),"")</f>
        <v>79</v>
      </c>
      <c r="M56" s="39">
        <f>IFERROR(VLOOKUP($B56,[2]평가!$B:$Z,MATCH(LEFT(M$2,2),[2]평가!$7:$7,0)-1,FALSE),"")</f>
        <v>62</v>
      </c>
      <c r="N56" s="33">
        <f>IFERROR(VLOOKUP($B56,[3]평가!$B:$Z,MATCH(LEFT(N$2,2),[3]평가!$7:$7,0)-1,FALSE),"")</f>
        <v>0</v>
      </c>
      <c r="O56" s="36">
        <f>IFERROR(VLOOKUP($B56,[3]평가!$B:$Z,MATCH(LEFT(O$2,2),[3]평가!$7:$7,0)-1,FALSE),"")</f>
        <v>82</v>
      </c>
      <c r="P56" s="39">
        <f>IFERROR(VLOOKUP($B56,[3]평가!$B:$Z,MATCH(LEFT(P$2,2),[3]평가!$7:$7,0)-1,FALSE),"")</f>
        <v>33</v>
      </c>
      <c r="Q56" s="33">
        <f>IFERROR(VLOOKUP($B56,[4]평가!$B:$Z,MATCH(LEFT(Q$2,2),[4]평가!$7:$7,0)-1,FALSE),"")</f>
        <v>0</v>
      </c>
      <c r="R56" s="36">
        <f>IFERROR(VLOOKUP($B56,[4]평가!$B:$Z,MATCH(LEFT(R$2,2),[4]평가!$7:$7,0)-1,FALSE),"")</f>
        <v>79</v>
      </c>
      <c r="S56" s="39">
        <f>IFERROR(VLOOKUP($B56,[4]평가!$B:$Z,MATCH(LEFT(S$2,2),[4]평가!$7:$7,0)-1,FALSE),"")</f>
        <v>62</v>
      </c>
      <c r="T56" s="33">
        <f>IFERROR(VLOOKUP($B56,[5]평가!$B:$Z,MATCH(LEFT(T$2,2),[5]평가!$7:$7,0)-1,FALSE),"")</f>
        <v>0</v>
      </c>
      <c r="U56" s="36">
        <f>IFERROR(VLOOKUP($B56,[5]평가!$B:$Z,MATCH(LEFT(U$2,2),[5]평가!$7:$7,0)-1,FALSE),"")</f>
        <v>86</v>
      </c>
      <c r="V56" s="39">
        <f>IFERROR(VLOOKUP($B56,[5]평가!$B:$Z,MATCH(LEFT(V$2,2),[5]평가!$7:$7,0)-1,FALSE),"")</f>
        <v>39</v>
      </c>
      <c r="W56" s="33">
        <f>IFERROR(VLOOKUP($B56,대상!$B:$AD,MATCH(W$2,대상!$1:$1,0)-1,FALSE),"")</f>
        <v>0</v>
      </c>
      <c r="X56" s="20">
        <f>IF(ISBLANK(B56),"",T$1-COUNTIF(H56:V56,"회피"))</f>
        <v>5</v>
      </c>
      <c r="Y56" s="21">
        <f>IF($T$1=X56,(SUM(I56,L56,O56,R56,U56)-MIN(I56,L56,O56,R56,U56)-MAX(I56,L56,O56,R56,U56))/($T$1-2),SUM(I56,L56,O56,R56,U56/X56))</f>
        <v>80</v>
      </c>
      <c r="Z56" s="40">
        <f>IFERROR(VLOOKUP($B56,대상!$B:$AD,MATCH(Z$2,대상!$1:$1,0)-1,FALSE),0)</f>
        <v>0</v>
      </c>
      <c r="AA56" s="41">
        <f>IFERROR(IF(W56="면제","100"+Z56,Y56+Z56),"")</f>
        <v>80</v>
      </c>
      <c r="AB56" s="35" t="str">
        <f>IF(OR(W56="면제",N(Y56)=0),"",IF(AA56&lt;60,"과락",""))</f>
        <v/>
      </c>
      <c r="AC56" s="54">
        <f>IF(N(AA56)=0,"",RANK(AA56,AA$3:AA$202))</f>
        <v>50</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①사회적으러 주목받는 기술이나 기슬적인 소개가 부족함 후발 진입자에 대한 방어 대첵이 필요함 _x000D_②사업게획은 우수하며 비즈니스 모델이 구체적이며 기술 차별성 및 목표시장에 대한 접근방법이 우수하여 사업성이 충분함.. _x000D_③- 아이템이 명확하고, 현 보유 기술에 대하여 상세하게 기술하였음
- 매출 발생에 대한 내용이 미흠하고, 사업화 전력의 보완이 요청됨 _x000D_④목표 시장이 명확하고, 제품 컨셉이 구체적임. 타겟하는 공간은 다양성이 큰 특징이 있으므로, 다양한 공간 특성에 대응할 수 있는 솔루션에 대한 제시가 필요함. 이에 연계하여, 사업성에 대한 전략 마련이 필요함.  _x000D_⑤급식실 청정후드 시스템 개발 과제임. 문제점인식과 기술개발 목표가 설정되어 있으며, 시장진입이 가능할것으로 판단됨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109</v>
      </c>
      <c r="B57" s="2">
        <v>20420743</v>
      </c>
      <c r="C57" s="38" t="str">
        <f>IFERROR(VLOOKUP($B57,대상!$B:$AC,MATCH(C$2,대상!$1:$1,0)-1,FALSE),"")</f>
        <v>지역기반</v>
      </c>
      <c r="D57" s="38" t="str">
        <f>IFERROR(VLOOKUP($B57,대상!$B$1:$AC$2756,MATCH(D$2,대상!$1:$1,0)-1,FALSE),"")</f>
        <v>박지유</v>
      </c>
      <c r="E57" s="36" t="str">
        <f>IFERROR(VLOOKUP($B57,대상!$B:$AC,MATCH(E$2,대상!$1:$1,0)-1,FALSE),"")</f>
        <v>기계ㆍ소재</v>
      </c>
      <c r="F57" s="38" t="str">
        <f>IFERROR(VLOOKUP($B57,대상!$B:$AC,MATCH(F$2,대상!$1:$1,0)-1,FALSE),"")</f>
        <v>압력피드백(폐루프 제어)·안전인터락 기술이 적용된 민감피부용 압력제어 자동괄사’ 홈케어 디바이스</v>
      </c>
      <c r="G57" s="38" t="str">
        <f>IFERROR(VLOOKUP($B57,대상!$B:$AC,MATCH(G$2,대상!$1:$1,0)-1,FALSE),"")</f>
        <v/>
      </c>
      <c r="H57" s="33">
        <f>IFERROR(VLOOKUP($B57,[1]평가!$B:$Z,MATCH(LEFT(H$2,2),[1]평가!$7:$7,0)-1,FALSE),"")</f>
        <v>0</v>
      </c>
      <c r="I57" s="36">
        <f>IFERROR(VLOOKUP($B57,[1]평가!$B:$Z,MATCH(LEFT(I$2,2),[1]평가!$7:$7,0)-1,FALSE),"")</f>
        <v>66</v>
      </c>
      <c r="J57" s="36">
        <f>IFERROR(VLOOKUP($B57,[1]평가!$B:$Z,MATCH(LEFT(J$2,2),[1]평가!$7:$7,0)-1,FALSE),"")</f>
        <v>153</v>
      </c>
      <c r="K57" s="33">
        <f>IFERROR(VLOOKUP($B57,[2]평가!$B:$Z,MATCH(LEFT(K$2,2),[2]평가!$7:$7,0)-1,FALSE),"")</f>
        <v>0</v>
      </c>
      <c r="L57" s="36">
        <f>IFERROR(VLOOKUP($B57,[2]평가!$B:$Z,MATCH(LEFT(L$2,2),[2]평가!$7:$7,0)-1,FALSE),"")</f>
        <v>79</v>
      </c>
      <c r="M57" s="39">
        <f>IFERROR(VLOOKUP($B57,[2]평가!$B:$Z,MATCH(LEFT(M$2,2),[2]평가!$7:$7,0)-1,FALSE),"")</f>
        <v>62</v>
      </c>
      <c r="N57" s="33">
        <f>IFERROR(VLOOKUP($B57,[3]평가!$B:$Z,MATCH(LEFT(N$2,2),[3]평가!$7:$7,0)-1,FALSE),"")</f>
        <v>0</v>
      </c>
      <c r="O57" s="36">
        <f>IFERROR(VLOOKUP($B57,[3]평가!$B:$Z,MATCH(LEFT(O$2,2),[3]평가!$7:$7,0)-1,FALSE),"")</f>
        <v>82</v>
      </c>
      <c r="P57" s="39">
        <f>IFERROR(VLOOKUP($B57,[3]평가!$B:$Z,MATCH(LEFT(P$2,2),[3]평가!$7:$7,0)-1,FALSE),"")</f>
        <v>33</v>
      </c>
      <c r="Q57" s="33">
        <f>IFERROR(VLOOKUP($B57,[4]평가!$B:$Z,MATCH(LEFT(Q$2,2),[4]평가!$7:$7,0)-1,FALSE),"")</f>
        <v>0</v>
      </c>
      <c r="R57" s="36">
        <f>IFERROR(VLOOKUP($B57,[4]평가!$B:$Z,MATCH(LEFT(R$2,2),[4]평가!$7:$7,0)-1,FALSE),"")</f>
        <v>79</v>
      </c>
      <c r="S57" s="39">
        <f>IFERROR(VLOOKUP($B57,[4]평가!$B:$Z,MATCH(LEFT(S$2,2),[4]평가!$7:$7,0)-1,FALSE),"")</f>
        <v>62</v>
      </c>
      <c r="T57" s="33">
        <f>IFERROR(VLOOKUP($B57,[5]평가!$B:$Z,MATCH(LEFT(T$2,2),[5]평가!$7:$7,0)-1,FALSE),"")</f>
        <v>0</v>
      </c>
      <c r="U57" s="36">
        <f>IFERROR(VLOOKUP($B57,[5]평가!$B:$Z,MATCH(LEFT(U$2,2),[5]평가!$7:$7,0)-1,FALSE),"")</f>
        <v>88</v>
      </c>
      <c r="V57" s="39">
        <f>IFERROR(VLOOKUP($B57,[5]평가!$B:$Z,MATCH(LEFT(V$2,2),[5]평가!$7:$7,0)-1,FALSE),"")</f>
        <v>22</v>
      </c>
      <c r="W57" s="33">
        <f>IFERROR(VLOOKUP($B57,대상!$B:$AD,MATCH(W$2,대상!$1:$1,0)-1,FALSE),"")</f>
        <v>0</v>
      </c>
      <c r="X57" s="20">
        <f>IF(ISBLANK(B57),"",T$1-COUNTIF(H57:V57,"회피"))</f>
        <v>5</v>
      </c>
      <c r="Y57" s="21">
        <f>IF($T$1=X57,(SUM(I57,L57,O57,R57,U57)-MIN(I57,L57,O57,R57,U57)-MAX(I57,L57,O57,R57,U57))/($T$1-2),SUM(I57,L57,O57,R57,U57/X57))</f>
        <v>80</v>
      </c>
      <c r="Z57" s="40">
        <f>IFERROR(VLOOKUP($B57,대상!$B:$AD,MATCH(Z$2,대상!$1:$1,0)-1,FALSE),0)</f>
        <v>0</v>
      </c>
      <c r="AA57" s="41">
        <f>IFERROR(IF(W57="면제","100"+Z57,Y57+Z57),"")</f>
        <v>80</v>
      </c>
      <c r="AB57" s="35" t="str">
        <f>IF(OR(W57="면제",N(Y57)=0),"",IF(AA57&lt;60,"과락",""))</f>
        <v/>
      </c>
      <c r="AC57" s="54">
        <f>IF(N(AA57)=0,"",RANK(AA57,AA$3:AA$202))</f>
        <v>50</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창업아이템의 기술적 차별성이 구체적으로 작성되었음.
- 타사대비 기술적 차별성에 대한 설명이 미흡하며, 자금 조달 계획에 대한 기술이 미흡함 _x000D_④뷰티 시장에 대한 이해와 그에 따른 전략 설정이 우수함. 경쟁이 치열할 시장에서의 여러 시나리오를 가정한 세부적인 계획 설정이 필요함.  _x000D_⑤피부 뷰티 디바이스의 문제점을 개설하는 과제임. 기존 제품의 문제점을 설명하고 해결책을 제시하고 있음. 뷰티 시장에 진입이 가능할것으로 보임.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112</v>
      </c>
      <c r="B58" s="2">
        <v>20421357</v>
      </c>
      <c r="C58" s="38" t="str">
        <f>IFERROR(VLOOKUP($B58,대상!$B:$AC,MATCH(C$2,대상!$1:$1,0)-1,FALSE),"")</f>
        <v>지역기반</v>
      </c>
      <c r="D58" s="38" t="str">
        <f>IFERROR(VLOOKUP($B58,대상!$B$1:$AC$2756,MATCH(D$2,대상!$1:$1,0)-1,FALSE),"")</f>
        <v>추민우</v>
      </c>
      <c r="E58" s="36" t="str">
        <f>IFERROR(VLOOKUP($B58,대상!$B:$AC,MATCH(E$2,대상!$1:$1,0)-1,FALSE),"")</f>
        <v>기계ㆍ소재</v>
      </c>
      <c r="F58" s="38" t="str">
        <f>IFERROR(VLOOKUP($B58,대상!$B:$AC,MATCH(F$2,대상!$1:$1,0)-1,FALSE),"")</f>
        <v>커피 로스팅 전 과정의 생산성을 획기적으로 높이는 결점두 선별 AI 솔루션</v>
      </c>
      <c r="G58" s="38" t="str">
        <f>IFERROR(VLOOKUP($B58,대상!$B:$AC,MATCH(G$2,대상!$1:$1,0)-1,FALSE),"")</f>
        <v/>
      </c>
      <c r="H58" s="33">
        <f>IFERROR(VLOOKUP($B58,[1]평가!$B:$Z,MATCH(LEFT(H$2,2),[1]평가!$7:$7,0)-1,FALSE),"")</f>
        <v>0</v>
      </c>
      <c r="I58" s="36">
        <f>IFERROR(VLOOKUP($B58,[1]평가!$B:$Z,MATCH(LEFT(I$2,2),[1]평가!$7:$7,0)-1,FALSE),"")</f>
        <v>65</v>
      </c>
      <c r="J58" s="36">
        <f>IFERROR(VLOOKUP($B58,[1]평가!$B:$Z,MATCH(LEFT(J$2,2),[1]평가!$7:$7,0)-1,FALSE),"")</f>
        <v>158</v>
      </c>
      <c r="K58" s="33">
        <f>IFERROR(VLOOKUP($B58,[2]평가!$B:$Z,MATCH(LEFT(K$2,2),[2]평가!$7:$7,0)-1,FALSE),"")</f>
        <v>0</v>
      </c>
      <c r="L58" s="36">
        <f>IFERROR(VLOOKUP($B58,[2]평가!$B:$Z,MATCH(LEFT(L$2,2),[2]평가!$7:$7,0)-1,FALSE),"")</f>
        <v>83</v>
      </c>
      <c r="M58" s="39">
        <f>IFERROR(VLOOKUP($B58,[2]평가!$B:$Z,MATCH(LEFT(M$2,2),[2]평가!$7:$7,0)-1,FALSE),"")</f>
        <v>55</v>
      </c>
      <c r="N58" s="33">
        <f>IFERROR(VLOOKUP($B58,[3]평가!$B:$Z,MATCH(LEFT(N$2,2),[3]평가!$7:$7,0)-1,FALSE),"")</f>
        <v>0</v>
      </c>
      <c r="O58" s="36">
        <f>IFERROR(VLOOKUP($B58,[3]평가!$B:$Z,MATCH(LEFT(O$2,2),[3]평가!$7:$7,0)-1,FALSE),"")</f>
        <v>86</v>
      </c>
      <c r="P58" s="39">
        <f>IFERROR(VLOOKUP($B58,[3]평가!$B:$Z,MATCH(LEFT(P$2,2),[3]평가!$7:$7,0)-1,FALSE),"")</f>
        <v>24</v>
      </c>
      <c r="Q58" s="33">
        <f>IFERROR(VLOOKUP($B58,[4]평가!$B:$Z,MATCH(LEFT(Q$2,2),[4]평가!$7:$7,0)-1,FALSE),"")</f>
        <v>0</v>
      </c>
      <c r="R58" s="36">
        <f>IFERROR(VLOOKUP($B58,[4]평가!$B:$Z,MATCH(LEFT(R$2,2),[4]평가!$7:$7,0)-1,FALSE),"")</f>
        <v>78</v>
      </c>
      <c r="S58" s="39">
        <f>IFERROR(VLOOKUP($B58,[4]평가!$B:$Z,MATCH(LEFT(S$2,2),[4]평가!$7:$7,0)-1,FALSE),"")</f>
        <v>103</v>
      </c>
      <c r="T58" s="33">
        <f>IFERROR(VLOOKUP($B58,[5]평가!$B:$Z,MATCH(LEFT(T$2,2),[5]평가!$7:$7,0)-1,FALSE),"")</f>
        <v>0</v>
      </c>
      <c r="U58" s="36">
        <f>IFERROR(VLOOKUP($B58,[5]평가!$B:$Z,MATCH(LEFT(U$2,2),[5]평가!$7:$7,0)-1,FALSE),"")</f>
        <v>79</v>
      </c>
      <c r="V58" s="39">
        <f>IFERROR(VLOOKUP($B58,[5]평가!$B:$Z,MATCH(LEFT(V$2,2),[5]평가!$7:$7,0)-1,FALSE),"")</f>
        <v>62</v>
      </c>
      <c r="W58" s="33">
        <f>IFERROR(VLOOKUP($B58,대상!$B:$AD,MATCH(W$2,대상!$1:$1,0)-1,FALSE),"")</f>
        <v>0</v>
      </c>
      <c r="X58" s="20">
        <f>IF(ISBLANK(B58),"",T$1-COUNTIF(H58:V58,"회피"))</f>
        <v>5</v>
      </c>
      <c r="Y58" s="21">
        <f>IF($T$1=X58,(SUM(I58,L58,O58,R58,U58)-MIN(I58,L58,O58,R58,U58)-MAX(I58,L58,O58,R58,U58))/($T$1-2),SUM(I58,L58,O58,R58,U58/X58))</f>
        <v>80</v>
      </c>
      <c r="Z58" s="40">
        <f>IFERROR(VLOOKUP($B58,대상!$B:$AD,MATCH(Z$2,대상!$1:$1,0)-1,FALSE),0)</f>
        <v>0</v>
      </c>
      <c r="AA58" s="41">
        <f>IFERROR(IF(W58="면제","100"+Z58,Y58+Z58),"")</f>
        <v>80</v>
      </c>
      <c r="AB58" s="35" t="str">
        <f>IF(OR(W58="면제",N(Y58)=0),"",IF(AA58&lt;60,"과락",""))</f>
        <v/>
      </c>
      <c r="AC58" s="54">
        <f>IF(N(AA58)=0,"",RANK(AA58,AA$3:AA$202))</f>
        <v>50</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기 보유 기술에 대한 설명으로 실현 가능성 부분이 상세히 작성되었음
- 자금 조달 계획 및 발생 매출 계획이 다소 제한적으로 작성되어 보완이 필요함 _x000D_④대표자의 사업 분야에 대한 이해도가 높고, 문제 인식이 적절함. 고가 제품 특성 상 시장 침투 방안에 대한 보다 상세한 계획이 필요함. AI 기반 판별기의 판정 결과가 "전문가의 의견"을 대체 가능할지에 대한 고민이 필요함. _x000D_⑤커피결점두 AI 솔루션 개발 과제임. 시제품 개발을 통한 기술개발의 가능성을 보이며 기술개발 목표가 설명되어 있음. 기존 대체체 시장진입이 가능할것으로 보임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139</v>
      </c>
      <c r="B59" s="2">
        <v>20428610</v>
      </c>
      <c r="C59" s="38" t="str">
        <f>IFERROR(VLOOKUP($B59,대상!$B:$AC,MATCH(C$2,대상!$1:$1,0)-1,FALSE),"")</f>
        <v>지역기반</v>
      </c>
      <c r="D59" s="38" t="str">
        <f>IFERROR(VLOOKUP($B59,대상!$B$1:$AC$2756,MATCH(D$2,대상!$1:$1,0)-1,FALSE),"")</f>
        <v>유병주</v>
      </c>
      <c r="E59" s="36" t="str">
        <f>IFERROR(VLOOKUP($B59,대상!$B:$AC,MATCH(E$2,대상!$1:$1,0)-1,FALSE),"")</f>
        <v>기계ㆍ소재</v>
      </c>
      <c r="F59" s="38" t="str">
        <f>IFERROR(VLOOKUP($B59,대상!$B:$AC,MATCH(F$2,대상!$1:$1,0)-1,FALSE),"")</f>
        <v>AI(PINN) 기반 고성능 열교환기 설계·제조 솔루션</v>
      </c>
      <c r="G59" s="38" t="str">
        <f>IFERROR(VLOOKUP($B59,대상!$B:$AC,MATCH(G$2,대상!$1:$1,0)-1,FALSE),"")</f>
        <v/>
      </c>
      <c r="H59" s="33">
        <f>IFERROR(VLOOKUP($B59,[1]평가!$B:$Z,MATCH(LEFT(H$2,2),[1]평가!$7:$7,0)-1,FALSE),"")</f>
        <v>0</v>
      </c>
      <c r="I59" s="36">
        <f>IFERROR(VLOOKUP($B59,[1]평가!$B:$Z,MATCH(LEFT(I$2,2),[1]평가!$7:$7,0)-1,FALSE),"")</f>
        <v>84</v>
      </c>
      <c r="J59" s="36">
        <f>IFERROR(VLOOKUP($B59,[1]평가!$B:$Z,MATCH(LEFT(J$2,2),[1]평가!$7:$7,0)-1,FALSE),"")</f>
        <v>47</v>
      </c>
      <c r="K59" s="33">
        <f>IFERROR(VLOOKUP($B59,[2]평가!$B:$Z,MATCH(LEFT(K$2,2),[2]평가!$7:$7,0)-1,FALSE),"")</f>
        <v>0</v>
      </c>
      <c r="L59" s="36">
        <f>IFERROR(VLOOKUP($B59,[2]평가!$B:$Z,MATCH(LEFT(L$2,2),[2]평가!$7:$7,0)-1,FALSE),"")</f>
        <v>84</v>
      </c>
      <c r="M59" s="39">
        <f>IFERROR(VLOOKUP($B59,[2]평가!$B:$Z,MATCH(LEFT(M$2,2),[2]평가!$7:$7,0)-1,FALSE),"")</f>
        <v>40</v>
      </c>
      <c r="N59" s="33">
        <f>IFERROR(VLOOKUP($B59,[3]평가!$B:$Z,MATCH(LEFT(N$2,2),[3]평가!$7:$7,0)-1,FALSE),"")</f>
        <v>0</v>
      </c>
      <c r="O59" s="36">
        <f>IFERROR(VLOOKUP($B59,[3]평가!$B:$Z,MATCH(LEFT(O$2,2),[3]평가!$7:$7,0)-1,FALSE),"")</f>
        <v>76</v>
      </c>
      <c r="P59" s="39">
        <f>IFERROR(VLOOKUP($B59,[3]평가!$B:$Z,MATCH(LEFT(P$2,2),[3]평가!$7:$7,0)-1,FALSE),"")</f>
        <v>76</v>
      </c>
      <c r="Q59" s="33">
        <f>IFERROR(VLOOKUP($B59,[4]평가!$B:$Z,MATCH(LEFT(Q$2,2),[4]평가!$7:$7,0)-1,FALSE),"")</f>
        <v>0</v>
      </c>
      <c r="R59" s="36">
        <f>IFERROR(VLOOKUP($B59,[4]평가!$B:$Z,MATCH(LEFT(R$2,2),[4]평가!$7:$7,0)-1,FALSE),"")</f>
        <v>78</v>
      </c>
      <c r="S59" s="39">
        <f>IFERROR(VLOOKUP($B59,[4]평가!$B:$Z,MATCH(LEFT(S$2,2),[4]평가!$7:$7,0)-1,FALSE),"")</f>
        <v>103</v>
      </c>
      <c r="T59" s="33">
        <f>IFERROR(VLOOKUP($B59,[5]평가!$B:$Z,MATCH(LEFT(T$2,2),[5]평가!$7:$7,0)-1,FALSE),"")</f>
        <v>0</v>
      </c>
      <c r="U59" s="36">
        <f>IFERROR(VLOOKUP($B59,[5]평가!$B:$Z,MATCH(LEFT(U$2,2),[5]평가!$7:$7,0)-1,FALSE),"")</f>
        <v>78</v>
      </c>
      <c r="V59" s="39">
        <f>IFERROR(VLOOKUP($B59,[5]평가!$B:$Z,MATCH(LEFT(V$2,2),[5]평가!$7:$7,0)-1,FALSE),"")</f>
        <v>78</v>
      </c>
      <c r="W59" s="33">
        <f>IFERROR(VLOOKUP($B59,대상!$B:$AD,MATCH(W$2,대상!$1:$1,0)-1,FALSE),"")</f>
        <v>0</v>
      </c>
      <c r="X59" s="20">
        <f>IF(ISBLANK(B59),"",T$1-COUNTIF(H59:V59,"회피"))</f>
        <v>5</v>
      </c>
      <c r="Y59" s="21">
        <f>IF($T$1=X59,(SUM(I59,L59,O59,R59,U59)-MIN(I59,L59,O59,R59,U59)-MAX(I59,L59,O59,R59,U59))/($T$1-2),SUM(I59,L59,O59,R59,U59/X59))</f>
        <v>80</v>
      </c>
      <c r="Z59" s="40">
        <f>IFERROR(VLOOKUP($B59,대상!$B:$AD,MATCH(Z$2,대상!$1:$1,0)-1,FALSE),0)</f>
        <v>0</v>
      </c>
      <c r="AA59" s="41">
        <f>IFERROR(IF(W59="면제","100"+Z59,Y59+Z59),"")</f>
        <v>80</v>
      </c>
      <c r="AB59" s="35" t="str">
        <f>IF(OR(W59="면제",N(Y59)=0),"",IF(AA59&lt;60,"과락",""))</f>
        <v/>
      </c>
      <c r="AC59" s="54">
        <f>IF(N(AA59)=0,"",RANK(AA59,AA$3:AA$202))</f>
        <v>50</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사업 아이템의 고도화 방안 및 목표 시장 분석이 명확하게 기술되었음
- 아이템의 기술적 측면의 작성이 미흡하며, 사업비 집행의 검토가 필요함 _x000D_④문제를 기술을 이용하려는 시도가 합리적임. 제품 경쟁력에 대한 설명이 다소 모호하고, 고객의 니즈가 자사 제품으로 해결될 수 있다는 근거가 다소 부족함. _x000D_⑤AI 기반 열교환기 제조 솔루션 과제임. 구체적인 기술개발 목표에 대한 보완설명이 필요함.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24</v>
      </c>
      <c r="B60" s="2">
        <v>20419792</v>
      </c>
      <c r="C60" s="38" t="str">
        <f>IFERROR(VLOOKUP($B60,대상!$B:$AC,MATCH(C$2,대상!$1:$1,0)-1,FALSE),"")</f>
        <v>지역기반</v>
      </c>
      <c r="D60" s="38" t="str">
        <f>IFERROR(VLOOKUP($B60,대상!$B$1:$AC$2756,MATCH(D$2,대상!$1:$1,0)-1,FALSE),"")</f>
        <v>최하희</v>
      </c>
      <c r="E60" s="36" t="str">
        <f>IFERROR(VLOOKUP($B60,대상!$B:$AC,MATCH(E$2,대상!$1:$1,0)-1,FALSE),"")</f>
        <v>기계ㆍ소재</v>
      </c>
      <c r="F60" s="38" t="str">
        <f>IFERROR(VLOOKUP($B60,대상!$B:$AC,MATCH(F$2,대상!$1:$1,0)-1,FALSE),"")</f>
        <v>특허출원 부식(녹)억제 기술이 적용된 연마하지 않는 기능성 주방용 칼</v>
      </c>
      <c r="G60" s="38" t="str">
        <f>IFERROR(VLOOKUP($B60,대상!$B:$AC,MATCH(G$2,대상!$1:$1,0)-1,FALSE),"")</f>
        <v/>
      </c>
      <c r="H60" s="33">
        <f>IFERROR(VLOOKUP($B60,[1]평가!$B:$Z,MATCH(LEFT(H$2,2),[1]평가!$7:$7,0)-1,FALSE),"")</f>
        <v>0</v>
      </c>
      <c r="I60" s="36">
        <f>IFERROR(VLOOKUP($B60,[1]평가!$B:$Z,MATCH(LEFT(I$2,2),[1]평가!$7:$7,0)-1,FALSE),"")</f>
        <v>84</v>
      </c>
      <c r="J60" s="36">
        <f>IFERROR(VLOOKUP($B60,[1]평가!$B:$Z,MATCH(LEFT(J$2,2),[1]평가!$7:$7,0)-1,FALSE),"")</f>
        <v>35</v>
      </c>
      <c r="K60" s="33">
        <f>IFERROR(VLOOKUP($B60,[2]평가!$B:$Z,MATCH(LEFT(K$2,2),[2]평가!$7:$7,0)-1,FALSE),"")</f>
        <v>0</v>
      </c>
      <c r="L60" s="36">
        <f>IFERROR(VLOOKUP($B60,[2]평가!$B:$Z,MATCH(LEFT(L$2,2),[2]평가!$7:$7,0)-1,FALSE),"")</f>
        <v>63</v>
      </c>
      <c r="M60" s="39">
        <f>IFERROR(VLOOKUP($B60,[2]평가!$B:$Z,MATCH(LEFT(M$2,2),[2]평가!$7:$7,0)-1,FALSE),"")</f>
        <v>161</v>
      </c>
      <c r="N60" s="33">
        <f>IFERROR(VLOOKUP($B60,[3]평가!$B:$Z,MATCH(LEFT(N$2,2),[3]평가!$7:$7,0)-1,FALSE),"")</f>
        <v>0</v>
      </c>
      <c r="O60" s="36">
        <f>IFERROR(VLOOKUP($B60,[3]평가!$B:$Z,MATCH(LEFT(O$2,2),[3]평가!$7:$7,0)-1,FALSE),"")</f>
        <v>72</v>
      </c>
      <c r="P60" s="39">
        <f>IFERROR(VLOOKUP($B60,[3]평가!$B:$Z,MATCH(LEFT(P$2,2),[3]평가!$7:$7,0)-1,FALSE),"")</f>
        <v>106</v>
      </c>
      <c r="Q60" s="33">
        <f>IFERROR(VLOOKUP($B60,[4]평가!$B:$Z,MATCH(LEFT(Q$2,2),[4]평가!$7:$7,0)-1,FALSE),"")</f>
        <v>0</v>
      </c>
      <c r="R60" s="36">
        <f>IFERROR(VLOOKUP($B60,[4]평가!$B:$Z,MATCH(LEFT(R$2,2),[4]평가!$7:$7,0)-1,FALSE),"")</f>
        <v>77</v>
      </c>
      <c r="S60" s="39">
        <f>IFERROR(VLOOKUP($B60,[4]평가!$B:$Z,MATCH(LEFT(S$2,2),[4]평가!$7:$7,0)-1,FALSE),"")</f>
        <v>62</v>
      </c>
      <c r="T60" s="33">
        <f>IFERROR(VLOOKUP($B60,[5]평가!$B:$Z,MATCH(LEFT(T$2,2),[5]평가!$7:$7,0)-1,FALSE),"")</f>
        <v>0</v>
      </c>
      <c r="U60" s="36">
        <f>IFERROR(VLOOKUP($B60,[5]평가!$B:$Z,MATCH(LEFT(U$2,2),[5]평가!$7:$7,0)-1,FALSE),"")</f>
        <v>87</v>
      </c>
      <c r="V60" s="39">
        <f>IFERROR(VLOOKUP($B60,[5]평가!$B:$Z,MATCH(LEFT(V$2,2),[5]평가!$7:$7,0)-1,FALSE),"")</f>
        <v>13</v>
      </c>
      <c r="W60" s="33">
        <f>IFERROR(VLOOKUP($B60,대상!$B:$AD,MATCH(W$2,대상!$1:$1,0)-1,FALSE),"")</f>
        <v>0</v>
      </c>
      <c r="X60" s="20">
        <f>IF(ISBLANK(B60),"",T$1-COUNTIF(H60:V60,"회피"))</f>
        <v>5</v>
      </c>
      <c r="Y60" s="21">
        <f>IF($T$1=X60,(SUM(I60,L60,O60,R60,U60)-MIN(I60,L60,O60,R60,U60)-MAX(I60,L60,O60,R60,U60))/($T$1-2),SUM(I60,L60,O60,R60,U60/X60))</f>
        <v>77.666666666666671</v>
      </c>
      <c r="Z60" s="40">
        <f>IFERROR(VLOOKUP($B60,대상!$B:$AD,MATCH(Z$2,대상!$1:$1,0)-1,FALSE),0)</f>
        <v>2</v>
      </c>
      <c r="AA60" s="41">
        <f>IFERROR(IF(W60="면제","100"+Z60,Y60+Z60),"")</f>
        <v>79.666666666666671</v>
      </c>
      <c r="AB60" s="35" t="str">
        <f>IF(OR(W60="면제",N(Y60)=0),"",IF(AA60&lt;60,"과락",""))</f>
        <v/>
      </c>
      <c r="AC60" s="54">
        <f>IF(N(AA60)=0,"",RANK(AA60,AA$3:AA$202))</f>
        <v>58</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①기존시장에 대한 진입 전략과 경쟁력확보에 관한 세부적인 전략이 필요함 _x000D_②사업게획은 양호하나 사업단계에서 사업 추진내용의 구체성이 미흡하여 사업화 실현 가능성이 부족함. _x000D_③- 사업 배경 및 목표 설정이 명확하고 이해하기 쉽게 작성됨
- 기술 전략, 기술의 차별성에 대한 구체적인 설명이 미흡함. _x000D_④문제 인식 및 솔루션이 설득력 있음. 기술적 구현 가능성에 대한 세부적인 내용이 부재하여 설득력이 낮음. 적절한 마케팅을 수반한다면 사업화 가능성 높으나, 사업비 지원 필요성의 근거가 부족함. _x000D_⑤부식이 되지 않는 칼에 대한 과제임. 구체적인 과제수행 계획인 보이며, 시장진입이 가능할것으로 보임.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85</v>
      </c>
      <c r="B61" s="2">
        <v>20413915</v>
      </c>
      <c r="C61" s="38" t="str">
        <f>IFERROR(VLOOKUP($B61,대상!$B:$AC,MATCH(C$2,대상!$1:$1,0)-1,FALSE),"")</f>
        <v>지역기반</v>
      </c>
      <c r="D61" s="38" t="str">
        <f>IFERROR(VLOOKUP($B61,대상!$B$1:$AC$2756,MATCH(D$2,대상!$1:$1,0)-1,FALSE),"")</f>
        <v>양선모</v>
      </c>
      <c r="E61" s="36" t="str">
        <f>IFERROR(VLOOKUP($B61,대상!$B:$AC,MATCH(E$2,대상!$1:$1,0)-1,FALSE),"")</f>
        <v>기계ㆍ소재</v>
      </c>
      <c r="F61" s="38" t="str">
        <f>IFERROR(VLOOKUP($B61,대상!$B:$AC,MATCH(F$2,대상!$1:$1,0)-1,FALSE),"")</f>
        <v>전자 제조 공정용 3D AOI 검사 장비 및 ML Vision Algorithm 기반 검사 솔루션, SQ3000-K</v>
      </c>
      <c r="G61" s="38" t="str">
        <f>IFERROR(VLOOKUP($B61,대상!$B:$AC,MATCH(G$2,대상!$1:$1,0)-1,FALSE),"")</f>
        <v>매출실적우수</v>
      </c>
      <c r="H61" s="33">
        <f>IFERROR(VLOOKUP($B61,[1]평가!$B:$Z,MATCH(LEFT(H$2,2),[1]평가!$7:$7,0)-1,FALSE),"")</f>
        <v>0</v>
      </c>
      <c r="I61" s="36">
        <f>IFERROR(VLOOKUP($B61,[1]평가!$B:$Z,MATCH(LEFT(I$2,2),[1]평가!$7:$7,0)-1,FALSE),"")</f>
        <v>88</v>
      </c>
      <c r="J61" s="36">
        <f>IFERROR(VLOOKUP($B61,[1]평가!$B:$Z,MATCH(LEFT(J$2,2),[1]평가!$7:$7,0)-1,FALSE),"")</f>
        <v>14</v>
      </c>
      <c r="K61" s="33">
        <f>IFERROR(VLOOKUP($B61,[2]평가!$B:$Z,MATCH(LEFT(K$2,2),[2]평가!$7:$7,0)-1,FALSE),"")</f>
        <v>0</v>
      </c>
      <c r="L61" s="36">
        <f>IFERROR(VLOOKUP($B61,[2]평가!$B:$Z,MATCH(LEFT(L$2,2),[2]평가!$7:$7,0)-1,FALSE),"")</f>
        <v>74</v>
      </c>
      <c r="M61" s="39">
        <f>IFERROR(VLOOKUP($B61,[2]평가!$B:$Z,MATCH(LEFT(M$2,2),[2]평가!$7:$7,0)-1,FALSE),"")</f>
        <v>97</v>
      </c>
      <c r="N61" s="33">
        <f>IFERROR(VLOOKUP($B61,[3]평가!$B:$Z,MATCH(LEFT(N$2,2),[3]평가!$7:$7,0)-1,FALSE),"")</f>
        <v>0</v>
      </c>
      <c r="O61" s="36">
        <f>IFERROR(VLOOKUP($B61,[3]평가!$B:$Z,MATCH(LEFT(O$2,2),[3]평가!$7:$7,0)-1,FALSE),"")</f>
        <v>71</v>
      </c>
      <c r="P61" s="39">
        <f>IFERROR(VLOOKUP($B61,[3]평가!$B:$Z,MATCH(LEFT(P$2,2),[3]평가!$7:$7,0)-1,FALSE),"")</f>
        <v>127</v>
      </c>
      <c r="Q61" s="33">
        <f>IFERROR(VLOOKUP($B61,[4]평가!$B:$Z,MATCH(LEFT(Q$2,2),[4]평가!$7:$7,0)-1,FALSE),"")</f>
        <v>0</v>
      </c>
      <c r="R61" s="36">
        <f>IFERROR(VLOOKUP($B61,[4]평가!$B:$Z,MATCH(LEFT(R$2,2),[4]평가!$7:$7,0)-1,FALSE),"")</f>
        <v>89</v>
      </c>
      <c r="S61" s="39">
        <f>IFERROR(VLOOKUP($B61,[4]평가!$B:$Z,MATCH(LEFT(S$2,2),[4]평가!$7:$7,0)-1,FALSE),"")</f>
        <v>13</v>
      </c>
      <c r="T61" s="33">
        <f>IFERROR(VLOOKUP($B61,[5]평가!$B:$Z,MATCH(LEFT(T$2,2),[5]평가!$7:$7,0)-1,FALSE),"")</f>
        <v>0</v>
      </c>
      <c r="U61" s="36">
        <f>IFERROR(VLOOKUP($B61,[5]평가!$B:$Z,MATCH(LEFT(U$2,2),[5]평가!$7:$7,0)-1,FALSE),"")</f>
        <v>77</v>
      </c>
      <c r="V61" s="39">
        <f>IFERROR(VLOOKUP($B61,[5]평가!$B:$Z,MATCH(LEFT(V$2,2),[5]평가!$7:$7,0)-1,FALSE),"")</f>
        <v>91</v>
      </c>
      <c r="W61" s="33">
        <f>IFERROR(VLOOKUP($B61,대상!$B:$AD,MATCH(W$2,대상!$1:$1,0)-1,FALSE),"")</f>
        <v>0</v>
      </c>
      <c r="X61" s="20">
        <f>IF(ISBLANK(B61),"",T$1-COUNTIF(H61:V61,"회피"))</f>
        <v>5</v>
      </c>
      <c r="Y61" s="21">
        <f>IF($T$1=X61,(SUM(I61,L61,O61,R61,U61)-MIN(I61,L61,O61,R61,U61)-MAX(I61,L61,O61,R61,U61))/($T$1-2),SUM(I61,L61,O61,R61,U61/X61))</f>
        <v>79.666666666666671</v>
      </c>
      <c r="Z61" s="40">
        <f>IFERROR(VLOOKUP($B61,대상!$B:$AD,MATCH(Z$2,대상!$1:$1,0)-1,FALSE),0)</f>
        <v>0</v>
      </c>
      <c r="AA61" s="41">
        <f>IFERROR(IF(W61="면제","100"+Z61,Y61+Z61),"")</f>
        <v>79.666666666666671</v>
      </c>
      <c r="AB61" s="35" t="str">
        <f>IF(OR(W61="면제",N(Y61)=0),"",IF(AA61&lt;60,"과락",""))</f>
        <v/>
      </c>
      <c r="AC61" s="54">
        <f>IF(N(AA61)=0,"",RANK(AA61,AA$3:AA$202))</f>
        <v>58</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개발,개선사항에서 전자부품에 특화된 장비 구성으로 가성비가 부조하여 비즈니스 창출에 한계가 있음. _x000D_③- 사업 아이템의 차별화 및 경쟁력의 비교가 구체적으로 제시되었음
- 사업화 전략의 내용에 다소 제한적이므로 보완이 검토됨 _x000D_④기술 역량이 높고 조직 구성이 탄탄함. 외부 네트워크를 활용한 사업 확장 계획에 대한 구체성이 다소 부족함 _x000D_⑤기존 시장품 대비 기술개발의 구체적인 차별점에 대한 보완설명이 필요함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71</v>
      </c>
      <c r="B62" s="2">
        <v>20402470</v>
      </c>
      <c r="C62" s="38" t="str">
        <f>IFERROR(VLOOKUP($B62,대상!$B:$AC,MATCH(C$2,대상!$1:$1,0)-1,FALSE),"")</f>
        <v>지역기반</v>
      </c>
      <c r="D62" s="38" t="str">
        <f>IFERROR(VLOOKUP($B62,대상!$B$1:$AC$2756,MATCH(D$2,대상!$1:$1,0)-1,FALSE),"")</f>
        <v>정재영</v>
      </c>
      <c r="E62" s="36" t="str">
        <f>IFERROR(VLOOKUP($B62,대상!$B:$AC,MATCH(E$2,대상!$1:$1,0)-1,FALSE),"")</f>
        <v>기계ㆍ소재</v>
      </c>
      <c r="F62" s="38" t="str">
        <f>IFERROR(VLOOKUP($B62,대상!$B:$AC,MATCH(F$2,대상!$1:$1,0)-1,FALSE),"")</f>
        <v>피지컬 AI 제어 적용 물류 공정 최적화 가변 테이핑 시스템</v>
      </c>
      <c r="G62" s="38" t="str">
        <f>IFERROR(VLOOKUP($B62,대상!$B:$AC,MATCH(G$2,대상!$1:$1,0)-1,FALSE),"")</f>
        <v/>
      </c>
      <c r="H62" s="33">
        <f>IFERROR(VLOOKUP($B62,[1]평가!$B:$Z,MATCH(LEFT(H$2,2),[1]평가!$7:$7,0)-1,FALSE),"")</f>
        <v>0</v>
      </c>
      <c r="I62" s="36">
        <f>IFERROR(VLOOKUP($B62,[1]평가!$B:$Z,MATCH(LEFT(I$2,2),[1]평가!$7:$7,0)-1,FALSE),"")</f>
        <v>75</v>
      </c>
      <c r="J62" s="36">
        <f>IFERROR(VLOOKUP($B62,[1]평가!$B:$Z,MATCH(LEFT(J$2,2),[1]평가!$7:$7,0)-1,FALSE),"")</f>
        <v>98</v>
      </c>
      <c r="K62" s="33">
        <f>IFERROR(VLOOKUP($B62,[2]평가!$B:$Z,MATCH(LEFT(K$2,2),[2]평가!$7:$7,0)-1,FALSE),"")</f>
        <v>0</v>
      </c>
      <c r="L62" s="36">
        <f>IFERROR(VLOOKUP($B62,[2]평가!$B:$Z,MATCH(LEFT(L$2,2),[2]평가!$7:$7,0)-1,FALSE),"")</f>
        <v>86</v>
      </c>
      <c r="M62" s="39">
        <f>IFERROR(VLOOKUP($B62,[2]평가!$B:$Z,MATCH(LEFT(M$2,2),[2]평가!$7:$7,0)-1,FALSE),"")</f>
        <v>18</v>
      </c>
      <c r="N62" s="33">
        <f>IFERROR(VLOOKUP($B62,[3]평가!$B:$Z,MATCH(LEFT(N$2,2),[3]평가!$7:$7,0)-1,FALSE),"")</f>
        <v>0</v>
      </c>
      <c r="O62" s="36">
        <f>IFERROR(VLOOKUP($B62,[3]평가!$B:$Z,MATCH(LEFT(O$2,2),[3]평가!$7:$7,0)-1,FALSE),"")</f>
        <v>76</v>
      </c>
      <c r="P62" s="39">
        <f>IFERROR(VLOOKUP($B62,[3]평가!$B:$Z,MATCH(LEFT(P$2,2),[3]평가!$7:$7,0)-1,FALSE),"")</f>
        <v>76</v>
      </c>
      <c r="Q62" s="33">
        <f>IFERROR(VLOOKUP($B62,[4]평가!$B:$Z,MATCH(LEFT(Q$2,2),[4]평가!$7:$7,0)-1,FALSE),"")</f>
        <v>0</v>
      </c>
      <c r="R62" s="36">
        <f>IFERROR(VLOOKUP($B62,[4]평가!$B:$Z,MATCH(LEFT(R$2,2),[4]평가!$7:$7,0)-1,FALSE),"")</f>
        <v>79</v>
      </c>
      <c r="S62" s="39">
        <f>IFERROR(VLOOKUP($B62,[4]평가!$B:$Z,MATCH(LEFT(S$2,2),[4]평가!$7:$7,0)-1,FALSE),"")</f>
        <v>62</v>
      </c>
      <c r="T62" s="33">
        <f>IFERROR(VLOOKUP($B62,[5]평가!$B:$Z,MATCH(LEFT(T$2,2),[5]평가!$7:$7,0)-1,FALSE),"")</f>
        <v>0</v>
      </c>
      <c r="U62" s="36">
        <f>IFERROR(VLOOKUP($B62,[5]평가!$B:$Z,MATCH(LEFT(U$2,2),[5]평가!$7:$7,0)-1,FALSE),"")</f>
        <v>83</v>
      </c>
      <c r="V62" s="39">
        <f>IFERROR(VLOOKUP($B62,[5]평가!$B:$Z,MATCH(LEFT(V$2,2),[5]평가!$7:$7,0)-1,FALSE),"")</f>
        <v>55</v>
      </c>
      <c r="W62" s="33">
        <f>IFERROR(VLOOKUP($B62,대상!$B:$AD,MATCH(W$2,대상!$1:$1,0)-1,FALSE),"")</f>
        <v>0</v>
      </c>
      <c r="X62" s="20">
        <f>IF(ISBLANK(B62),"",T$1-COUNTIF(H62:V62,"회피"))</f>
        <v>5</v>
      </c>
      <c r="Y62" s="21">
        <f>IF($T$1=X62,(SUM(I62,L62,O62,R62,U62)-MIN(I62,L62,O62,R62,U62)-MAX(I62,L62,O62,R62,U62))/($T$1-2),SUM(I62,L62,O62,R62,U62/X62))</f>
        <v>79.333333333333329</v>
      </c>
      <c r="Z62" s="40">
        <f>IFERROR(VLOOKUP($B62,대상!$B:$AD,MATCH(Z$2,대상!$1:$1,0)-1,FALSE),0)</f>
        <v>0</v>
      </c>
      <c r="AA62" s="41">
        <f>IFERROR(IF(W62="면제","100"+Z62,Y62+Z62),"")</f>
        <v>79.333333333333329</v>
      </c>
      <c r="AB62" s="35" t="str">
        <f>IF(OR(W62="면제",N(Y62)=0),"",IF(AA62&lt;60,"과락",""))</f>
        <v/>
      </c>
      <c r="AC62" s="54">
        <f>IF(N(AA62)=0,"",RANK(AA62,AA$3:AA$202))</f>
        <v>60</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아이템의 목표 및 내용이 구체적으로 기술되어있음
- 매출 경로 및 사업화 로드맵이 미흡함. _x000D_④문제 인식에 따른 솔루션 도출이 우수함. 시장 진입 및 사업화 전략에 대한 세부적인 계획이 필요함. 판매처 및 매출 유도 전략 등에 대한 고민이 필요함. _x000D_⑤포장기계 최적화목표로 하는 과제임. 과제 개발계획이 구체적이고 실행가능성이 있음.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74</v>
      </c>
      <c r="B63" s="2">
        <v>20406098</v>
      </c>
      <c r="C63" s="38" t="str">
        <f>IFERROR(VLOOKUP($B63,대상!$B:$AC,MATCH(C$2,대상!$1:$1,0)-1,FALSE),"")</f>
        <v>지역기반</v>
      </c>
      <c r="D63" s="38" t="str">
        <f>IFERROR(VLOOKUP($B63,대상!$B$1:$AC$2756,MATCH(D$2,대상!$1:$1,0)-1,FALSE),"")</f>
        <v>최승리</v>
      </c>
      <c r="E63" s="36" t="str">
        <f>IFERROR(VLOOKUP($B63,대상!$B:$AC,MATCH(E$2,대상!$1:$1,0)-1,FALSE),"")</f>
        <v>기계ㆍ소재</v>
      </c>
      <c r="F63" s="38" t="str">
        <f>IFERROR(VLOOKUP($B63,대상!$B:$AC,MATCH(F$2,대상!$1:$1,0)-1,FALSE),"")</f>
        <v>툴에이스 AI : AI기반 절삭제조공구 최적화 구매 SaaS 솔루션</v>
      </c>
      <c r="G63" s="38" t="str">
        <f>IFERROR(VLOOKUP($B63,대상!$B:$AC,MATCH(G$2,대상!$1:$1,0)-1,FALSE),"")</f>
        <v/>
      </c>
      <c r="H63" s="33">
        <f>IFERROR(VLOOKUP($B63,[1]평가!$B:$Z,MATCH(LEFT(H$2,2),[1]평가!$7:$7,0)-1,FALSE),"")</f>
        <v>0</v>
      </c>
      <c r="I63" s="36">
        <f>IFERROR(VLOOKUP($B63,[1]평가!$B:$Z,MATCH(LEFT(I$2,2),[1]평가!$7:$7,0)-1,FALSE),"")</f>
        <v>88</v>
      </c>
      <c r="J63" s="36">
        <f>IFERROR(VLOOKUP($B63,[1]평가!$B:$Z,MATCH(LEFT(J$2,2),[1]평가!$7:$7,0)-1,FALSE),"")</f>
        <v>14</v>
      </c>
      <c r="K63" s="33">
        <f>IFERROR(VLOOKUP($B63,[2]평가!$B:$Z,MATCH(LEFT(K$2,2),[2]평가!$7:$7,0)-1,FALSE),"")</f>
        <v>0</v>
      </c>
      <c r="L63" s="36">
        <f>IFERROR(VLOOKUP($B63,[2]평가!$B:$Z,MATCH(LEFT(L$2,2),[2]평가!$7:$7,0)-1,FALSE),"")</f>
        <v>84</v>
      </c>
      <c r="M63" s="39">
        <f>IFERROR(VLOOKUP($B63,[2]평가!$B:$Z,MATCH(LEFT(M$2,2),[2]평가!$7:$7,0)-1,FALSE),"")</f>
        <v>40</v>
      </c>
      <c r="N63" s="33">
        <f>IFERROR(VLOOKUP($B63,[3]평가!$B:$Z,MATCH(LEFT(N$2,2),[3]평가!$7:$7,0)-1,FALSE),"")</f>
        <v>0</v>
      </c>
      <c r="O63" s="36">
        <f>IFERROR(VLOOKUP($B63,[3]평가!$B:$Z,MATCH(LEFT(O$2,2),[3]평가!$7:$7,0)-1,FALSE),"")</f>
        <v>80</v>
      </c>
      <c r="P63" s="39">
        <f>IFERROR(VLOOKUP($B63,[3]평가!$B:$Z,MATCH(LEFT(P$2,2),[3]평가!$7:$7,0)-1,FALSE),"")</f>
        <v>47</v>
      </c>
      <c r="Q63" s="33">
        <f>IFERROR(VLOOKUP($B63,[4]평가!$B:$Z,MATCH(LEFT(Q$2,2),[4]평가!$7:$7,0)-1,FALSE),"")</f>
        <v>0</v>
      </c>
      <c r="R63" s="36">
        <f>IFERROR(VLOOKUP($B63,[4]평가!$B:$Z,MATCH(LEFT(R$2,2),[4]평가!$7:$7,0)-1,FALSE),"")</f>
        <v>69</v>
      </c>
      <c r="S63" s="39">
        <f>IFERROR(VLOOKUP($B63,[4]평가!$B:$Z,MATCH(LEFT(S$2,2),[4]평가!$7:$7,0)-1,FALSE),"")</f>
        <v>138</v>
      </c>
      <c r="T63" s="33">
        <f>IFERROR(VLOOKUP($B63,[5]평가!$B:$Z,MATCH(LEFT(T$2,2),[5]평가!$7:$7,0)-1,FALSE),"")</f>
        <v>0</v>
      </c>
      <c r="U63" s="36">
        <f>IFERROR(VLOOKUP($B63,[5]평가!$B:$Z,MATCH(LEFT(U$2,2),[5]평가!$7:$7,0)-1,FALSE),"")</f>
        <v>74</v>
      </c>
      <c r="V63" s="39">
        <f>IFERROR(VLOOKUP($B63,[5]평가!$B:$Z,MATCH(LEFT(V$2,2),[5]평가!$7:$7,0)-1,FALSE),"")</f>
        <v>115</v>
      </c>
      <c r="W63" s="33">
        <f>IFERROR(VLOOKUP($B63,대상!$B:$AD,MATCH(W$2,대상!$1:$1,0)-1,FALSE),"")</f>
        <v>0</v>
      </c>
      <c r="X63" s="20">
        <f>IF(ISBLANK(B63),"",T$1-COUNTIF(H63:V63,"회피"))</f>
        <v>5</v>
      </c>
      <c r="Y63" s="21">
        <f>IF($T$1=X63,(SUM(I63,L63,O63,R63,U63)-MIN(I63,L63,O63,R63,U63)-MAX(I63,L63,O63,R63,U63))/($T$1-2),SUM(I63,L63,O63,R63,U63/X63))</f>
        <v>79.333333333333329</v>
      </c>
      <c r="Z63" s="40">
        <f>IFERROR(VLOOKUP($B63,대상!$B:$AD,MATCH(Z$2,대상!$1:$1,0)-1,FALSE),0)</f>
        <v>0</v>
      </c>
      <c r="AA63" s="41">
        <f>IFERROR(IF(W63="면제","100"+Z63,Y63+Z63),"")</f>
        <v>79.333333333333329</v>
      </c>
      <c r="AB63" s="35" t="str">
        <f>IF(OR(W63="면제",N(Y63)=0),"",IF(AA63&lt;60,"과락",""))</f>
        <v/>
      </c>
      <c r="AC63" s="54">
        <f>IF(N(AA63)=0,"",RANK(AA63,AA$3:AA$202))</f>
        <v>60</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아이템의 비즈니스 모델이 구체적으로 작성됨
- 사업화 로드맵의 구체적인 보완이 검토되어야하며, 팀 구성원의 보완이 필요함  _x000D_④AI기술을 활용하여 문제점 해결하려는 시도가 우수함. LLM의 기술적 문제(할루시네이션)의 해결 방안에 대한 상세 설명(예: RAG 활용 등)이 필요하고, 이를 소비자에게 신뢰도 있게 전달하는 방안 마련이 필요함.  _x000D_⑤공구추천 솔루션 개발을 위한 과제임. 과제수행을 위한 구체적인 과정설명이 되어 있음. 수요자 중심의 현장 필요성에 대한 보완설명이 필요할것으로 보임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93</v>
      </c>
      <c r="B64" s="2">
        <v>20416497</v>
      </c>
      <c r="C64" s="38" t="str">
        <f>IFERROR(VLOOKUP($B64,대상!$B:$AC,MATCH(C$2,대상!$1:$1,0)-1,FALSE),"")</f>
        <v>지역기반</v>
      </c>
      <c r="D64" s="38" t="str">
        <f>IFERROR(VLOOKUP($B64,대상!$B$1:$AC$2756,MATCH(D$2,대상!$1:$1,0)-1,FALSE),"")</f>
        <v>강승엽</v>
      </c>
      <c r="E64" s="36" t="str">
        <f>IFERROR(VLOOKUP($B64,대상!$B:$AC,MATCH(E$2,대상!$1:$1,0)-1,FALSE),"")</f>
        <v>기계ㆍ소재</v>
      </c>
      <c r="F64" s="38" t="str">
        <f>IFERROR(VLOOKUP($B64,대상!$B:$AC,MATCH(F$2,대상!$1:$1,0)-1,FALSE),"")</f>
        <v>RE100 대응 에너지 절감형 고진공 Liquid 순환 모듈식 플렌지 일체형 히팅배관 시스템 개발</v>
      </c>
      <c r="G64" s="38" t="str">
        <f>IFERROR(VLOOKUP($B64,대상!$B:$AC,MATCH(G$2,대상!$1:$1,0)-1,FALSE),"")</f>
        <v/>
      </c>
      <c r="H64" s="33">
        <f>IFERROR(VLOOKUP($B64,[1]평가!$B:$Z,MATCH(LEFT(H$2,2),[1]평가!$7:$7,0)-1,FALSE),"")</f>
        <v>0</v>
      </c>
      <c r="I64" s="36">
        <f>IFERROR(VLOOKUP($B64,[1]평가!$B:$Z,MATCH(LEFT(I$2,2),[1]평가!$7:$7,0)-1,FALSE),"")</f>
        <v>88</v>
      </c>
      <c r="J64" s="36">
        <f>IFERROR(VLOOKUP($B64,[1]평가!$B:$Z,MATCH(LEFT(J$2,2),[1]평가!$7:$7,0)-1,FALSE),"")</f>
        <v>14</v>
      </c>
      <c r="K64" s="33">
        <f>IFERROR(VLOOKUP($B64,[2]평가!$B:$Z,MATCH(LEFT(K$2,2),[2]평가!$7:$7,0)-1,FALSE),"")</f>
        <v>0</v>
      </c>
      <c r="L64" s="36">
        <f>IFERROR(VLOOKUP($B64,[2]평가!$B:$Z,MATCH(LEFT(L$2,2),[2]평가!$7:$7,0)-1,FALSE),"")</f>
        <v>85</v>
      </c>
      <c r="M64" s="39">
        <f>IFERROR(VLOOKUP($B64,[2]평가!$B:$Z,MATCH(LEFT(M$2,2),[2]평가!$7:$7,0)-1,FALSE),"")</f>
        <v>28</v>
      </c>
      <c r="N64" s="33">
        <f>IFERROR(VLOOKUP($B64,[3]평가!$B:$Z,MATCH(LEFT(N$2,2),[3]평가!$7:$7,0)-1,FALSE),"")</f>
        <v>0</v>
      </c>
      <c r="O64" s="36">
        <f>IFERROR(VLOOKUP($B64,[3]평가!$B:$Z,MATCH(LEFT(O$2,2),[3]평가!$7:$7,0)-1,FALSE),"")</f>
        <v>75</v>
      </c>
      <c r="P64" s="39">
        <f>IFERROR(VLOOKUP($B64,[3]평가!$B:$Z,MATCH(LEFT(P$2,2),[3]평가!$7:$7,0)-1,FALSE),"")</f>
        <v>101</v>
      </c>
      <c r="Q64" s="33">
        <f>IFERROR(VLOOKUP($B64,[4]평가!$B:$Z,MATCH(LEFT(Q$2,2),[4]평가!$7:$7,0)-1,FALSE),"")</f>
        <v>0</v>
      </c>
      <c r="R64" s="36">
        <f>IFERROR(VLOOKUP($B64,[4]평가!$B:$Z,MATCH(LEFT(R$2,2),[4]평가!$7:$7,0)-1,FALSE),"")</f>
        <v>69</v>
      </c>
      <c r="S64" s="39">
        <f>IFERROR(VLOOKUP($B64,[4]평가!$B:$Z,MATCH(LEFT(S$2,2),[4]평가!$7:$7,0)-1,FALSE),"")</f>
        <v>138</v>
      </c>
      <c r="T64" s="33">
        <f>IFERROR(VLOOKUP($B64,[5]평가!$B:$Z,MATCH(LEFT(T$2,2),[5]평가!$7:$7,0)-1,FALSE),"")</f>
        <v>0</v>
      </c>
      <c r="U64" s="36">
        <f>IFERROR(VLOOKUP($B64,[5]평가!$B:$Z,MATCH(LEFT(U$2,2),[5]평가!$7:$7,0)-1,FALSE),"")</f>
        <v>78</v>
      </c>
      <c r="V64" s="39">
        <f>IFERROR(VLOOKUP($B64,[5]평가!$B:$Z,MATCH(LEFT(V$2,2),[5]평가!$7:$7,0)-1,FALSE),"")</f>
        <v>78</v>
      </c>
      <c r="W64" s="33">
        <f>IFERROR(VLOOKUP($B64,대상!$B:$AD,MATCH(W$2,대상!$1:$1,0)-1,FALSE),"")</f>
        <v>0</v>
      </c>
      <c r="X64" s="20">
        <f>IF(ISBLANK(B64),"",T$1-COUNTIF(H64:V64,"회피"))</f>
        <v>5</v>
      </c>
      <c r="Y64" s="21">
        <f>IF($T$1=X64,(SUM(I64,L64,O64,R64,U64)-MIN(I64,L64,O64,R64,U64)-MAX(I64,L64,O64,R64,U64))/($T$1-2),SUM(I64,L64,O64,R64,U64/X64))</f>
        <v>79.333333333333329</v>
      </c>
      <c r="Z64" s="40">
        <f>IFERROR(VLOOKUP($B64,대상!$B:$AD,MATCH(Z$2,대상!$1:$1,0)-1,FALSE),0)</f>
        <v>0</v>
      </c>
      <c r="AA64" s="41">
        <f>IFERROR(IF(W64="면제","100"+Z64,Y64+Z64),"")</f>
        <v>79.333333333333329</v>
      </c>
      <c r="AB64" s="35" t="str">
        <f>IF(OR(W64="면제",N(Y64)=0),"",IF(AA64&lt;60,"과락",""))</f>
        <v/>
      </c>
      <c r="AC64" s="54">
        <f>IF(N(AA64)=0,"",RANK(AA64,AA$3:AA$202))</f>
        <v>60</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창업 아이템의 실현 가능성 및 개발 준비현황이 매우 구체적으로 작성됨
- 사업 추진 로드맵 및 자금 조달 계획이 미흡하게 작성되었음 _x000D_④솔루션 실현 가능성이 구체적임. 사업화 전략 및 수익 모델에 대한 근거와 세부 계획이 다소 부족함. _x000D_⑤히팅배관 시스템 개발과제이며, 기술개발내용이 잘 설명되어 있음.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185</v>
      </c>
      <c r="B65" s="2">
        <v>20426692</v>
      </c>
      <c r="C65" s="38" t="str">
        <f>IFERROR(VLOOKUP($B65,대상!$B:$AC,MATCH(C$2,대상!$1:$1,0)-1,FALSE),"")</f>
        <v>지역기반</v>
      </c>
      <c r="D65" s="38" t="str">
        <f>IFERROR(VLOOKUP($B65,대상!$B$1:$AC$2756,MATCH(D$2,대상!$1:$1,0)-1,FALSE),"")</f>
        <v>권재현</v>
      </c>
      <c r="E65" s="36" t="str">
        <f>IFERROR(VLOOKUP($B65,대상!$B:$AC,MATCH(E$2,대상!$1:$1,0)-1,FALSE),"")</f>
        <v>기계ㆍ소재</v>
      </c>
      <c r="F65" s="38" t="str">
        <f>IFERROR(VLOOKUP($B65,대상!$B:$AC,MATCH(F$2,대상!$1:$1,0)-1,FALSE),"")</f>
        <v>초고온 반도체 세정용 도전성 발열체 승온 방식 기반 싱글 세정 챔버</v>
      </c>
      <c r="G65" s="38" t="str">
        <f>IFERROR(VLOOKUP($B65,대상!$B:$AC,MATCH(G$2,대상!$1:$1,0)-1,FALSE),"")</f>
        <v>매출실적우수</v>
      </c>
      <c r="H65" s="33">
        <f>IFERROR(VLOOKUP($B65,[1]평가!$B:$Z,MATCH(LEFT(H$2,2),[1]평가!$7:$7,0)-1,FALSE),"")</f>
        <v>0</v>
      </c>
      <c r="I65" s="36">
        <f>IFERROR(VLOOKUP($B65,[1]평가!$B:$Z,MATCH(LEFT(I$2,2),[1]평가!$7:$7,0)-1,FALSE),"")</f>
        <v>63</v>
      </c>
      <c r="J65" s="36">
        <f>IFERROR(VLOOKUP($B65,[1]평가!$B:$Z,MATCH(LEFT(J$2,2),[1]평가!$7:$7,0)-1,FALSE),"")</f>
        <v>171</v>
      </c>
      <c r="K65" s="33">
        <f>IFERROR(VLOOKUP($B65,[2]평가!$B:$Z,MATCH(LEFT(K$2,2),[2]평가!$7:$7,0)-1,FALSE),"")</f>
        <v>0</v>
      </c>
      <c r="L65" s="36">
        <f>IFERROR(VLOOKUP($B65,[2]평가!$B:$Z,MATCH(LEFT(L$2,2),[2]평가!$7:$7,0)-1,FALSE),"")</f>
        <v>79</v>
      </c>
      <c r="M65" s="39">
        <f>IFERROR(VLOOKUP($B65,[2]평가!$B:$Z,MATCH(LEFT(M$2,2),[2]평가!$7:$7,0)-1,FALSE),"")</f>
        <v>62</v>
      </c>
      <c r="N65" s="33">
        <f>IFERROR(VLOOKUP($B65,[3]평가!$B:$Z,MATCH(LEFT(N$2,2),[3]평가!$7:$7,0)-1,FALSE),"")</f>
        <v>0</v>
      </c>
      <c r="O65" s="36">
        <f>IFERROR(VLOOKUP($B65,[3]평가!$B:$Z,MATCH(LEFT(O$2,2),[3]평가!$7:$7,0)-1,FALSE),"")</f>
        <v>80</v>
      </c>
      <c r="P65" s="39">
        <f>IFERROR(VLOOKUP($B65,[3]평가!$B:$Z,MATCH(LEFT(P$2,2),[3]평가!$7:$7,0)-1,FALSE),"")</f>
        <v>47</v>
      </c>
      <c r="Q65" s="33">
        <f>IFERROR(VLOOKUP($B65,[4]평가!$B:$Z,MATCH(LEFT(Q$2,2),[4]평가!$7:$7,0)-1,FALSE),"")</f>
        <v>0</v>
      </c>
      <c r="R65" s="36">
        <f>IFERROR(VLOOKUP($B65,[4]평가!$B:$Z,MATCH(LEFT(R$2,2),[4]평가!$7:$7,0)-1,FALSE),"")</f>
        <v>79</v>
      </c>
      <c r="S65" s="39">
        <f>IFERROR(VLOOKUP($B65,[4]평가!$B:$Z,MATCH(LEFT(S$2,2),[4]평가!$7:$7,0)-1,FALSE),"")</f>
        <v>62</v>
      </c>
      <c r="T65" s="33">
        <f>IFERROR(VLOOKUP($B65,[5]평가!$B:$Z,MATCH(LEFT(T$2,2),[5]평가!$7:$7,0)-1,FALSE),"")</f>
        <v>0</v>
      </c>
      <c r="U65" s="36">
        <f>IFERROR(VLOOKUP($B65,[5]평가!$B:$Z,MATCH(LEFT(U$2,2),[5]평가!$7:$7,0)-1,FALSE),"")</f>
        <v>86</v>
      </c>
      <c r="V65" s="39">
        <f>IFERROR(VLOOKUP($B65,[5]평가!$B:$Z,MATCH(LEFT(V$2,2),[5]평가!$7:$7,0)-1,FALSE),"")</f>
        <v>39</v>
      </c>
      <c r="W65" s="33">
        <f>IFERROR(VLOOKUP($B65,대상!$B:$AD,MATCH(W$2,대상!$1:$1,0)-1,FALSE),"")</f>
        <v>0</v>
      </c>
      <c r="X65" s="20">
        <f>IF(ISBLANK(B65),"",T$1-COUNTIF(H65:V65,"회피"))</f>
        <v>5</v>
      </c>
      <c r="Y65" s="21">
        <f>IF($T$1=X65,(SUM(I65,L65,O65,R65,U65)-MIN(I65,L65,O65,R65,U65)-MAX(I65,L65,O65,R65,U65))/($T$1-2),SUM(I65,L65,O65,R65,U65/X65))</f>
        <v>79.333333333333329</v>
      </c>
      <c r="Z65" s="40">
        <f>IFERROR(VLOOKUP($B65,대상!$B:$AD,MATCH(Z$2,대상!$1:$1,0)-1,FALSE),0)</f>
        <v>0</v>
      </c>
      <c r="AA65" s="41">
        <f>IFERROR(IF(W65="면제","100"+Z65,Y65+Z65),"")</f>
        <v>79.333333333333329</v>
      </c>
      <c r="AB65" s="35" t="str">
        <f>IF(OR(W65="면제",N(Y65)=0),"",IF(AA65&lt;60,"과락",""))</f>
        <v/>
      </c>
      <c r="AC65" s="54">
        <f>IF(N(AA65)=0,"",RANK(AA65,AA$3:AA$202))</f>
        <v>60</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목표 시장의 정의가 명확하고, 시장 분석에 대해 비교적 명확히 작성됨
- 성장 전략 및 비즈니스 모델의  검토가 필요함 _x000D_④사업 영역에 대한 이해도가 높고 제품 완성도가 높음. 지원 사업을 활용한 제품 고도화 및 구체화 방안이 다소 모호함. _x000D_⑤반도체 세정장비 개발과제임. 기술개발내용이 구체적으로 설명되어 있으며, 개선 효과가 있을것으로 판단됨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68</v>
      </c>
      <c r="B66" s="2">
        <v>20415501</v>
      </c>
      <c r="C66" s="38" t="str">
        <f>IFERROR(VLOOKUP($B66,대상!$B:$AC,MATCH(C$2,대상!$1:$1,0)-1,FALSE),"")</f>
        <v>대학발</v>
      </c>
      <c r="D66" s="38" t="str">
        <f>IFERROR(VLOOKUP($B66,대상!$B$1:$AC$2756,MATCH(D$2,대상!$1:$1,0)-1,FALSE),"")</f>
        <v>최경민</v>
      </c>
      <c r="E66" s="36" t="str">
        <f>IFERROR(VLOOKUP($B66,대상!$B:$AC,MATCH(E$2,대상!$1:$1,0)-1,FALSE),"")</f>
        <v>기계ㆍ소재</v>
      </c>
      <c r="F66" s="38" t="str">
        <f>IFERROR(VLOOKUP($B66,대상!$B:$AC,MATCH(F$2,대상!$1:$1,0)-1,FALSE),"")</f>
        <v>자성측정장비개발</v>
      </c>
      <c r="G66" s="38" t="str">
        <f>IFERROR(VLOOKUP($B66,대상!$B:$AC,MATCH(G$2,대상!$1:$1,0)-1,FALSE),"")</f>
        <v>전임교원</v>
      </c>
      <c r="H66" s="33">
        <f>IFERROR(VLOOKUP($B66,[1]평가!$B:$Z,MATCH(LEFT(H$2,2),[1]평가!$7:$7,0)-1,FALSE),"")</f>
        <v>0</v>
      </c>
      <c r="I66" s="36">
        <f>IFERROR(VLOOKUP($B66,[1]평가!$B:$Z,MATCH(LEFT(I$2,2),[1]평가!$7:$7,0)-1,FALSE),"")</f>
        <v>87</v>
      </c>
      <c r="J66" s="36">
        <f>IFERROR(VLOOKUP($B66,[1]평가!$B:$Z,MATCH(LEFT(J$2,2),[1]평가!$7:$7,0)-1,FALSE),"")</f>
        <v>28</v>
      </c>
      <c r="K66" s="33">
        <f>IFERROR(VLOOKUP($B66,[2]평가!$B:$Z,MATCH(LEFT(K$2,2),[2]평가!$7:$7,0)-1,FALSE),"")</f>
        <v>0</v>
      </c>
      <c r="L66" s="36">
        <f>IFERROR(VLOOKUP($B66,[2]평가!$B:$Z,MATCH(LEFT(L$2,2),[2]평가!$7:$7,0)-1,FALSE),"")</f>
        <v>79</v>
      </c>
      <c r="M66" s="39">
        <f>IFERROR(VLOOKUP($B66,[2]평가!$B:$Z,MATCH(LEFT(M$2,2),[2]평가!$7:$7,0)-1,FALSE),"")</f>
        <v>62</v>
      </c>
      <c r="N66" s="33">
        <f>IFERROR(VLOOKUP($B66,[3]평가!$B:$Z,MATCH(LEFT(N$2,2),[3]평가!$7:$7,0)-1,FALSE),"")</f>
        <v>0</v>
      </c>
      <c r="O66" s="36">
        <f>IFERROR(VLOOKUP($B66,[3]평가!$B:$Z,MATCH(LEFT(O$2,2),[3]평가!$7:$7,0)-1,FALSE),"")</f>
        <v>79</v>
      </c>
      <c r="P66" s="39">
        <f>IFERROR(VLOOKUP($B66,[3]평가!$B:$Z,MATCH(LEFT(P$2,2),[3]평가!$7:$7,0)-1,FALSE),"")</f>
        <v>61</v>
      </c>
      <c r="Q66" s="33">
        <f>IFERROR(VLOOKUP($B66,[4]평가!$B:$Z,MATCH(LEFT(Q$2,2),[4]평가!$7:$7,0)-1,FALSE),"")</f>
        <v>0</v>
      </c>
      <c r="R66" s="36">
        <f>IFERROR(VLOOKUP($B66,[4]평가!$B:$Z,MATCH(LEFT(R$2,2),[4]평가!$7:$7,0)-1,FALSE),"")</f>
        <v>79</v>
      </c>
      <c r="S66" s="39">
        <f>IFERROR(VLOOKUP($B66,[4]평가!$B:$Z,MATCH(LEFT(S$2,2),[4]평가!$7:$7,0)-1,FALSE),"")</f>
        <v>62</v>
      </c>
      <c r="T66" s="33">
        <f>IFERROR(VLOOKUP($B66,[5]평가!$B:$Z,MATCH(LEFT(T$2,2),[5]평가!$7:$7,0)-1,FALSE),"")</f>
        <v>0</v>
      </c>
      <c r="U66" s="36">
        <f>IFERROR(VLOOKUP($B66,[5]평가!$B:$Z,MATCH(LEFT(U$2,2),[5]평가!$7:$7,0)-1,FALSE),"")</f>
        <v>79</v>
      </c>
      <c r="V66" s="39">
        <f>IFERROR(VLOOKUP($B66,[5]평가!$B:$Z,MATCH(LEFT(V$2,2),[5]평가!$7:$7,0)-1,FALSE),"")</f>
        <v>62</v>
      </c>
      <c r="W66" s="33">
        <f>IFERROR(VLOOKUP($B66,대상!$B:$AD,MATCH(W$2,대상!$1:$1,0)-1,FALSE),"")</f>
        <v>0</v>
      </c>
      <c r="X66" s="20">
        <f>IF(ISBLANK(B66),"",T$1-COUNTIF(H66:V66,"회피"))</f>
        <v>5</v>
      </c>
      <c r="Y66" s="21">
        <f>IF($T$1=X66,(SUM(I66,L66,O66,R66,U66)-MIN(I66,L66,O66,R66,U66)-MAX(I66,L66,O66,R66,U66))/($T$1-2),SUM(I66,L66,O66,R66,U66/X66))</f>
        <v>79</v>
      </c>
      <c r="Z66" s="40">
        <f>IFERROR(VLOOKUP($B66,대상!$B:$AD,MATCH(Z$2,대상!$1:$1,0)-1,FALSE),0)</f>
        <v>0</v>
      </c>
      <c r="AA66" s="41">
        <f>IFERROR(IF(W66="면제","100"+Z66,Y66+Z66),"")</f>
        <v>79</v>
      </c>
      <c r="AB66" s="35" t="str">
        <f>IF(OR(W66="면제",N(Y66)=0),"",IF(AA66&lt;60,"과락",""))</f>
        <v/>
      </c>
      <c r="AC66" s="54">
        <f>IF(N(AA66)=0,"",RANK(AA66,AA$3:AA$202))</f>
        <v>64</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시장 분석 및 기술 분석에 대해 구체적으로 작성되어있음
- BM 모델의 구체화 및 매출에 대한 상세한 기재가 필요함
 _x000D_④기술적 문제 해결 능력이 우수함. 시장 진입에 대한 구체적인 계획이 부족하고, 사업화 전략의 구체성이 필요함. _x000D_⑤고민감도 자성측정장치의 국산화 개발 과제임. 개발계획이 구체적이로 기존시장 대체효과가 있을것으로 보임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 xml:space="preserve">①불일치 _x000D_②일치 _x000D_③일치 _x000D_④일치 _x000D_⑤일치 </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 xml:space="preserve">①광학적 자성측정을 이용한 진동계및 전력계에서 발생하는 노이즈를 분석하는 기술로서 지역주력사업과 불일치함 _x000D_②본 사업의 지역주력산업 연계 분야 일치함.  _x000D_③시스템 반도체 개발 기술로 일치함 _x000D_④시스템반도체 기반 측정 장비 _x000D_⑤시스템반도체 주력에 적합함 </v>
      </c>
    </row>
    <row r="67" spans="1:32" ht="30" customHeight="1" x14ac:dyDescent="0.35">
      <c r="A67" s="4">
        <v>125</v>
      </c>
      <c r="B67" s="2">
        <v>20425564</v>
      </c>
      <c r="C67" s="38" t="str">
        <f>IFERROR(VLOOKUP($B67,대상!$B:$AC,MATCH(C$2,대상!$1:$1,0)-1,FALSE),"")</f>
        <v>지역기반</v>
      </c>
      <c r="D67" s="38" t="str">
        <f>IFERROR(VLOOKUP($B67,대상!$B$1:$AC$2756,MATCH(D$2,대상!$1:$1,0)-1,FALSE),"")</f>
        <v>박호석</v>
      </c>
      <c r="E67" s="36" t="str">
        <f>IFERROR(VLOOKUP($B67,대상!$B:$AC,MATCH(E$2,대상!$1:$1,0)-1,FALSE),"")</f>
        <v>기계ㆍ소재</v>
      </c>
      <c r="F67" s="38" t="str">
        <f>IFERROR(VLOOKUP($B67,대상!$B:$AC,MATCH(F$2,대상!$1:$1,0)-1,FALSE),"")</f>
        <v>3D 프린팅 기반 맞춤형 금속유기골격체 제조 플랫폼</v>
      </c>
      <c r="G67" s="38" t="str">
        <f>IFERROR(VLOOKUP($B67,대상!$B:$AC,MATCH(G$2,대상!$1:$1,0)-1,FALSE),"")</f>
        <v>전임교원</v>
      </c>
      <c r="H67" s="33">
        <f>IFERROR(VLOOKUP($B67,[1]평가!$B:$Z,MATCH(LEFT(H$2,2),[1]평가!$7:$7,0)-1,FALSE),"")</f>
        <v>0</v>
      </c>
      <c r="I67" s="36">
        <f>IFERROR(VLOOKUP($B67,[1]평가!$B:$Z,MATCH(LEFT(I$2,2),[1]평가!$7:$7,0)-1,FALSE),"")</f>
        <v>73</v>
      </c>
      <c r="J67" s="36">
        <f>IFERROR(VLOOKUP($B67,[1]평가!$B:$Z,MATCH(LEFT(J$2,2),[1]평가!$7:$7,0)-1,FALSE),"")</f>
        <v>117</v>
      </c>
      <c r="K67" s="33">
        <f>IFERROR(VLOOKUP($B67,[2]평가!$B:$Z,MATCH(LEFT(K$2,2),[2]평가!$7:$7,0)-1,FALSE),"")</f>
        <v>0</v>
      </c>
      <c r="L67" s="36">
        <f>IFERROR(VLOOKUP($B67,[2]평가!$B:$Z,MATCH(LEFT(L$2,2),[2]평가!$7:$7,0)-1,FALSE),"")</f>
        <v>85</v>
      </c>
      <c r="M67" s="39">
        <f>IFERROR(VLOOKUP($B67,[2]평가!$B:$Z,MATCH(LEFT(M$2,2),[2]평가!$7:$7,0)-1,FALSE),"")</f>
        <v>28</v>
      </c>
      <c r="N67" s="33">
        <f>IFERROR(VLOOKUP($B67,[3]평가!$B:$Z,MATCH(LEFT(N$2,2),[3]평가!$7:$7,0)-1,FALSE),"")</f>
        <v>0</v>
      </c>
      <c r="O67" s="36">
        <f>IFERROR(VLOOKUP($B67,[3]평가!$B:$Z,MATCH(LEFT(O$2,2),[3]평가!$7:$7,0)-1,FALSE),"")</f>
        <v>69</v>
      </c>
      <c r="P67" s="39">
        <f>IFERROR(VLOOKUP($B67,[3]평가!$B:$Z,MATCH(LEFT(P$2,2),[3]평가!$7:$7,0)-1,FALSE),"")</f>
        <v>138</v>
      </c>
      <c r="Q67" s="33">
        <f>IFERROR(VLOOKUP($B67,[4]평가!$B:$Z,MATCH(LEFT(Q$2,2),[4]평가!$7:$7,0)-1,FALSE),"")</f>
        <v>0</v>
      </c>
      <c r="R67" s="36">
        <f>IFERROR(VLOOKUP($B67,[4]평가!$B:$Z,MATCH(LEFT(R$2,2),[4]평가!$7:$7,0)-1,FALSE),"")</f>
        <v>79</v>
      </c>
      <c r="S67" s="39">
        <f>IFERROR(VLOOKUP($B67,[4]평가!$B:$Z,MATCH(LEFT(S$2,2),[4]평가!$7:$7,0)-1,FALSE),"")</f>
        <v>62</v>
      </c>
      <c r="T67" s="33">
        <f>IFERROR(VLOOKUP($B67,[5]평가!$B:$Z,MATCH(LEFT(T$2,2),[5]평가!$7:$7,0)-1,FALSE),"")</f>
        <v>0</v>
      </c>
      <c r="U67" s="36">
        <f>IFERROR(VLOOKUP($B67,[5]평가!$B:$Z,MATCH(LEFT(U$2,2),[5]평가!$7:$7,0)-1,FALSE),"")</f>
        <v>87</v>
      </c>
      <c r="V67" s="39">
        <f>IFERROR(VLOOKUP($B67,[5]평가!$B:$Z,MATCH(LEFT(V$2,2),[5]평가!$7:$7,0)-1,FALSE),"")</f>
        <v>32</v>
      </c>
      <c r="W67" s="33">
        <f>IFERROR(VLOOKUP($B67,대상!$B:$AD,MATCH(W$2,대상!$1:$1,0)-1,FALSE),"")</f>
        <v>0</v>
      </c>
      <c r="X67" s="20">
        <f>IF(ISBLANK(B67),"",T$1-COUNTIF(H67:V67,"회피"))</f>
        <v>5</v>
      </c>
      <c r="Y67" s="21">
        <f>IF($T$1=X67,(SUM(I67,L67,O67,R67,U67)-MIN(I67,L67,O67,R67,U67)-MAX(I67,L67,O67,R67,U67))/($T$1-2),SUM(I67,L67,O67,R67,U67/X67))</f>
        <v>79</v>
      </c>
      <c r="Z67" s="40">
        <f>IFERROR(VLOOKUP($B67,대상!$B:$AD,MATCH(Z$2,대상!$1:$1,0)-1,FALSE),0)</f>
        <v>0</v>
      </c>
      <c r="AA67" s="41">
        <f>IFERROR(IF(W67="면제","100"+Z67,Y67+Z67),"")</f>
        <v>79</v>
      </c>
      <c r="AB67" s="35" t="str">
        <f>IF(OR(W67="면제",N(Y67)=0),"",IF(AA67&lt;60,"과락",""))</f>
        <v/>
      </c>
      <c r="AC67" s="54">
        <f>IF(N(AA67)=0,"",RANK(AA67,AA$3:AA$202))</f>
        <v>64</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사업 시장의 분석, 목표 시장의 현황등이 구체적으로 작성됨
- 창업 아이템의 기술적, 실현 가능성 부분의 보완이 필요함 _x000D_④대표자 역량이 우수함. 시장 설정에 대한 구체적인 근거 및 침투 전략이 다소 모호함. _x000D_⑤기존 제품의 문제점과 솔루션이 설명되어 있음. 기술개발내용이 설명되어 있음.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126</v>
      </c>
      <c r="B68" s="2">
        <v>20425592</v>
      </c>
      <c r="C68" s="38" t="str">
        <f>IFERROR(VLOOKUP($B68,대상!$B:$AC,MATCH(C$2,대상!$1:$1,0)-1,FALSE),"")</f>
        <v>지역기반</v>
      </c>
      <c r="D68" s="38" t="str">
        <f>IFERROR(VLOOKUP($B68,대상!$B$1:$AC$2756,MATCH(D$2,대상!$1:$1,0)-1,FALSE),"")</f>
        <v>이소희</v>
      </c>
      <c r="E68" s="36" t="str">
        <f>IFERROR(VLOOKUP($B68,대상!$B:$AC,MATCH(E$2,대상!$1:$1,0)-1,FALSE),"")</f>
        <v>기계ㆍ소재</v>
      </c>
      <c r="F68" s="38" t="str">
        <f>IFERROR(VLOOKUP($B68,대상!$B:$AC,MATCH(F$2,대상!$1:$1,0)-1,FALSE),"")</f>
        <v xml:space="preserve">밤껍질 부산물 새활용 식물성 가죽 원단 기반 친환경 패션 브랜드 &amp;quot;Re:BAM&amp;quot; </v>
      </c>
      <c r="G68" s="38" t="str">
        <f>IFERROR(VLOOKUP($B68,대상!$B:$AC,MATCH(G$2,대상!$1:$1,0)-1,FALSE),"")</f>
        <v/>
      </c>
      <c r="H68" s="33">
        <f>IFERROR(VLOOKUP($B68,[1]평가!$B:$Z,MATCH(LEFT(H$2,2),[1]평가!$7:$7,0)-1,FALSE),"")</f>
        <v>0</v>
      </c>
      <c r="I68" s="36">
        <f>IFERROR(VLOOKUP($B68,[1]평가!$B:$Z,MATCH(LEFT(I$2,2),[1]평가!$7:$7,0)-1,FALSE),"")</f>
        <v>71</v>
      </c>
      <c r="J68" s="36">
        <f>IFERROR(VLOOKUP($B68,[1]평가!$B:$Z,MATCH(LEFT(J$2,2),[1]평가!$7:$7,0)-1,FALSE),"")</f>
        <v>138</v>
      </c>
      <c r="K68" s="33">
        <f>IFERROR(VLOOKUP($B68,[2]평가!$B:$Z,MATCH(LEFT(K$2,2),[2]평가!$7:$7,0)-1,FALSE),"")</f>
        <v>0</v>
      </c>
      <c r="L68" s="36">
        <f>IFERROR(VLOOKUP($B68,[2]평가!$B:$Z,MATCH(LEFT(L$2,2),[2]평가!$7:$7,0)-1,FALSE),"")</f>
        <v>84</v>
      </c>
      <c r="M68" s="39">
        <f>IFERROR(VLOOKUP($B68,[2]평가!$B:$Z,MATCH(LEFT(M$2,2),[2]평가!$7:$7,0)-1,FALSE),"")</f>
        <v>40</v>
      </c>
      <c r="N68" s="33">
        <f>IFERROR(VLOOKUP($B68,[3]평가!$B:$Z,MATCH(LEFT(N$2,2),[3]평가!$7:$7,0)-1,FALSE),"")</f>
        <v>0</v>
      </c>
      <c r="O68" s="36">
        <f>IFERROR(VLOOKUP($B68,[3]평가!$B:$Z,MATCH(LEFT(O$2,2),[3]평가!$7:$7,0)-1,FALSE),"")</f>
        <v>76</v>
      </c>
      <c r="P68" s="39">
        <f>IFERROR(VLOOKUP($B68,[3]평가!$B:$Z,MATCH(LEFT(P$2,2),[3]평가!$7:$7,0)-1,FALSE),"")</f>
        <v>76</v>
      </c>
      <c r="Q68" s="33">
        <f>IFERROR(VLOOKUP($B68,[4]평가!$B:$Z,MATCH(LEFT(Q$2,2),[4]평가!$7:$7,0)-1,FALSE),"")</f>
        <v>0</v>
      </c>
      <c r="R68" s="36">
        <f>IFERROR(VLOOKUP($B68,[4]평가!$B:$Z,MATCH(LEFT(R$2,2),[4]평가!$7:$7,0)-1,FALSE),"")</f>
        <v>77</v>
      </c>
      <c r="S68" s="39">
        <f>IFERROR(VLOOKUP($B68,[4]평가!$B:$Z,MATCH(LEFT(S$2,2),[4]평가!$7:$7,0)-1,FALSE),"")</f>
        <v>118</v>
      </c>
      <c r="T68" s="33">
        <f>IFERROR(VLOOKUP($B68,[5]평가!$B:$Z,MATCH(LEFT(T$2,2),[5]평가!$7:$7,0)-1,FALSE),"")</f>
        <v>0</v>
      </c>
      <c r="U68" s="36">
        <f>IFERROR(VLOOKUP($B68,[5]평가!$B:$Z,MATCH(LEFT(U$2,2),[5]평가!$7:$7,0)-1,FALSE),"")</f>
        <v>87</v>
      </c>
      <c r="V68" s="39">
        <f>IFERROR(VLOOKUP($B68,[5]평가!$B:$Z,MATCH(LEFT(V$2,2),[5]평가!$7:$7,0)-1,FALSE),"")</f>
        <v>32</v>
      </c>
      <c r="W68" s="33">
        <f>IFERROR(VLOOKUP($B68,대상!$B:$AD,MATCH(W$2,대상!$1:$1,0)-1,FALSE),"")</f>
        <v>0</v>
      </c>
      <c r="X68" s="20">
        <f>IF(ISBLANK(B68),"",T$1-COUNTIF(H68:V68,"회피"))</f>
        <v>5</v>
      </c>
      <c r="Y68" s="21">
        <f>IF($T$1=X68,(SUM(I68,L68,O68,R68,U68)-MIN(I68,L68,O68,R68,U68)-MAX(I68,L68,O68,R68,U68))/($T$1-2),SUM(I68,L68,O68,R68,U68/X68))</f>
        <v>79</v>
      </c>
      <c r="Z68" s="40">
        <f>IFERROR(VLOOKUP($B68,대상!$B:$AD,MATCH(Z$2,대상!$1:$1,0)-1,FALSE),0)</f>
        <v>0</v>
      </c>
      <c r="AA68" s="41">
        <f>IFERROR(IF(W68="면제","100"+Z68,Y68+Z68),"")</f>
        <v>79</v>
      </c>
      <c r="AB68" s="35" t="str">
        <f>IF(OR(W68="면제",N(Y68)=0),"",IF(AA68&lt;60,"과락",""))</f>
        <v/>
      </c>
      <c r="AC68" s="54">
        <f>IF(N(AA68)=0,"",RANK(AA68,AA$3:AA$202))</f>
        <v>64</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사업 아이템이 명확하고 구체적으로 작성됨
- 사업 모델의 기술적 차별성, 비즈니스 모델에 대한 내용이 보완되어야함 _x000D_④문제 인식과 제품 구현을 위한 계획이 구체적임. 기존 가죽 제품과의 차별성 확보를 위한 구체적인 사업 전략이 다소 부족함.  _x000D_⑤친환경 소재를 통한 패션제품 개발을 위한 과제임. 밤 부산물의 소재 대체로 기존 문제점을 해결하고 시장진입이 가능할것으로 보임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138</v>
      </c>
      <c r="B69" s="2">
        <v>20428495</v>
      </c>
      <c r="C69" s="38" t="str">
        <f>IFERROR(VLOOKUP($B69,대상!$B:$AC,MATCH(C$2,대상!$1:$1,0)-1,FALSE),"")</f>
        <v>지역기반</v>
      </c>
      <c r="D69" s="38" t="str">
        <f>IFERROR(VLOOKUP($B69,대상!$B$1:$AC$2756,MATCH(D$2,대상!$1:$1,0)-1,FALSE),"")</f>
        <v>이제민</v>
      </c>
      <c r="E69" s="36" t="str">
        <f>IFERROR(VLOOKUP($B69,대상!$B:$AC,MATCH(E$2,대상!$1:$1,0)-1,FALSE),"")</f>
        <v>기계ㆍ소재</v>
      </c>
      <c r="F69" s="38" t="str">
        <f>IFERROR(VLOOKUP($B69,대상!$B:$AC,MATCH(F$2,대상!$1:$1,0)-1,FALSE),"")</f>
        <v>STRATA</v>
      </c>
      <c r="G69" s="38" t="str">
        <f>IFERROR(VLOOKUP($B69,대상!$B:$AC,MATCH(G$2,대상!$1:$1,0)-1,FALSE),"")</f>
        <v/>
      </c>
      <c r="H69" s="33">
        <f>IFERROR(VLOOKUP($B69,[1]평가!$B:$Z,MATCH(LEFT(H$2,2),[1]평가!$7:$7,0)-1,FALSE),"")</f>
        <v>0</v>
      </c>
      <c r="I69" s="36">
        <f>IFERROR(VLOOKUP($B69,[1]평가!$B:$Z,MATCH(LEFT(I$2,2),[1]평가!$7:$7,0)-1,FALSE),"")</f>
        <v>77</v>
      </c>
      <c r="J69" s="36">
        <f>IFERROR(VLOOKUP($B69,[1]평가!$B:$Z,MATCH(LEFT(J$2,2),[1]평가!$7:$7,0)-1,FALSE),"")</f>
        <v>70</v>
      </c>
      <c r="K69" s="33">
        <f>IFERROR(VLOOKUP($B69,[2]평가!$B:$Z,MATCH(LEFT(K$2,2),[2]평가!$7:$7,0)-1,FALSE),"")</f>
        <v>0</v>
      </c>
      <c r="L69" s="36">
        <f>IFERROR(VLOOKUP($B69,[2]평가!$B:$Z,MATCH(LEFT(L$2,2),[2]평가!$7:$7,0)-1,FALSE),"")</f>
        <v>64</v>
      </c>
      <c r="M69" s="39">
        <f>IFERROR(VLOOKUP($B69,[2]평가!$B:$Z,MATCH(LEFT(M$2,2),[2]평가!$7:$7,0)-1,FALSE),"")</f>
        <v>154</v>
      </c>
      <c r="N69" s="33">
        <f>IFERROR(VLOOKUP($B69,[3]평가!$B:$Z,MATCH(LEFT(N$2,2),[3]평가!$7:$7,0)-1,FALSE),"")</f>
        <v>0</v>
      </c>
      <c r="O69" s="36">
        <f>IFERROR(VLOOKUP($B69,[3]평가!$B:$Z,MATCH(LEFT(O$2,2),[3]평가!$7:$7,0)-1,FALSE),"")</f>
        <v>70</v>
      </c>
      <c r="P69" s="39">
        <f>IFERROR(VLOOKUP($B69,[3]평가!$B:$Z,MATCH(LEFT(P$2,2),[3]평가!$7:$7,0)-1,FALSE),"")</f>
        <v>118</v>
      </c>
      <c r="Q69" s="33">
        <f>IFERROR(VLOOKUP($B69,[4]평가!$B:$Z,MATCH(LEFT(Q$2,2),[4]평가!$7:$7,0)-1,FALSE),"")</f>
        <v>0</v>
      </c>
      <c r="R69" s="36">
        <f>IFERROR(VLOOKUP($B69,[4]평가!$B:$Z,MATCH(LEFT(R$2,2),[4]평가!$7:$7,0)-1,FALSE),"")</f>
        <v>85</v>
      </c>
      <c r="S69" s="39">
        <f>IFERROR(VLOOKUP($B69,[4]평가!$B:$Z,MATCH(LEFT(S$2,2),[4]평가!$7:$7,0)-1,FALSE),"")</f>
        <v>41</v>
      </c>
      <c r="T69" s="33">
        <f>IFERROR(VLOOKUP($B69,[5]평가!$B:$Z,MATCH(LEFT(T$2,2),[5]평가!$7:$7,0)-1,FALSE),"")</f>
        <v>0</v>
      </c>
      <c r="U69" s="36">
        <f>IFERROR(VLOOKUP($B69,[5]평가!$B:$Z,MATCH(LEFT(U$2,2),[5]평가!$7:$7,0)-1,FALSE),"")</f>
        <v>84</v>
      </c>
      <c r="V69" s="39">
        <f>IFERROR(VLOOKUP($B69,[5]평가!$B:$Z,MATCH(LEFT(V$2,2),[5]평가!$7:$7,0)-1,FALSE),"")</f>
        <v>39</v>
      </c>
      <c r="W69" s="33">
        <f>IFERROR(VLOOKUP($B69,대상!$B:$AD,MATCH(W$2,대상!$1:$1,0)-1,FALSE),"")</f>
        <v>0</v>
      </c>
      <c r="X69" s="20">
        <f>IF(ISBLANK(B69),"",T$1-COUNTIF(H69:V69,"회피"))</f>
        <v>5</v>
      </c>
      <c r="Y69" s="21">
        <f>IF($T$1=X69,(SUM(I69,L69,O69,R69,U69)-MIN(I69,L69,O69,R69,U69)-MAX(I69,L69,O69,R69,U69))/($T$1-2),SUM(I69,L69,O69,R69,U69/X69))</f>
        <v>77</v>
      </c>
      <c r="Z69" s="40">
        <f>IFERROR(VLOOKUP($B69,대상!$B:$AD,MATCH(Z$2,대상!$1:$1,0)-1,FALSE),0)</f>
        <v>2</v>
      </c>
      <c r="AA69" s="41">
        <f>IFERROR(IF(W69="면제","100"+Z69,Y69+Z69),"")</f>
        <v>79</v>
      </c>
      <c r="AB69" s="35" t="str">
        <f>IF(OR(W69="면제",N(Y69)=0),"",IF(AA69&lt;60,"과락",""))</f>
        <v/>
      </c>
      <c r="AC69" s="54">
        <f>IF(N(AA69)=0,"",RANK(AA69,AA$3:AA$202))</f>
        <v>64</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①사회적으러 주목받는 기술이나 기슬적인 소개가 부족함 후발 진입자에 대한 방어 대첵이 필요함 _x000D_②사업 추진 계획은 양호하나 구체화 고도화 내용이 기본적이 자료미비로 실현 가능성이 부족함. _x000D_③- 사업 아이템에 대한 기술 분석이 잘 작성되었음
- 사업 아이템의 차별성이 구체적으로 기술되어야함
- 아이템의 사업화 전략의 보완이 필요하며, 팀 구성의 검토가 필요함 _x000D_④시장 문제 및 정책 방향성에 적합한 솔루션을 제안함. 실증을 통한 사용성 개선 방안 및 매출 창출 방향성을 구체적으로 제시함. 다소 보수적인 현장에서, 데이터를 기록하는 부분에 대한 거부감을 극복하는 전략이 필요함. _x000D_⑤리트로킷 안전제어 시스템 구축과제임. 중장비 안전키드 개발을 통한 시장진입을 목표로 하고 있음.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58</v>
      </c>
      <c r="B70" s="2">
        <v>20432357</v>
      </c>
      <c r="C70" s="38" t="str">
        <f>IFERROR(VLOOKUP($B70,대상!$B:$AC,MATCH(C$2,대상!$1:$1,0)-1,FALSE),"")</f>
        <v>지역기반</v>
      </c>
      <c r="D70" s="38" t="str">
        <f>IFERROR(VLOOKUP($B70,대상!$B$1:$AC$2756,MATCH(D$2,대상!$1:$1,0)-1,FALSE),"")</f>
        <v>조정빈</v>
      </c>
      <c r="E70" s="36" t="str">
        <f>IFERROR(VLOOKUP($B70,대상!$B:$AC,MATCH(E$2,대상!$1:$1,0)-1,FALSE),"")</f>
        <v>기계ㆍ소재</v>
      </c>
      <c r="F70" s="38" t="str">
        <f>IFERROR(VLOOKUP($B70,대상!$B:$AC,MATCH(F$2,대상!$1:$1,0)-1,FALSE),"")</f>
        <v>편심 회전 기술 기반의 고효율 와류 유도를 통한 파우더 전동 믹서 베이스</v>
      </c>
      <c r="G70" s="38" t="str">
        <f>IFERROR(VLOOKUP($B70,대상!$B:$AC,MATCH(G$2,대상!$1:$1,0)-1,FALSE),"")</f>
        <v/>
      </c>
      <c r="H70" s="33">
        <f>IFERROR(VLOOKUP($B70,[1]평가!$B:$Z,MATCH(LEFT(H$2,2),[1]평가!$7:$7,0)-1,FALSE),"")</f>
        <v>0</v>
      </c>
      <c r="I70" s="36">
        <f>IFERROR(VLOOKUP($B70,[1]평가!$B:$Z,MATCH(LEFT(I$2,2),[1]평가!$7:$7,0)-1,FALSE),"")</f>
        <v>78</v>
      </c>
      <c r="J70" s="36">
        <f>IFERROR(VLOOKUP($B70,[1]평가!$B:$Z,MATCH(LEFT(J$2,2),[1]평가!$7:$7,0)-1,FALSE),"")</f>
        <v>74</v>
      </c>
      <c r="K70" s="33">
        <f>IFERROR(VLOOKUP($B70,[2]평가!$B:$Z,MATCH(LEFT(K$2,2),[2]평가!$7:$7,0)-1,FALSE),"")</f>
        <v>0</v>
      </c>
      <c r="L70" s="36">
        <f>IFERROR(VLOOKUP($B70,[2]평가!$B:$Z,MATCH(LEFT(L$2,2),[2]평가!$7:$7,0)-1,FALSE),"")</f>
        <v>70</v>
      </c>
      <c r="M70" s="39">
        <f>IFERROR(VLOOKUP($B70,[2]평가!$B:$Z,MATCH(LEFT(M$2,2),[2]평가!$7:$7,0)-1,FALSE),"")</f>
        <v>128</v>
      </c>
      <c r="N70" s="33">
        <f>IFERROR(VLOOKUP($B70,[3]평가!$B:$Z,MATCH(LEFT(N$2,2),[3]평가!$7:$7,0)-1,FALSE),"")</f>
        <v>0</v>
      </c>
      <c r="O70" s="36">
        <f>IFERROR(VLOOKUP($B70,[3]평가!$B:$Z,MATCH(LEFT(O$2,2),[3]평가!$7:$7,0)-1,FALSE),"")</f>
        <v>81</v>
      </c>
      <c r="P70" s="39">
        <f>IFERROR(VLOOKUP($B70,[3]평가!$B:$Z,MATCH(LEFT(P$2,2),[3]평가!$7:$7,0)-1,FALSE),"")</f>
        <v>37</v>
      </c>
      <c r="Q70" s="33">
        <f>IFERROR(VLOOKUP($B70,[4]평가!$B:$Z,MATCH(LEFT(Q$2,2),[4]평가!$7:$7,0)-1,FALSE),"")</f>
        <v>0</v>
      </c>
      <c r="R70" s="36">
        <f>IFERROR(VLOOKUP($B70,[4]평가!$B:$Z,MATCH(LEFT(R$2,2),[4]평가!$7:$7,0)-1,FALSE),"")</f>
        <v>77</v>
      </c>
      <c r="S70" s="39">
        <f>IFERROR(VLOOKUP($B70,[4]평가!$B:$Z,MATCH(LEFT(S$2,2),[4]평가!$7:$7,0)-1,FALSE),"")</f>
        <v>118</v>
      </c>
      <c r="T70" s="33">
        <f>IFERROR(VLOOKUP($B70,[5]평가!$B:$Z,MATCH(LEFT(T$2,2),[5]평가!$7:$7,0)-1,FALSE),"")</f>
        <v>0</v>
      </c>
      <c r="U70" s="36">
        <f>IFERROR(VLOOKUP($B70,[5]평가!$B:$Z,MATCH(LEFT(U$2,2),[5]평가!$7:$7,0)-1,FALSE),"")</f>
        <v>89</v>
      </c>
      <c r="V70" s="39">
        <f>IFERROR(VLOOKUP($B70,[5]평가!$B:$Z,MATCH(LEFT(V$2,2),[5]평가!$7:$7,0)-1,FALSE),"")</f>
        <v>13</v>
      </c>
      <c r="W70" s="33">
        <f>IFERROR(VLOOKUP($B70,대상!$B:$AD,MATCH(W$2,대상!$1:$1,0)-1,FALSE),"")</f>
        <v>0</v>
      </c>
      <c r="X70" s="20">
        <f>IF(ISBLANK(B70),"",T$1-COUNTIF(H70:V70,"회피"))</f>
        <v>5</v>
      </c>
      <c r="Y70" s="21">
        <f>IF($T$1=X70,(SUM(I70,L70,O70,R70,U70)-MIN(I70,L70,O70,R70,U70)-MAX(I70,L70,O70,R70,U70))/($T$1-2),SUM(I70,L70,O70,R70,U70/X70))</f>
        <v>78.666666666666671</v>
      </c>
      <c r="Z70" s="40">
        <f>IFERROR(VLOOKUP($B70,대상!$B:$AD,MATCH(Z$2,대상!$1:$1,0)-1,FALSE),0)</f>
        <v>0</v>
      </c>
      <c r="AA70" s="41">
        <f>IFERROR(IF(W70="면제","100"+Z70,Y70+Z70),"")</f>
        <v>78.666666666666671</v>
      </c>
      <c r="AB70" s="35" t="str">
        <f>IF(OR(W70="면제",N(Y70)=0),"",IF(AA70&lt;60,"과락",""))</f>
        <v/>
      </c>
      <c r="AC70" s="54">
        <f>IF(N(AA70)=0,"",RANK(AA70,AA$3:AA$202))</f>
        <v>68</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①사회적으러 주목받는 기술이나 기슬적인 소개가 부족함 후발 진입자에 대한 방어 대첵이 필요함 _x000D_②실현가능성에서 소음, 혼합성능 편차에 대한 구체적인 규경이 제시되어야 신뢰성이 확보됌 _x000D_③- 기술이 명확하게 제시되었으며, 선행기술에 대한 구체적 제시가 됨
- 매출 발생 경로와 성장 전략에 대해 보완이 필요해 보임 _x000D_④제품 개발 진행 정도가 우수함. 기존 프리미엄 라인업 존재 여부 및 이들 대비 우수성에 대한 설명이 부족함. 이동 편의성이 다소 떨어지고, 프리미엄 라인업인데 SOM을 SAM의 10%로 설정하는것이 적절한지 의문임. 유아 분유 쉐이커 등으로의 확장 가능성 검토 필요함.  _x000D_⑤기존 문제점에 대한 해결책과 과제 수행 목표가 구체적임. 시장진입이 가능할것으로 보임.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87</v>
      </c>
      <c r="B71" s="2">
        <v>20414475</v>
      </c>
      <c r="C71" s="38" t="str">
        <f>IFERROR(VLOOKUP($B71,대상!$B:$AC,MATCH(C$2,대상!$1:$1,0)-1,FALSE),"")</f>
        <v>지역기반</v>
      </c>
      <c r="D71" s="38" t="str">
        <f>IFERROR(VLOOKUP($B71,대상!$B$1:$AC$2756,MATCH(D$2,대상!$1:$1,0)-1,FALSE),"")</f>
        <v>김한수</v>
      </c>
      <c r="E71" s="36" t="str">
        <f>IFERROR(VLOOKUP($B71,대상!$B:$AC,MATCH(E$2,대상!$1:$1,0)-1,FALSE),"")</f>
        <v>기계ㆍ소재</v>
      </c>
      <c r="F71" s="38" t="str">
        <f>IFERROR(VLOOKUP($B71,대상!$B:$AC,MATCH(F$2,대상!$1:$1,0)-1,FALSE),"")</f>
        <v>재활용 원료를 사용한 정량추출 기능 자동 변기 세정기</v>
      </c>
      <c r="G71" s="38" t="str">
        <f>IFERROR(VLOOKUP($B71,대상!$B:$AC,MATCH(G$2,대상!$1:$1,0)-1,FALSE),"")</f>
        <v/>
      </c>
      <c r="H71" s="33">
        <f>IFERROR(VLOOKUP($B71,[1]평가!$B:$Z,MATCH(LEFT(H$2,2),[1]평가!$7:$7,0)-1,FALSE),"")</f>
        <v>0</v>
      </c>
      <c r="I71" s="36">
        <f>IFERROR(VLOOKUP($B71,[1]평가!$B:$Z,MATCH(LEFT(I$2,2),[1]평가!$7:$7,0)-1,FALSE),"")</f>
        <v>88</v>
      </c>
      <c r="J71" s="36">
        <f>IFERROR(VLOOKUP($B71,[1]평가!$B:$Z,MATCH(LEFT(J$2,2),[1]평가!$7:$7,0)-1,FALSE),"")</f>
        <v>14</v>
      </c>
      <c r="K71" s="33">
        <f>IFERROR(VLOOKUP($B71,[2]평가!$B:$Z,MATCH(LEFT(K$2,2),[2]평가!$7:$7,0)-1,FALSE),"")</f>
        <v>0</v>
      </c>
      <c r="L71" s="36">
        <f>IFERROR(VLOOKUP($B71,[2]평가!$B:$Z,MATCH(LEFT(L$2,2),[2]평가!$7:$7,0)-1,FALSE),"")</f>
        <v>65</v>
      </c>
      <c r="M71" s="39">
        <f>IFERROR(VLOOKUP($B71,[2]평가!$B:$Z,MATCH(LEFT(M$2,2),[2]평가!$7:$7,0)-1,FALSE),"")</f>
        <v>161</v>
      </c>
      <c r="N71" s="33">
        <f>IFERROR(VLOOKUP($B71,[3]평가!$B:$Z,MATCH(LEFT(N$2,2),[3]평가!$7:$7,0)-1,FALSE),"")</f>
        <v>0</v>
      </c>
      <c r="O71" s="36">
        <f>IFERROR(VLOOKUP($B71,[3]평가!$B:$Z,MATCH(LEFT(O$2,2),[3]평가!$7:$7,0)-1,FALSE),"")</f>
        <v>74</v>
      </c>
      <c r="P71" s="39">
        <f>IFERROR(VLOOKUP($B71,[3]평가!$B:$Z,MATCH(LEFT(P$2,2),[3]평가!$7:$7,0)-1,FALSE),"")</f>
        <v>106</v>
      </c>
      <c r="Q71" s="33">
        <f>IFERROR(VLOOKUP($B71,[4]평가!$B:$Z,MATCH(LEFT(Q$2,2),[4]평가!$7:$7,0)-1,FALSE),"")</f>
        <v>0</v>
      </c>
      <c r="R71" s="36">
        <f>IFERROR(VLOOKUP($B71,[4]평가!$B:$Z,MATCH(LEFT(R$2,2),[4]평가!$7:$7,0)-1,FALSE),"")</f>
        <v>74</v>
      </c>
      <c r="S71" s="39">
        <f>IFERROR(VLOOKUP($B71,[4]평가!$B:$Z,MATCH(LEFT(S$2,2),[4]평가!$7:$7,0)-1,FALSE),"")</f>
        <v>136</v>
      </c>
      <c r="T71" s="33">
        <f>IFERROR(VLOOKUP($B71,[5]평가!$B:$Z,MATCH(LEFT(T$2,2),[5]평가!$7:$7,0)-1,FALSE),"")</f>
        <v>0</v>
      </c>
      <c r="U71" s="36">
        <f>IFERROR(VLOOKUP($B71,[5]평가!$B:$Z,MATCH(LEFT(U$2,2),[5]평가!$7:$7,0)-1,FALSE),"")</f>
        <v>88</v>
      </c>
      <c r="V71" s="39">
        <f>IFERROR(VLOOKUP($B71,[5]평가!$B:$Z,MATCH(LEFT(V$2,2),[5]평가!$7:$7,0)-1,FALSE),"")</f>
        <v>22</v>
      </c>
      <c r="W71" s="33">
        <f>IFERROR(VLOOKUP($B71,대상!$B:$AD,MATCH(W$2,대상!$1:$1,0)-1,FALSE),"")</f>
        <v>0</v>
      </c>
      <c r="X71" s="20">
        <f>IF(ISBLANK(B71),"",T$1-COUNTIF(H71:V71,"회피"))</f>
        <v>5</v>
      </c>
      <c r="Y71" s="21">
        <f>IF($T$1=X71,(SUM(I71,L71,O71,R71,U71)-MIN(I71,L71,O71,R71,U71)-MAX(I71,L71,O71,R71,U71))/($T$1-2),SUM(I71,L71,O71,R71,U71/X71))</f>
        <v>78.666666666666671</v>
      </c>
      <c r="Z71" s="40">
        <f>IFERROR(VLOOKUP($B71,대상!$B:$AD,MATCH(Z$2,대상!$1:$1,0)-1,FALSE),0)</f>
        <v>0</v>
      </c>
      <c r="AA71" s="41">
        <f>IFERROR(IF(W71="면제","100"+Z71,Y71+Z71),"")</f>
        <v>78.666666666666671</v>
      </c>
      <c r="AB71" s="35" t="str">
        <f>IF(OR(W71="면제",N(Y71)=0),"",IF(AA71&lt;60,"과락",""))</f>
        <v/>
      </c>
      <c r="AC71" s="54">
        <f>IF(N(AA71)=0,"",RANK(AA71,AA$3:AA$202))</f>
        <v>68</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①사회적으러 주목받는 기술이나 기슬적인 소개가 부족함 후발 진입자에 대한 방어 대첵이 필요함 _x000D_②사업계획서의 내용은 양호하나세정방법에 대한 기본규격을 제시하여 목표설정이 선행되어야 안전성이 확보가능하나 규격 제시가 미흡함. _x000D_③- 아이템의 목표 시장이 명확하게 작성됨
- 창업 아이템 비즈니스 모델 및 매출 발생에 대한 내용이 좀 더 명확하게 제시되어야함 _x000D_④목표 시장이 명확하고, 경쟁 제품에 대해 조사가 우수함. 기술적 차별성과 타사 제품 대비 우수성이 다소 모호함. 마케팅 전략을 비롯한 다각적 사업화 전략의 수립이 필요함. _x000D_⑤기존 변기용 세정제의 문제점을 개선하는 과제임. 기술개발의 차별성이 보이며, 시장진입이 가능할것으로 보임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175</v>
      </c>
      <c r="B72" s="2">
        <v>20415473</v>
      </c>
      <c r="C72" s="38" t="str">
        <f>IFERROR(VLOOKUP($B72,대상!$B:$AC,MATCH(C$2,대상!$1:$1,0)-1,FALSE),"")</f>
        <v>지역기반</v>
      </c>
      <c r="D72" s="38" t="str">
        <f>IFERROR(VLOOKUP($B72,대상!$B$1:$AC$2756,MATCH(D$2,대상!$1:$1,0)-1,FALSE),"")</f>
        <v>윤태열</v>
      </c>
      <c r="E72" s="36" t="str">
        <f>IFERROR(VLOOKUP($B72,대상!$B:$AC,MATCH(E$2,대상!$1:$1,0)-1,FALSE),"")</f>
        <v>기계ㆍ소재</v>
      </c>
      <c r="F72" s="38" t="str">
        <f>IFERROR(VLOOKUP($B72,대상!$B:$AC,MATCH(F$2,대상!$1:$1,0)-1,FALSE),"")</f>
        <v>벤토나이트류 광물질을 이용하여 33%이상 물사용을 절감한 혼합 시멘트용 친환경 기포 충진제 개발</v>
      </c>
      <c r="G72" s="38" t="str">
        <f>IFERROR(VLOOKUP($B72,대상!$B:$AC,MATCH(G$2,대상!$1:$1,0)-1,FALSE),"")</f>
        <v/>
      </c>
      <c r="H72" s="33">
        <f>IFERROR(VLOOKUP($B72,[1]평가!$B:$Z,MATCH(LEFT(H$2,2),[1]평가!$7:$7,0)-1,FALSE),"")</f>
        <v>0</v>
      </c>
      <c r="I72" s="36">
        <f>IFERROR(VLOOKUP($B72,[1]평가!$B:$Z,MATCH(LEFT(I$2,2),[1]평가!$7:$7,0)-1,FALSE),"")</f>
        <v>73</v>
      </c>
      <c r="J72" s="36">
        <f>IFERROR(VLOOKUP($B72,[1]평가!$B:$Z,MATCH(LEFT(J$2,2),[1]평가!$7:$7,0)-1,FALSE),"")</f>
        <v>117</v>
      </c>
      <c r="K72" s="33">
        <f>IFERROR(VLOOKUP($B72,[2]평가!$B:$Z,MATCH(LEFT(K$2,2),[2]평가!$7:$7,0)-1,FALSE),"")</f>
        <v>0</v>
      </c>
      <c r="L72" s="36">
        <f>IFERROR(VLOOKUP($B72,[2]평가!$B:$Z,MATCH(LEFT(L$2,2),[2]평가!$7:$7,0)-1,FALSE),"")</f>
        <v>86</v>
      </c>
      <c r="M72" s="39">
        <f>IFERROR(VLOOKUP($B72,[2]평가!$B:$Z,MATCH(LEFT(M$2,2),[2]평가!$7:$7,0)-1,FALSE),"")</f>
        <v>18</v>
      </c>
      <c r="N72" s="33">
        <f>IFERROR(VLOOKUP($B72,[3]평가!$B:$Z,MATCH(LEFT(N$2,2),[3]평가!$7:$7,0)-1,FALSE),"")</f>
        <v>0</v>
      </c>
      <c r="O72" s="36">
        <f>IFERROR(VLOOKUP($B72,[3]평가!$B:$Z,MATCH(LEFT(O$2,2),[3]평가!$7:$7,0)-1,FALSE),"")</f>
        <v>80</v>
      </c>
      <c r="P72" s="39">
        <f>IFERROR(VLOOKUP($B72,[3]평가!$B:$Z,MATCH(LEFT(P$2,2),[3]평가!$7:$7,0)-1,FALSE),"")</f>
        <v>47</v>
      </c>
      <c r="Q72" s="33">
        <f>IFERROR(VLOOKUP($B72,[4]평가!$B:$Z,MATCH(LEFT(Q$2,2),[4]평가!$7:$7,0)-1,FALSE),"")</f>
        <v>0</v>
      </c>
      <c r="R72" s="36">
        <f>IFERROR(VLOOKUP($B72,[4]평가!$B:$Z,MATCH(LEFT(R$2,2),[4]평가!$7:$7,0)-1,FALSE),"")</f>
        <v>79</v>
      </c>
      <c r="S72" s="39">
        <f>IFERROR(VLOOKUP($B72,[4]평가!$B:$Z,MATCH(LEFT(S$2,2),[4]평가!$7:$7,0)-1,FALSE),"")</f>
        <v>62</v>
      </c>
      <c r="T72" s="33">
        <f>IFERROR(VLOOKUP($B72,[5]평가!$B:$Z,MATCH(LEFT(T$2,2),[5]평가!$7:$7,0)-1,FALSE),"")</f>
        <v>0</v>
      </c>
      <c r="U72" s="36">
        <f>IFERROR(VLOOKUP($B72,[5]평가!$B:$Z,MATCH(LEFT(U$2,2),[5]평가!$7:$7,0)-1,FALSE),"")</f>
        <v>77</v>
      </c>
      <c r="V72" s="39">
        <f>IFERROR(VLOOKUP($B72,[5]평가!$B:$Z,MATCH(LEFT(V$2,2),[5]평가!$7:$7,0)-1,FALSE),"")</f>
        <v>91</v>
      </c>
      <c r="W72" s="33">
        <f>IFERROR(VLOOKUP($B72,대상!$B:$AD,MATCH(W$2,대상!$1:$1,0)-1,FALSE),"")</f>
        <v>0</v>
      </c>
      <c r="X72" s="20">
        <f>IF(ISBLANK(B72),"",T$1-COUNTIF(H72:V72,"회피"))</f>
        <v>5</v>
      </c>
      <c r="Y72" s="21">
        <f>IF($T$1=X72,(SUM(I72,L72,O72,R72,U72)-MIN(I72,L72,O72,R72,U72)-MAX(I72,L72,O72,R72,U72))/($T$1-2),SUM(I72,L72,O72,R72,U72/X72))</f>
        <v>78.666666666666671</v>
      </c>
      <c r="Z72" s="40">
        <f>IFERROR(VLOOKUP($B72,대상!$B:$AD,MATCH(Z$2,대상!$1:$1,0)-1,FALSE),0)</f>
        <v>0</v>
      </c>
      <c r="AA72" s="41">
        <f>IFERROR(IF(W72="면제","100"+Z72,Y72+Z72),"")</f>
        <v>78.666666666666671</v>
      </c>
      <c r="AB72" s="35" t="str">
        <f>IF(OR(W72="면제",N(Y72)=0),"",IF(AA72&lt;60,"과락",""))</f>
        <v/>
      </c>
      <c r="AC72" s="54">
        <f>IF(N(AA72)=0,"",RANK(AA72,AA$3:AA$202))</f>
        <v>68</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기술의 개발 방법 및 차별성에 대해 상세하게 기술하였음
- 매출 경로 및 시장 진입 전략의 구체성이 다소 미흡함. _x000D_④제품 고도화를 위한 세부 계획이 구체적으로 설정됨. 사업화 측면에서의 매출 창출 방안이 다소 미흡함. _x000D_⑤친환경 충진제 개발 과제임. 기술개발 내용의 필요성과 효과에 대해 구체적으로 설명되어 있음.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128</v>
      </c>
      <c r="B73" s="2">
        <v>20426547</v>
      </c>
      <c r="C73" s="38" t="str">
        <f>IFERROR(VLOOKUP($B73,대상!$B:$AC,MATCH(C$2,대상!$1:$1,0)-1,FALSE),"")</f>
        <v>지역기반</v>
      </c>
      <c r="D73" s="38" t="str">
        <f>IFERROR(VLOOKUP($B73,대상!$B$1:$AC$2756,MATCH(D$2,대상!$1:$1,0)-1,FALSE),"")</f>
        <v>강재욱</v>
      </c>
      <c r="E73" s="36" t="str">
        <f>IFERROR(VLOOKUP($B73,대상!$B:$AC,MATCH(E$2,대상!$1:$1,0)-1,FALSE),"")</f>
        <v>기계ㆍ소재</v>
      </c>
      <c r="F73" s="38" t="str">
        <f>IFERROR(VLOOKUP($B73,대상!$B:$AC,MATCH(F$2,대상!$1:$1,0)-1,FALSE),"")</f>
        <v>EcoFoam·EcoMold 기반 400톤급 경량 플라스틱 제조 플랫폼 개발 및 사업화</v>
      </c>
      <c r="G73" s="38" t="str">
        <f>IFERROR(VLOOKUP($B73,대상!$B:$AC,MATCH(G$2,대상!$1:$1,0)-1,FALSE),"")</f>
        <v/>
      </c>
      <c r="H73" s="33">
        <f>IFERROR(VLOOKUP($B73,[1]평가!$B:$Z,MATCH(LEFT(H$2,2),[1]평가!$7:$7,0)-1,FALSE),"")</f>
        <v>0</v>
      </c>
      <c r="I73" s="36">
        <f>IFERROR(VLOOKUP($B73,[1]평가!$B:$Z,MATCH(LEFT(I$2,2),[1]평가!$7:$7,0)-1,FALSE),"")</f>
        <v>75</v>
      </c>
      <c r="J73" s="36">
        <f>IFERROR(VLOOKUP($B73,[1]평가!$B:$Z,MATCH(LEFT(J$2,2),[1]평가!$7:$7,0)-1,FALSE),"")</f>
        <v>98</v>
      </c>
      <c r="K73" s="33">
        <f>IFERROR(VLOOKUP($B73,[2]평가!$B:$Z,MATCH(LEFT(K$2,2),[2]평가!$7:$7,0)-1,FALSE),"")</f>
        <v>0</v>
      </c>
      <c r="L73" s="36">
        <f>IFERROR(VLOOKUP($B73,[2]평가!$B:$Z,MATCH(LEFT(L$2,2),[2]평가!$7:$7,0)-1,FALSE),"")</f>
        <v>84</v>
      </c>
      <c r="M73" s="39">
        <f>IFERROR(VLOOKUP($B73,[2]평가!$B:$Z,MATCH(LEFT(M$2,2),[2]평가!$7:$7,0)-1,FALSE),"")</f>
        <v>40</v>
      </c>
      <c r="N73" s="33">
        <f>IFERROR(VLOOKUP($B73,[3]평가!$B:$Z,MATCH(LEFT(N$2,2),[3]평가!$7:$7,0)-1,FALSE),"")</f>
        <v>0</v>
      </c>
      <c r="O73" s="36">
        <f>IFERROR(VLOOKUP($B73,[3]평가!$B:$Z,MATCH(LEFT(O$2,2),[3]평가!$7:$7,0)-1,FALSE),"")</f>
        <v>80</v>
      </c>
      <c r="P73" s="39">
        <f>IFERROR(VLOOKUP($B73,[3]평가!$B:$Z,MATCH(LEFT(P$2,2),[3]평가!$7:$7,0)-1,FALSE),"")</f>
        <v>47</v>
      </c>
      <c r="Q73" s="33">
        <f>IFERROR(VLOOKUP($B73,[4]평가!$B:$Z,MATCH(LEFT(Q$2,2),[4]평가!$7:$7,0)-1,FALSE),"")</f>
        <v>0</v>
      </c>
      <c r="R73" s="36">
        <f>IFERROR(VLOOKUP($B73,[4]평가!$B:$Z,MATCH(LEFT(R$2,2),[4]평가!$7:$7,0)-1,FALSE),"")</f>
        <v>78</v>
      </c>
      <c r="S73" s="39">
        <f>IFERROR(VLOOKUP($B73,[4]평가!$B:$Z,MATCH(LEFT(S$2,2),[4]평가!$7:$7,0)-1,FALSE),"")</f>
        <v>103</v>
      </c>
      <c r="T73" s="33">
        <f>IFERROR(VLOOKUP($B73,[5]평가!$B:$Z,MATCH(LEFT(T$2,2),[5]평가!$7:$7,0)-1,FALSE),"")</f>
        <v>0</v>
      </c>
      <c r="U73" s="36">
        <f>IFERROR(VLOOKUP($B73,[5]평가!$B:$Z,MATCH(LEFT(U$2,2),[5]평가!$7:$7,0)-1,FALSE),"")</f>
        <v>77</v>
      </c>
      <c r="V73" s="39">
        <f>IFERROR(VLOOKUP($B73,[5]평가!$B:$Z,MATCH(LEFT(V$2,2),[5]평가!$7:$7,0)-1,FALSE),"")</f>
        <v>91</v>
      </c>
      <c r="W73" s="33">
        <f>IFERROR(VLOOKUP($B73,대상!$B:$AD,MATCH(W$2,대상!$1:$1,0)-1,FALSE),"")</f>
        <v>0</v>
      </c>
      <c r="X73" s="20">
        <f>IF(ISBLANK(B73),"",T$1-COUNTIF(H73:V73,"회피"))</f>
        <v>5</v>
      </c>
      <c r="Y73" s="21">
        <f>IF($T$1=X73,(SUM(I73,L73,O73,R73,U73)-MIN(I73,L73,O73,R73,U73)-MAX(I73,L73,O73,R73,U73))/($T$1-2),SUM(I73,L73,O73,R73,U73/X73))</f>
        <v>78.333333333333329</v>
      </c>
      <c r="Z73" s="40">
        <f>IFERROR(VLOOKUP($B73,대상!$B:$AD,MATCH(Z$2,대상!$1:$1,0)-1,FALSE),0)</f>
        <v>0</v>
      </c>
      <c r="AA73" s="41">
        <f>IFERROR(IF(W73="면제","100"+Z73,Y73+Z73),"")</f>
        <v>78.333333333333329</v>
      </c>
      <c r="AB73" s="35" t="str">
        <f>IF(OR(W73="면제",N(Y73)=0),"",IF(AA73&lt;60,"과락",""))</f>
        <v/>
      </c>
      <c r="AC73" s="54">
        <f>IF(N(AA73)=0,"",RANK(AA73,AA$3:AA$202))</f>
        <v>71</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시장 니즈를 명확하게 제시하고, 아이템의 우수성이 명확하게 작성되었음
- 단 창업 아이템의 기술적 차별성 및 타사간의 비교가 미흡함
- 자금 조달 계획이 미흡하여 보완이 필요함 _x000D_④문제 인식과 솔루션 구현 방안이 합리적임. 사업 전략에 대한 세부적인 계획이 다소 부족함. 매출 창출 방안과 성장 방안에 대한 설명이 필요함. _x000D_⑤에코몰드 기술개발 과제임. 기존의 몰드,사출기술을 보완하는 과제이며, 기술개발 내용이 설명되어 있음.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11</v>
      </c>
      <c r="B74" s="2">
        <v>20414325</v>
      </c>
      <c r="C74" s="38" t="str">
        <f>IFERROR(VLOOKUP($B74,대상!$B:$AC,MATCH(C$2,대상!$1:$1,0)-1,FALSE),"")</f>
        <v>지역기반</v>
      </c>
      <c r="D74" s="38" t="str">
        <f>IFERROR(VLOOKUP($B74,대상!$B$1:$AC$2756,MATCH(D$2,대상!$1:$1,0)-1,FALSE),"")</f>
        <v>김정헌</v>
      </c>
      <c r="E74" s="36" t="str">
        <f>IFERROR(VLOOKUP($B74,대상!$B:$AC,MATCH(E$2,대상!$1:$1,0)-1,FALSE),"")</f>
        <v>기계ㆍ소재</v>
      </c>
      <c r="F74" s="38" t="str">
        <f>IFERROR(VLOOKUP($B74,대상!$B:$AC,MATCH(F$2,대상!$1:$1,0)-1,FALSE),"")</f>
        <v>에코플러스(ECO PLUS)</v>
      </c>
      <c r="G74" s="38" t="str">
        <f>IFERROR(VLOOKUP($B74,대상!$B:$AC,MATCH(G$2,대상!$1:$1,0)-1,FALSE),"")</f>
        <v/>
      </c>
      <c r="H74" s="33">
        <f>IFERROR(VLOOKUP($B74,[1]평가!$B:$Z,MATCH(LEFT(H$2,2),[1]평가!$7:$7,0)-1,FALSE),"")</f>
        <v>0</v>
      </c>
      <c r="I74" s="36">
        <f>IFERROR(VLOOKUP($B74,[1]평가!$B:$Z,MATCH(LEFT(I$2,2),[1]평가!$7:$7,0)-1,FALSE),"")</f>
        <v>86</v>
      </c>
      <c r="J74" s="36">
        <f>IFERROR(VLOOKUP($B74,[1]평가!$B:$Z,MATCH(LEFT(J$2,2),[1]평가!$7:$7,0)-1,FALSE),"")</f>
        <v>35</v>
      </c>
      <c r="K74" s="33">
        <f>IFERROR(VLOOKUP($B74,[2]평가!$B:$Z,MATCH(LEFT(K$2,2),[2]평가!$7:$7,0)-1,FALSE),"")</f>
        <v>0</v>
      </c>
      <c r="L74" s="36">
        <f>IFERROR(VLOOKUP($B74,[2]평가!$B:$Z,MATCH(LEFT(L$2,2),[2]평가!$7:$7,0)-1,FALSE),"")</f>
        <v>64</v>
      </c>
      <c r="M74" s="39">
        <f>IFERROR(VLOOKUP($B74,[2]평가!$B:$Z,MATCH(LEFT(M$2,2),[2]평가!$7:$7,0)-1,FALSE),"")</f>
        <v>173</v>
      </c>
      <c r="N74" s="33">
        <f>IFERROR(VLOOKUP($B74,[3]평가!$B:$Z,MATCH(LEFT(N$2,2),[3]평가!$7:$7,0)-1,FALSE),"")</f>
        <v>0</v>
      </c>
      <c r="O74" s="36">
        <f>IFERROR(VLOOKUP($B74,[3]평가!$B:$Z,MATCH(LEFT(O$2,2),[3]평가!$7:$7,0)-1,FALSE),"")</f>
        <v>81</v>
      </c>
      <c r="P74" s="39">
        <f>IFERROR(VLOOKUP($B74,[3]평가!$B:$Z,MATCH(LEFT(P$2,2),[3]평가!$7:$7,0)-1,FALSE),"")</f>
        <v>37</v>
      </c>
      <c r="Q74" s="33">
        <f>IFERROR(VLOOKUP($B74,[4]평가!$B:$Z,MATCH(LEFT(Q$2,2),[4]평가!$7:$7,0)-1,FALSE),"")</f>
        <v>0</v>
      </c>
      <c r="R74" s="36">
        <f>IFERROR(VLOOKUP($B74,[4]평가!$B:$Z,MATCH(LEFT(R$2,2),[4]평가!$7:$7,0)-1,FALSE),"")</f>
        <v>76</v>
      </c>
      <c r="S74" s="39">
        <f>IFERROR(VLOOKUP($B74,[4]평가!$B:$Z,MATCH(LEFT(S$2,2),[4]평가!$7:$7,0)-1,FALSE),"")</f>
        <v>128</v>
      </c>
      <c r="T74" s="33">
        <f>IFERROR(VLOOKUP($B74,[5]평가!$B:$Z,MATCH(LEFT(T$2,2),[5]평가!$7:$7,0)-1,FALSE),"")</f>
        <v>0</v>
      </c>
      <c r="U74" s="36">
        <f>IFERROR(VLOOKUP($B74,[5]평가!$B:$Z,MATCH(LEFT(U$2,2),[5]평가!$7:$7,0)-1,FALSE),"")</f>
        <v>77</v>
      </c>
      <c r="V74" s="39">
        <f>IFERROR(VLOOKUP($B74,[5]평가!$B:$Z,MATCH(LEFT(V$2,2),[5]평가!$7:$7,0)-1,FALSE),"")</f>
        <v>91</v>
      </c>
      <c r="W74" s="33">
        <f>IFERROR(VLOOKUP($B74,대상!$B:$AD,MATCH(W$2,대상!$1:$1,0)-1,FALSE),"")</f>
        <v>0</v>
      </c>
      <c r="X74" s="20">
        <f>IF(ISBLANK(B74),"",T$1-COUNTIF(H74:V74,"회피"))</f>
        <v>5</v>
      </c>
      <c r="Y74" s="21">
        <f>IF($T$1=X74,(SUM(I74,L74,O74,R74,U74)-MIN(I74,L74,O74,R74,U74)-MAX(I74,L74,O74,R74,U74))/($T$1-2),SUM(I74,L74,O74,R74,U74/X74))</f>
        <v>78</v>
      </c>
      <c r="Z74" s="40">
        <f>IFERROR(VLOOKUP($B74,대상!$B:$AD,MATCH(Z$2,대상!$1:$1,0)-1,FALSE),0)</f>
        <v>0</v>
      </c>
      <c r="AA74" s="41">
        <f>IFERROR(IF(W74="면제","100"+Z74,Y74+Z74),"")</f>
        <v>78</v>
      </c>
      <c r="AB74" s="35" t="str">
        <f>IF(OR(W74="면제",N(Y74)=0),"",IF(AA74&lt;60,"과락",""))</f>
        <v/>
      </c>
      <c r="AC74" s="54">
        <f>IF(N(AA74)=0,"",RANK(AA74,AA$3:AA$202))</f>
        <v>72</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①생산비용을 산출하는데 처리비용이나 설비 운영비용의 정보가 부실함 ROI분석이 더 필요함 _x000D_②사업계획이 구체성이 부족하고 기술성과 추진계획의 전개가 전반적으로 미흡하여 실현가능성이 부족함.. _x000D_③- 기술의 배경 및 필요성, 기술의 차별성이 이해하기 쉽게 작성되어있음
- 목표 시장이 명확하며, 시장 분석이 잘되어있음
- 추진 역량은 있다고 판단되나, 팀 역량이 부족함 _x000D_④공기 청정 필터는 노인 요양 시설 뿐만 더 확장된 시장에서도 활용될 수 있을 것 같은데, 타겟 시장의 선정 근거가 부족함. 실질적 효과에 대한 근거나 실험/인증 등이 있어야 시장에서 설득력을 가질 수 있을 것으로 판단됨.   _x000D_⑤문제점 개선효과가 있을것으로 보이나, 기술개발구현을 위한 구체적인 실행계획의 보완 설명이 필요함.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72</v>
      </c>
      <c r="B75" s="2">
        <v>20402979</v>
      </c>
      <c r="C75" s="38" t="str">
        <f>IFERROR(VLOOKUP($B75,대상!$B:$AC,MATCH(C$2,대상!$1:$1,0)-1,FALSE),"")</f>
        <v>지역기반</v>
      </c>
      <c r="D75" s="38" t="str">
        <f>IFERROR(VLOOKUP($B75,대상!$B$1:$AC$2756,MATCH(D$2,대상!$1:$1,0)-1,FALSE),"")</f>
        <v>안미연</v>
      </c>
      <c r="E75" s="36" t="str">
        <f>IFERROR(VLOOKUP($B75,대상!$B:$AC,MATCH(E$2,대상!$1:$1,0)-1,FALSE),"")</f>
        <v>기계ㆍ소재</v>
      </c>
      <c r="F75" s="38" t="str">
        <f>IFERROR(VLOOKUP($B75,대상!$B:$AC,MATCH(F$2,대상!$1:$1,0)-1,FALSE),"")</f>
        <v>광학조건 최적화·AI 불량검출 통합 비전검사 패키지</v>
      </c>
      <c r="G75" s="38" t="str">
        <f>IFERROR(VLOOKUP($B75,대상!$B:$AC,MATCH(G$2,대상!$1:$1,0)-1,FALSE),"")</f>
        <v/>
      </c>
      <c r="H75" s="33">
        <f>IFERROR(VLOOKUP($B75,[1]평가!$B:$Z,MATCH(LEFT(H$2,2),[1]평가!$7:$7,0)-1,FALSE),"")</f>
        <v>0</v>
      </c>
      <c r="I75" s="36">
        <f>IFERROR(VLOOKUP($B75,[1]평가!$B:$Z,MATCH(LEFT(I$2,2),[1]평가!$7:$7,0)-1,FALSE),"")</f>
        <v>73</v>
      </c>
      <c r="J75" s="36">
        <f>IFERROR(VLOOKUP($B75,[1]평가!$B:$Z,MATCH(LEFT(J$2,2),[1]평가!$7:$7,0)-1,FALSE),"")</f>
        <v>117</v>
      </c>
      <c r="K75" s="33">
        <f>IFERROR(VLOOKUP($B75,[2]평가!$B:$Z,MATCH(LEFT(K$2,2),[2]평가!$7:$7,0)-1,FALSE),"")</f>
        <v>0</v>
      </c>
      <c r="L75" s="36">
        <f>IFERROR(VLOOKUP($B75,[2]평가!$B:$Z,MATCH(LEFT(L$2,2),[2]평가!$7:$7,0)-1,FALSE),"")</f>
        <v>77</v>
      </c>
      <c r="M75" s="39">
        <f>IFERROR(VLOOKUP($B75,[2]평가!$B:$Z,MATCH(LEFT(M$2,2),[2]평가!$7:$7,0)-1,FALSE),"")</f>
        <v>86</v>
      </c>
      <c r="N75" s="33">
        <f>IFERROR(VLOOKUP($B75,[3]평가!$B:$Z,MATCH(LEFT(N$2,2),[3]평가!$7:$7,0)-1,FALSE),"")</f>
        <v>0</v>
      </c>
      <c r="O75" s="36">
        <f>IFERROR(VLOOKUP($B75,[3]평가!$B:$Z,MATCH(LEFT(O$2,2),[3]평가!$7:$7,0)-1,FALSE),"")</f>
        <v>72</v>
      </c>
      <c r="P75" s="39">
        <f>IFERROR(VLOOKUP($B75,[3]평가!$B:$Z,MATCH(LEFT(P$2,2),[3]평가!$7:$7,0)-1,FALSE),"")</f>
        <v>118</v>
      </c>
      <c r="Q75" s="33">
        <f>IFERROR(VLOOKUP($B75,[4]평가!$B:$Z,MATCH(LEFT(Q$2,2),[4]평가!$7:$7,0)-1,FALSE),"")</f>
        <v>0</v>
      </c>
      <c r="R75" s="36">
        <f>IFERROR(VLOOKUP($B75,[4]평가!$B:$Z,MATCH(LEFT(R$2,2),[4]평가!$7:$7,0)-1,FALSE),"")</f>
        <v>84</v>
      </c>
      <c r="S75" s="39">
        <f>IFERROR(VLOOKUP($B75,[4]평가!$B:$Z,MATCH(LEFT(S$2,2),[4]평가!$7:$7,0)-1,FALSE),"")</f>
        <v>59</v>
      </c>
      <c r="T75" s="33">
        <f>IFERROR(VLOOKUP($B75,[5]평가!$B:$Z,MATCH(LEFT(T$2,2),[5]평가!$7:$7,0)-1,FALSE),"")</f>
        <v>0</v>
      </c>
      <c r="U75" s="36">
        <f>IFERROR(VLOOKUP($B75,[5]평가!$B:$Z,MATCH(LEFT(U$2,2),[5]평가!$7:$7,0)-1,FALSE),"")</f>
        <v>84</v>
      </c>
      <c r="V75" s="39">
        <f>IFERROR(VLOOKUP($B75,[5]평가!$B:$Z,MATCH(LEFT(V$2,2),[5]평가!$7:$7,0)-1,FALSE),"")</f>
        <v>48</v>
      </c>
      <c r="W75" s="33">
        <f>IFERROR(VLOOKUP($B75,대상!$B:$AD,MATCH(W$2,대상!$1:$1,0)-1,FALSE),"")</f>
        <v>0</v>
      </c>
      <c r="X75" s="20">
        <f>IF(ISBLANK(B75),"",T$1-COUNTIF(H75:V75,"회피"))</f>
        <v>5</v>
      </c>
      <c r="Y75" s="21">
        <f>IF($T$1=X75,(SUM(I75,L75,O75,R75,U75)-MIN(I75,L75,O75,R75,U75)-MAX(I75,L75,O75,R75,U75))/($T$1-2),SUM(I75,L75,O75,R75,U75/X75))</f>
        <v>78</v>
      </c>
      <c r="Z75" s="40">
        <f>IFERROR(VLOOKUP($B75,대상!$B:$AD,MATCH(Z$2,대상!$1:$1,0)-1,FALSE),0)</f>
        <v>0</v>
      </c>
      <c r="AA75" s="41">
        <f>IFERROR(IF(W75="면제","100"+Z75,Y75+Z75),"")</f>
        <v>78</v>
      </c>
      <c r="AB75" s="35" t="str">
        <f>IF(OR(W75="면제",N(Y75)=0),"",IF(AA75&lt;60,"과락",""))</f>
        <v/>
      </c>
      <c r="AC75" s="54">
        <f>IF(N(AA75)=0,"",RANK(AA75,AA$3:AA$202))</f>
        <v>72</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사업화 전략이 상세하게 작성되어있으며, 기 보유기술에 대한 내용이 구체적임
- 사업화 로드맵 및 매출 발생에 대한 내용이 보완되어야함 _x000D_④솔루션 구현 가능성에 대해 잘 설명되었음. 제품 고도화 방안이 다소 미흡함. 조직 구축 및 외부 네트워킹 활용 방안에 대한 추가 고민이 필요함. _x000D_⑤비전 검사장비 개발아이템임. 구체적인 기술개발내용이 설명되어 있으며 시장진입이 가능할것으로 보임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121</v>
      </c>
      <c r="B76" s="2">
        <v>20424866</v>
      </c>
      <c r="C76" s="38" t="str">
        <f>IFERROR(VLOOKUP($B76,대상!$B:$AC,MATCH(C$2,대상!$1:$1,0)-1,FALSE),"")</f>
        <v>지역기반</v>
      </c>
      <c r="D76" s="38" t="str">
        <f>IFERROR(VLOOKUP($B76,대상!$B$1:$AC$2756,MATCH(D$2,대상!$1:$1,0)-1,FALSE),"")</f>
        <v>김형국</v>
      </c>
      <c r="E76" s="36" t="str">
        <f>IFERROR(VLOOKUP($B76,대상!$B:$AC,MATCH(E$2,대상!$1:$1,0)-1,FALSE),"")</f>
        <v>기계ㆍ소재</v>
      </c>
      <c r="F76" s="38" t="str">
        <f>IFERROR(VLOOKUP($B76,대상!$B:$AC,MATCH(F$2,대상!$1:$1,0)-1,FALSE),"")</f>
        <v>Physical AI 기반 물리정보신경망이 적용된 AI 고속해석 시뮬레이터 및 온디바이스 AI 솔루션</v>
      </c>
      <c r="G76" s="38" t="str">
        <f>IFERROR(VLOOKUP($B76,대상!$B:$AC,MATCH(G$2,대상!$1:$1,0)-1,FALSE),"")</f>
        <v/>
      </c>
      <c r="H76" s="33">
        <f>IFERROR(VLOOKUP($B76,[1]평가!$B:$Z,MATCH(LEFT(H$2,2),[1]평가!$7:$7,0)-1,FALSE),"")</f>
        <v>0</v>
      </c>
      <c r="I76" s="36">
        <f>IFERROR(VLOOKUP($B76,[1]평가!$B:$Z,MATCH(LEFT(I$2,2),[1]평가!$7:$7,0)-1,FALSE),"")</f>
        <v>73</v>
      </c>
      <c r="J76" s="36">
        <f>IFERROR(VLOOKUP($B76,[1]평가!$B:$Z,MATCH(LEFT(J$2,2),[1]평가!$7:$7,0)-1,FALSE),"")</f>
        <v>117</v>
      </c>
      <c r="K76" s="33">
        <f>IFERROR(VLOOKUP($B76,[2]평가!$B:$Z,MATCH(LEFT(K$2,2),[2]평가!$7:$7,0)-1,FALSE),"")</f>
        <v>0</v>
      </c>
      <c r="L76" s="36">
        <f>IFERROR(VLOOKUP($B76,[2]평가!$B:$Z,MATCH(LEFT(L$2,2),[2]평가!$7:$7,0)-1,FALSE),"")</f>
        <v>79</v>
      </c>
      <c r="M76" s="39">
        <f>IFERROR(VLOOKUP($B76,[2]평가!$B:$Z,MATCH(LEFT(M$2,2),[2]평가!$7:$7,0)-1,FALSE),"")</f>
        <v>62</v>
      </c>
      <c r="N76" s="33">
        <f>IFERROR(VLOOKUP($B76,[3]평가!$B:$Z,MATCH(LEFT(N$2,2),[3]평가!$7:$7,0)-1,FALSE),"")</f>
        <v>0</v>
      </c>
      <c r="O76" s="36">
        <f>IFERROR(VLOOKUP($B76,[3]평가!$B:$Z,MATCH(LEFT(O$2,2),[3]평가!$7:$7,0)-1,FALSE),"")</f>
        <v>76</v>
      </c>
      <c r="P76" s="39">
        <f>IFERROR(VLOOKUP($B76,[3]평가!$B:$Z,MATCH(LEFT(P$2,2),[3]평가!$7:$7,0)-1,FALSE),"")</f>
        <v>76</v>
      </c>
      <c r="Q76" s="33">
        <f>IFERROR(VLOOKUP($B76,[4]평가!$B:$Z,MATCH(LEFT(Q$2,2),[4]평가!$7:$7,0)-1,FALSE),"")</f>
        <v>0</v>
      </c>
      <c r="R76" s="36">
        <f>IFERROR(VLOOKUP($B76,[4]평가!$B:$Z,MATCH(LEFT(R$2,2),[4]평가!$7:$7,0)-1,FALSE),"")</f>
        <v>79</v>
      </c>
      <c r="S76" s="39">
        <f>IFERROR(VLOOKUP($B76,[4]평가!$B:$Z,MATCH(LEFT(S$2,2),[4]평가!$7:$7,0)-1,FALSE),"")</f>
        <v>62</v>
      </c>
      <c r="T76" s="33">
        <f>IFERROR(VLOOKUP($B76,[5]평가!$B:$Z,MATCH(LEFT(T$2,2),[5]평가!$7:$7,0)-1,FALSE),"")</f>
        <v>0</v>
      </c>
      <c r="U76" s="36">
        <f>IFERROR(VLOOKUP($B76,[5]평가!$B:$Z,MATCH(LEFT(U$2,2),[5]평가!$7:$7,0)-1,FALSE),"")</f>
        <v>79</v>
      </c>
      <c r="V76" s="39">
        <f>IFERROR(VLOOKUP($B76,[5]평가!$B:$Z,MATCH(LEFT(V$2,2),[5]평가!$7:$7,0)-1,FALSE),"")</f>
        <v>62</v>
      </c>
      <c r="W76" s="33">
        <f>IFERROR(VLOOKUP($B76,대상!$B:$AD,MATCH(W$2,대상!$1:$1,0)-1,FALSE),"")</f>
        <v>0</v>
      </c>
      <c r="X76" s="20">
        <f>IF(ISBLANK(B76),"",T$1-COUNTIF(H76:V76,"회피"))</f>
        <v>5</v>
      </c>
      <c r="Y76" s="21">
        <f>IF($T$1=X76,(SUM(I76,L76,O76,R76,U76)-MIN(I76,L76,O76,R76,U76)-MAX(I76,L76,O76,R76,U76))/($T$1-2),SUM(I76,L76,O76,R76,U76/X76))</f>
        <v>78</v>
      </c>
      <c r="Z76" s="40">
        <f>IFERROR(VLOOKUP($B76,대상!$B:$AD,MATCH(Z$2,대상!$1:$1,0)-1,FALSE),0)</f>
        <v>0</v>
      </c>
      <c r="AA76" s="41">
        <f>IFERROR(IF(W76="면제","100"+Z76,Y76+Z76),"")</f>
        <v>78</v>
      </c>
      <c r="AB76" s="35" t="str">
        <f>IF(OR(W76="면제",N(Y76)=0),"",IF(AA76&lt;60,"과락",""))</f>
        <v/>
      </c>
      <c r="AC76" s="54">
        <f>IF(N(AA76)=0,"",RANK(AA76,AA$3:AA$202))</f>
        <v>72</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목표가 명확하고 차별성에 대한 내용이 구체적으로 작성되었음
- 자금 조달계획 및 발생 매출 계획이 다소 제한적이며, 구체적 보완이 필요함 _x000D_④제조 분야의 가장 최신성 높은 기술을 전통 해석 분야에 적용하려는 발상이 우수함. 데이터가 부족하고, 케이스 별 물리적 조건이 매우 다양한 도메인 특성에 대한 대응 전략이 필요함. 지멘스나 앤시스 등의 시뮬레이션 해석 업체들의 기술력에 대한 점검이 필요함.  _x000D_⑤공정개선 시뮬레이션 솔루션 개발과제임. 기존 기술과 차별성은 보이며, 시장진입이 가능할것으로 보임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144</v>
      </c>
      <c r="B77" s="2">
        <v>20429168</v>
      </c>
      <c r="C77" s="38" t="str">
        <f>IFERROR(VLOOKUP($B77,대상!$B:$AC,MATCH(C$2,대상!$1:$1,0)-1,FALSE),"")</f>
        <v>지역기반</v>
      </c>
      <c r="D77" s="38" t="str">
        <f>IFERROR(VLOOKUP($B77,대상!$B$1:$AC$2756,MATCH(D$2,대상!$1:$1,0)-1,FALSE),"")</f>
        <v>김태윤</v>
      </c>
      <c r="E77" s="36" t="str">
        <f>IFERROR(VLOOKUP($B77,대상!$B:$AC,MATCH(E$2,대상!$1:$1,0)-1,FALSE),"")</f>
        <v>기계ㆍ소재</v>
      </c>
      <c r="F77" s="38" t="str">
        <f>IFERROR(VLOOKUP($B77,대상!$B:$AC,MATCH(F$2,대상!$1:$1,0)-1,FALSE),"")</f>
        <v>빅데이터 기반 폐차-중고차-중고부품 리싸이클링  통합 선별 중계 최적화 플랫폼 기술 개발 및 글로벌 사업화</v>
      </c>
      <c r="G77" s="38" t="str">
        <f>IFERROR(VLOOKUP($B77,대상!$B:$AC,MATCH(G$2,대상!$1:$1,0)-1,FALSE),"")</f>
        <v/>
      </c>
      <c r="H77" s="33">
        <f>IFERROR(VLOOKUP($B77,[1]평가!$B:$Z,MATCH(LEFT(H$2,2),[1]평가!$7:$7,0)-1,FALSE),"")</f>
        <v>0</v>
      </c>
      <c r="I77" s="36">
        <f>IFERROR(VLOOKUP($B77,[1]평가!$B:$Z,MATCH(LEFT(I$2,2),[1]평가!$7:$7,0)-1,FALSE),"")</f>
        <v>73</v>
      </c>
      <c r="J77" s="36">
        <f>IFERROR(VLOOKUP($B77,[1]평가!$B:$Z,MATCH(LEFT(J$2,2),[1]평가!$7:$7,0)-1,FALSE),"")</f>
        <v>117</v>
      </c>
      <c r="K77" s="33">
        <f>IFERROR(VLOOKUP($B77,[2]평가!$B:$Z,MATCH(LEFT(K$2,2),[2]평가!$7:$7,0)-1,FALSE),"")</f>
        <v>0</v>
      </c>
      <c r="L77" s="36">
        <f>IFERROR(VLOOKUP($B77,[2]평가!$B:$Z,MATCH(LEFT(L$2,2),[2]평가!$7:$7,0)-1,FALSE),"")</f>
        <v>84</v>
      </c>
      <c r="M77" s="39">
        <f>IFERROR(VLOOKUP($B77,[2]평가!$B:$Z,MATCH(LEFT(M$2,2),[2]평가!$7:$7,0)-1,FALSE),"")</f>
        <v>40</v>
      </c>
      <c r="N77" s="33">
        <f>IFERROR(VLOOKUP($B77,[3]평가!$B:$Z,MATCH(LEFT(N$2,2),[3]평가!$7:$7,0)-1,FALSE),"")</f>
        <v>0</v>
      </c>
      <c r="O77" s="36">
        <f>IFERROR(VLOOKUP($B77,[3]평가!$B:$Z,MATCH(LEFT(O$2,2),[3]평가!$7:$7,0)-1,FALSE),"")</f>
        <v>89</v>
      </c>
      <c r="P77" s="39">
        <f>IFERROR(VLOOKUP($B77,[3]평가!$B:$Z,MATCH(LEFT(P$2,2),[3]평가!$7:$7,0)-1,FALSE),"")</f>
        <v>13</v>
      </c>
      <c r="Q77" s="33">
        <f>IFERROR(VLOOKUP($B77,[4]평가!$B:$Z,MATCH(LEFT(Q$2,2),[4]평가!$7:$7,0)-1,FALSE),"")</f>
        <v>0</v>
      </c>
      <c r="R77" s="36">
        <f>IFERROR(VLOOKUP($B77,[4]평가!$B:$Z,MATCH(LEFT(R$2,2),[4]평가!$7:$7,0)-1,FALSE),"")</f>
        <v>77</v>
      </c>
      <c r="S77" s="39">
        <f>IFERROR(VLOOKUP($B77,[4]평가!$B:$Z,MATCH(LEFT(S$2,2),[4]평가!$7:$7,0)-1,FALSE),"")</f>
        <v>118</v>
      </c>
      <c r="T77" s="33">
        <f>IFERROR(VLOOKUP($B77,[5]평가!$B:$Z,MATCH(LEFT(T$2,2),[5]평가!$7:$7,0)-1,FALSE),"")</f>
        <v>0</v>
      </c>
      <c r="U77" s="36">
        <f>IFERROR(VLOOKUP($B77,[5]평가!$B:$Z,MATCH(LEFT(U$2,2),[5]평가!$7:$7,0)-1,FALSE),"")</f>
        <v>69</v>
      </c>
      <c r="V77" s="39">
        <f>IFERROR(VLOOKUP($B77,[5]평가!$B:$Z,MATCH(LEFT(V$2,2),[5]평가!$7:$7,0)-1,FALSE),"")</f>
        <v>139</v>
      </c>
      <c r="W77" s="33">
        <f>IFERROR(VLOOKUP($B77,대상!$B:$AD,MATCH(W$2,대상!$1:$1,0)-1,FALSE),"")</f>
        <v>0</v>
      </c>
      <c r="X77" s="20">
        <f>IF(ISBLANK(B77),"",T$1-COUNTIF(H77:V77,"회피"))</f>
        <v>5</v>
      </c>
      <c r="Y77" s="21">
        <f>IF($T$1=X77,(SUM(I77,L77,O77,R77,U77)-MIN(I77,L77,O77,R77,U77)-MAX(I77,L77,O77,R77,U77))/($T$1-2),SUM(I77,L77,O77,R77,U77/X77))</f>
        <v>78</v>
      </c>
      <c r="Z77" s="40">
        <f>IFERROR(VLOOKUP($B77,대상!$B:$AD,MATCH(Z$2,대상!$1:$1,0)-1,FALSE),0)</f>
        <v>0</v>
      </c>
      <c r="AA77" s="41">
        <f>IFERROR(IF(W77="면제","100"+Z77,Y77+Z77),"")</f>
        <v>78</v>
      </c>
      <c r="AB77" s="35" t="str">
        <f>IF(OR(W77="면제",N(Y77)=0),"",IF(AA77&lt;60,"과락",""))</f>
        <v/>
      </c>
      <c r="AC77" s="54">
        <f>IF(N(AA77)=0,"",RANK(AA77,AA$3:AA$202))</f>
        <v>72</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아이템의 필요성, 시장의 니즈에 대한 분석이 구체적으로 작성됨
- 아이템의 구체적인 기술되어 이해하기 쉽게 작성됨
- 자금 조달계획이 비교적 미흡하게 작성되었으며, 아이템의 기술적 차별성이 미흡함 _x000D_④문제 인식과 사업 역량이 우수함. 기술 구현을 위해서 품질 놓고 다양한 데이터의 확보가 중요한데, 이에 대한 준비 상황 및 계획이 미흡함. _x000D_⑤중고차 부품 양품관리용 AI 개발 과제임. 시장진입은 가능하게 보이나 기술개발내용에 대한 보완설명이 필요함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86</v>
      </c>
      <c r="B78" s="2">
        <v>20413950</v>
      </c>
      <c r="C78" s="38" t="str">
        <f>IFERROR(VLOOKUP($B78,대상!$B:$AC,MATCH(C$2,대상!$1:$1,0)-1,FALSE),"")</f>
        <v>지역기반</v>
      </c>
      <c r="D78" s="38" t="str">
        <f>IFERROR(VLOOKUP($B78,대상!$B$1:$AC$2756,MATCH(D$2,대상!$1:$1,0)-1,FALSE),"")</f>
        <v>임성택</v>
      </c>
      <c r="E78" s="36" t="str">
        <f>IFERROR(VLOOKUP($B78,대상!$B:$AC,MATCH(E$2,대상!$1:$1,0)-1,FALSE),"")</f>
        <v>기계ㆍ소재</v>
      </c>
      <c r="F78" s="38" t="str">
        <f>IFERROR(VLOOKUP($B78,대상!$B:$AC,MATCH(F$2,대상!$1:$1,0)-1,FALSE),"")</f>
        <v>AI 차선 프로파일러</v>
      </c>
      <c r="G78" s="38" t="str">
        <f>IFERROR(VLOOKUP($B78,대상!$B:$AC,MATCH(G$2,대상!$1:$1,0)-1,FALSE),"")</f>
        <v/>
      </c>
      <c r="H78" s="33">
        <f>IFERROR(VLOOKUP($B78,[1]평가!$B:$Z,MATCH(LEFT(H$2,2),[1]평가!$7:$7,0)-1,FALSE),"")</f>
        <v>0</v>
      </c>
      <c r="I78" s="36">
        <f>IFERROR(VLOOKUP($B78,[1]평가!$B:$Z,MATCH(LEFT(I$2,2),[1]평가!$7:$7,0)-1,FALSE),"")</f>
        <v>78</v>
      </c>
      <c r="J78" s="36">
        <f>IFERROR(VLOOKUP($B78,[1]평가!$B:$Z,MATCH(LEFT(J$2,2),[1]평가!$7:$7,0)-1,FALSE),"")</f>
        <v>74</v>
      </c>
      <c r="K78" s="33">
        <f>IFERROR(VLOOKUP($B78,[2]평가!$B:$Z,MATCH(LEFT(K$2,2),[2]평가!$7:$7,0)-1,FALSE),"")</f>
        <v>0</v>
      </c>
      <c r="L78" s="36">
        <f>IFERROR(VLOOKUP($B78,[2]평가!$B:$Z,MATCH(LEFT(L$2,2),[2]평가!$7:$7,0)-1,FALSE),"")</f>
        <v>71</v>
      </c>
      <c r="M78" s="39">
        <f>IFERROR(VLOOKUP($B78,[2]평가!$B:$Z,MATCH(LEFT(M$2,2),[2]평가!$7:$7,0)-1,FALSE),"")</f>
        <v>119</v>
      </c>
      <c r="N78" s="33">
        <f>IFERROR(VLOOKUP($B78,[3]평가!$B:$Z,MATCH(LEFT(N$2,2),[3]평가!$7:$7,0)-1,FALSE),"")</f>
        <v>0</v>
      </c>
      <c r="O78" s="36">
        <f>IFERROR(VLOOKUP($B78,[3]평가!$B:$Z,MATCH(LEFT(O$2,2),[3]평가!$7:$7,0)-1,FALSE),"")</f>
        <v>76</v>
      </c>
      <c r="P78" s="39">
        <f>IFERROR(VLOOKUP($B78,[3]평가!$B:$Z,MATCH(LEFT(P$2,2),[3]평가!$7:$7,0)-1,FALSE),"")</f>
        <v>76</v>
      </c>
      <c r="Q78" s="33">
        <f>IFERROR(VLOOKUP($B78,[4]평가!$B:$Z,MATCH(LEFT(Q$2,2),[4]평가!$7:$7,0)-1,FALSE),"")</f>
        <v>0</v>
      </c>
      <c r="R78" s="36">
        <f>IFERROR(VLOOKUP($B78,[4]평가!$B:$Z,MATCH(LEFT(R$2,2),[4]평가!$7:$7,0)-1,FALSE),"")</f>
        <v>79</v>
      </c>
      <c r="S78" s="39">
        <f>IFERROR(VLOOKUP($B78,[4]평가!$B:$Z,MATCH(LEFT(S$2,2),[4]평가!$7:$7,0)-1,FALSE),"")</f>
        <v>62</v>
      </c>
      <c r="T78" s="33">
        <f>IFERROR(VLOOKUP($B78,[5]평가!$B:$Z,MATCH(LEFT(T$2,2),[5]평가!$7:$7,0)-1,FALSE),"")</f>
        <v>0</v>
      </c>
      <c r="U78" s="36">
        <f>IFERROR(VLOOKUP($B78,[5]평가!$B:$Z,MATCH(LEFT(U$2,2),[5]평가!$7:$7,0)-1,FALSE),"")</f>
        <v>84</v>
      </c>
      <c r="V78" s="39">
        <f>IFERROR(VLOOKUP($B78,[5]평가!$B:$Z,MATCH(LEFT(V$2,2),[5]평가!$7:$7,0)-1,FALSE),"")</f>
        <v>48</v>
      </c>
      <c r="W78" s="33">
        <f>IFERROR(VLOOKUP($B78,대상!$B:$AD,MATCH(W$2,대상!$1:$1,0)-1,FALSE),"")</f>
        <v>0</v>
      </c>
      <c r="X78" s="20">
        <f>IF(ISBLANK(B78),"",T$1-COUNTIF(H78:V78,"회피"))</f>
        <v>5</v>
      </c>
      <c r="Y78" s="21">
        <f>IF($T$1=X78,(SUM(I78,L78,O78,R78,U78)-MIN(I78,L78,O78,R78,U78)-MAX(I78,L78,O78,R78,U78))/($T$1-2),SUM(I78,L78,O78,R78,U78/X78))</f>
        <v>77.666666666666671</v>
      </c>
      <c r="Z78" s="40">
        <f>IFERROR(VLOOKUP($B78,대상!$B:$AD,MATCH(Z$2,대상!$1:$1,0)-1,FALSE),0)</f>
        <v>0</v>
      </c>
      <c r="AA78" s="41">
        <f>IFERROR(IF(W78="면제","100"+Z78,Y78+Z78),"")</f>
        <v>77.666666666666671</v>
      </c>
      <c r="AB78" s="35" t="str">
        <f>IF(OR(W78="면제",N(Y78)=0),"",IF(AA78&lt;60,"과락",""))</f>
        <v/>
      </c>
      <c r="AC78" s="54">
        <f>IF(N(AA78)=0,"",RANK(AA78,AA$3:AA$202))</f>
        <v>76</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양호하나개발목표에 대한 기본규격을 제시하여 목표설정이 선행되어야 실현 가능성이 확보가능하나 규격 제시가 미흡함. _x000D_③- 아이템 개발내용이 구체적이고 명확하게 작성되었음
- 사업화 전략 및 매출 발생 경로에 대한 명확한 제시가 필요함 _x000D_④문제 인식에 따른 솔루션의 구체성이 높음. 시장 진출 계획이 다소 모호함. 사업화 관련 다각적 계획이 필요함. _x000D_⑤기존 도색문제점을 검사할 수 있는 장비 필요성이 설명되어 있으며, 기술개발의 내요이 구체적임.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110</v>
      </c>
      <c r="B79" s="2">
        <v>20420994</v>
      </c>
      <c r="C79" s="38" t="str">
        <f>IFERROR(VLOOKUP($B79,대상!$B:$AC,MATCH(C$2,대상!$1:$1,0)-1,FALSE),"")</f>
        <v>지역기반</v>
      </c>
      <c r="D79" s="38" t="str">
        <f>IFERROR(VLOOKUP($B79,대상!$B$1:$AC$2756,MATCH(D$2,대상!$1:$1,0)-1,FALSE),"")</f>
        <v>안승중</v>
      </c>
      <c r="E79" s="36" t="str">
        <f>IFERROR(VLOOKUP($B79,대상!$B:$AC,MATCH(E$2,대상!$1:$1,0)-1,FALSE),"")</f>
        <v>기계ㆍ소재</v>
      </c>
      <c r="F79" s="38" t="str">
        <f>IFERROR(VLOOKUP($B79,대상!$B:$AC,MATCH(F$2,대상!$1:$1,0)-1,FALSE),"")</f>
        <v>4-DOF 독립제어 로보틱스 기술이 적용된 AI 생체역학 기반의 도심형 승마 시뮬레이터, ‘리얼호스’</v>
      </c>
      <c r="G79" s="38" t="str">
        <f>IFERROR(VLOOKUP($B79,대상!$B:$AC,MATCH(G$2,대상!$1:$1,0)-1,FALSE),"")</f>
        <v/>
      </c>
      <c r="H79" s="33">
        <f>IFERROR(VLOOKUP($B79,[1]평가!$B:$Z,MATCH(LEFT(H$2,2),[1]평가!$7:$7,0)-1,FALSE),"")</f>
        <v>0</v>
      </c>
      <c r="I79" s="36">
        <f>IFERROR(VLOOKUP($B79,[1]평가!$B:$Z,MATCH(LEFT(I$2,2),[1]평가!$7:$7,0)-1,FALSE),"")</f>
        <v>73</v>
      </c>
      <c r="J79" s="36">
        <f>IFERROR(VLOOKUP($B79,[1]평가!$B:$Z,MATCH(LEFT(J$2,2),[1]평가!$7:$7,0)-1,FALSE),"")</f>
        <v>117</v>
      </c>
      <c r="K79" s="33">
        <f>IFERROR(VLOOKUP($B79,[2]평가!$B:$Z,MATCH(LEFT(K$2,2),[2]평가!$7:$7,0)-1,FALSE),"")</f>
        <v>0</v>
      </c>
      <c r="L79" s="36">
        <f>IFERROR(VLOOKUP($B79,[2]평가!$B:$Z,MATCH(LEFT(L$2,2),[2]평가!$7:$7,0)-1,FALSE),"")</f>
        <v>78</v>
      </c>
      <c r="M79" s="39">
        <f>IFERROR(VLOOKUP($B79,[2]평가!$B:$Z,MATCH(LEFT(M$2,2),[2]평가!$7:$7,0)-1,FALSE),"")</f>
        <v>83</v>
      </c>
      <c r="N79" s="33">
        <f>IFERROR(VLOOKUP($B79,[3]평가!$B:$Z,MATCH(LEFT(N$2,2),[3]평가!$7:$7,0)-1,FALSE),"")</f>
        <v>0</v>
      </c>
      <c r="O79" s="36">
        <f>IFERROR(VLOOKUP($B79,[3]평가!$B:$Z,MATCH(LEFT(O$2,2),[3]평가!$7:$7,0)-1,FALSE),"")</f>
        <v>80</v>
      </c>
      <c r="P79" s="39">
        <f>IFERROR(VLOOKUP($B79,[3]평가!$B:$Z,MATCH(LEFT(P$2,2),[3]평가!$7:$7,0)-1,FALSE),"")</f>
        <v>47</v>
      </c>
      <c r="Q79" s="33">
        <f>IFERROR(VLOOKUP($B79,[4]평가!$B:$Z,MATCH(LEFT(Q$2,2),[4]평가!$7:$7,0)-1,FALSE),"")</f>
        <v>0</v>
      </c>
      <c r="R79" s="36">
        <f>IFERROR(VLOOKUP($B79,[4]평가!$B:$Z,MATCH(LEFT(R$2,2),[4]평가!$7:$7,0)-1,FALSE),"")</f>
        <v>78</v>
      </c>
      <c r="S79" s="39">
        <f>IFERROR(VLOOKUP($B79,[4]평가!$B:$Z,MATCH(LEFT(S$2,2),[4]평가!$7:$7,0)-1,FALSE),"")</f>
        <v>103</v>
      </c>
      <c r="T79" s="33">
        <f>IFERROR(VLOOKUP($B79,[5]평가!$B:$Z,MATCH(LEFT(T$2,2),[5]평가!$7:$7,0)-1,FALSE),"")</f>
        <v>0</v>
      </c>
      <c r="U79" s="36">
        <f>IFERROR(VLOOKUP($B79,[5]평가!$B:$Z,MATCH(LEFT(U$2,2),[5]평가!$7:$7,0)-1,FALSE),"")</f>
        <v>77</v>
      </c>
      <c r="V79" s="39">
        <f>IFERROR(VLOOKUP($B79,[5]평가!$B:$Z,MATCH(LEFT(V$2,2),[5]평가!$7:$7,0)-1,FALSE),"")</f>
        <v>91</v>
      </c>
      <c r="W79" s="33">
        <f>IFERROR(VLOOKUP($B79,대상!$B:$AD,MATCH(W$2,대상!$1:$1,0)-1,FALSE),"")</f>
        <v>0</v>
      </c>
      <c r="X79" s="20">
        <f>IF(ISBLANK(B79),"",T$1-COUNTIF(H79:V79,"회피"))</f>
        <v>5</v>
      </c>
      <c r="Y79" s="21">
        <f>IF($T$1=X79,(SUM(I79,L79,O79,R79,U79)-MIN(I79,L79,O79,R79,U79)-MAX(I79,L79,O79,R79,U79))/($T$1-2),SUM(I79,L79,O79,R79,U79/X79))</f>
        <v>77.666666666666671</v>
      </c>
      <c r="Z79" s="40">
        <f>IFERROR(VLOOKUP($B79,대상!$B:$AD,MATCH(Z$2,대상!$1:$1,0)-1,FALSE),0)</f>
        <v>0</v>
      </c>
      <c r="AA79" s="41">
        <f>IFERROR(IF(W79="면제","100"+Z79,Y79+Z79),"")</f>
        <v>77.666666666666671</v>
      </c>
      <c r="AB79" s="35" t="str">
        <f>IF(OR(W79="면제",N(Y79)=0),"",IF(AA79&lt;60,"과락",""))</f>
        <v/>
      </c>
      <c r="AC79" s="54">
        <f>IF(N(AA79)=0,"",RANK(AA79,AA$3:AA$202))</f>
        <v>76</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목ㅍ시장 분석이 구체적으로 제시되어 실현 가능성이 충분함. _x000D_③- 창업 아이템의 목표가 명확하거, 기술의 상세한 설명과 전략적 차별성에 대해 상세히 기술함
- 사업화 전략 및 조달 계획에 대한 내용이 미흡하게 작성되어 보완이 필요함 _x000D_④창업 아이템의 기술력과 구체화 계획이 상세함. 마켓 특성을 고려할 때, 보다 상세한 시장 크기 설정 근거 및 침투 대상 시장에 대한 근거가 필요함.  _x000D_⑤승마운동 기구의 개발 과제임. 기술개발목표는 잘 설명되어 있으나, 시장 진입을 위해 기존 제품의 문제점의 추가보완 설명이 필요함.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40</v>
      </c>
      <c r="B80" s="2">
        <v>20427271</v>
      </c>
      <c r="C80" s="38" t="str">
        <f>IFERROR(VLOOKUP($B80,대상!$B:$AC,MATCH(C$2,대상!$1:$1,0)-1,FALSE),"")</f>
        <v>지역기반</v>
      </c>
      <c r="D80" s="38" t="str">
        <f>IFERROR(VLOOKUP($B80,대상!$B$1:$AC$2756,MATCH(D$2,대상!$1:$1,0)-1,FALSE),"")</f>
        <v>윤성원</v>
      </c>
      <c r="E80" s="36" t="str">
        <f>IFERROR(VLOOKUP($B80,대상!$B:$AC,MATCH(E$2,대상!$1:$1,0)-1,FALSE),"")</f>
        <v>기계ㆍ소재</v>
      </c>
      <c r="F80" s="38" t="str">
        <f>IFERROR(VLOOKUP($B80,대상!$B:$AC,MATCH(F$2,대상!$1:$1,0)-1,FALSE),"")</f>
        <v>AI 기반 환경반응형 스마트 온열의자</v>
      </c>
      <c r="G80" s="38" t="str">
        <f>IFERROR(VLOOKUP($B80,대상!$B:$AC,MATCH(G$2,대상!$1:$1,0)-1,FALSE),"")</f>
        <v/>
      </c>
      <c r="H80" s="33">
        <f>IFERROR(VLOOKUP($B80,[1]평가!$B:$Z,MATCH(LEFT(H$2,2),[1]평가!$7:$7,0)-1,FALSE),"")</f>
        <v>0</v>
      </c>
      <c r="I80" s="36">
        <f>IFERROR(VLOOKUP($B80,[1]평가!$B:$Z,MATCH(LEFT(I$2,2),[1]평가!$7:$7,0)-1,FALSE),"")</f>
        <v>80</v>
      </c>
      <c r="J80" s="36">
        <f>IFERROR(VLOOKUP($B80,[1]평가!$B:$Z,MATCH(LEFT(J$2,2),[1]평가!$7:$7,0)-1,FALSE),"")</f>
        <v>68</v>
      </c>
      <c r="K80" s="33">
        <f>IFERROR(VLOOKUP($B80,[2]평가!$B:$Z,MATCH(LEFT(K$2,2),[2]평가!$7:$7,0)-1,FALSE),"")</f>
        <v>0</v>
      </c>
      <c r="L80" s="36">
        <f>IFERROR(VLOOKUP($B80,[2]평가!$B:$Z,MATCH(LEFT(L$2,2),[2]평가!$7:$7,0)-1,FALSE),"")</f>
        <v>73</v>
      </c>
      <c r="M80" s="39">
        <f>IFERROR(VLOOKUP($B80,[2]평가!$B:$Z,MATCH(LEFT(M$2,2),[2]평가!$7:$7,0)-1,FALSE),"")</f>
        <v>100</v>
      </c>
      <c r="N80" s="33">
        <f>IFERROR(VLOOKUP($B80,[3]평가!$B:$Z,MATCH(LEFT(N$2,2),[3]평가!$7:$7,0)-1,FALSE),"")</f>
        <v>0</v>
      </c>
      <c r="O80" s="36">
        <f>IFERROR(VLOOKUP($B80,[3]평가!$B:$Z,MATCH(LEFT(O$2,2),[3]평가!$7:$7,0)-1,FALSE),"")</f>
        <v>83</v>
      </c>
      <c r="P80" s="39">
        <f>IFERROR(VLOOKUP($B80,[3]평가!$B:$Z,MATCH(LEFT(P$2,2),[3]평가!$7:$7,0)-1,FALSE),"")</f>
        <v>29</v>
      </c>
      <c r="Q80" s="33">
        <f>IFERROR(VLOOKUP($B80,[4]평가!$B:$Z,MATCH(LEFT(Q$2,2),[4]평가!$7:$7,0)-1,FALSE),"")</f>
        <v>0</v>
      </c>
      <c r="R80" s="36">
        <f>IFERROR(VLOOKUP($B80,[4]평가!$B:$Z,MATCH(LEFT(R$2,2),[4]평가!$7:$7,0)-1,FALSE),"")</f>
        <v>79</v>
      </c>
      <c r="S80" s="39">
        <f>IFERROR(VLOOKUP($B80,[4]평가!$B:$Z,MATCH(LEFT(S$2,2),[4]평가!$7:$7,0)-1,FALSE),"")</f>
        <v>62</v>
      </c>
      <c r="T80" s="33">
        <f>IFERROR(VLOOKUP($B80,[5]평가!$B:$Z,MATCH(LEFT(T$2,2),[5]평가!$7:$7,0)-1,FALSE),"")</f>
        <v>0</v>
      </c>
      <c r="U80" s="36">
        <f>IFERROR(VLOOKUP($B80,[5]평가!$B:$Z,MATCH(LEFT(U$2,2),[5]평가!$7:$7,0)-1,FALSE),"")</f>
        <v>70</v>
      </c>
      <c r="V80" s="39">
        <f>IFERROR(VLOOKUP($B80,[5]평가!$B:$Z,MATCH(LEFT(V$2,2),[5]평가!$7:$7,0)-1,FALSE),"")</f>
        <v>136</v>
      </c>
      <c r="W80" s="33">
        <f>IFERROR(VLOOKUP($B80,대상!$B:$AD,MATCH(W$2,대상!$1:$1,0)-1,FALSE),"")</f>
        <v>0</v>
      </c>
      <c r="X80" s="20">
        <f>IF(ISBLANK(B80),"",T$1-COUNTIF(H80:V80,"회피"))</f>
        <v>5</v>
      </c>
      <c r="Y80" s="21">
        <f>IF($T$1=X80,(SUM(I80,L80,O80,R80,U80)-MIN(I80,L80,O80,R80,U80)-MAX(I80,L80,O80,R80,U80))/($T$1-2),SUM(I80,L80,O80,R80,U80/X80))</f>
        <v>77.333333333333329</v>
      </c>
      <c r="Z80" s="40">
        <f>IFERROR(VLOOKUP($B80,대상!$B:$AD,MATCH(Z$2,대상!$1:$1,0)-1,FALSE),0)</f>
        <v>0</v>
      </c>
      <c r="AA80" s="41">
        <f>IFERROR(IF(W80="면제","100"+Z80,Y80+Z80),"")</f>
        <v>77.333333333333329</v>
      </c>
      <c r="AB80" s="35" t="str">
        <f>IF(OR(W80="면제",N(Y80)=0),"",IF(AA80&lt;60,"과락",""))</f>
        <v/>
      </c>
      <c r="AC80" s="54">
        <f>IF(N(AA80)=0,"",RANK(AA80,AA$3:AA$202))</f>
        <v>78</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우수하나 차별화 전략에 대한 구체성이 다소 미흡하며, 성능에 대한 검증시스템 제시가 필요함. _x000D_③- 시장 분석및 사업 목표가 구체적으로 잘 제시되어있음
- 기존 제품과의 기술 분석이 구체화가 필요해 보임
- 팀 차원의구성에 대한 구체적인 제시가 필요함. _x000D_④기존 제품 대비 우수성을 다양한 측면에서 상세히 비교할 필요가 있음. 탄소 발열체의 사용이 불러오는 효과를 넘어서, 공공 시장에 진출하기 위한 제품 경쟁력 구비를 위한 상세 계획이 부족함.  _x000D_⑤탄소발열체의 구현은 가능할것으로 보이나, 시장진입을 위한 구체적인 자료보완이 필요할것으로 보임.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88</v>
      </c>
      <c r="B81" s="2">
        <v>20414973</v>
      </c>
      <c r="C81" s="38" t="str">
        <f>IFERROR(VLOOKUP($B81,대상!$B:$AC,MATCH(C$2,대상!$1:$1,0)-1,FALSE),"")</f>
        <v>지역기반</v>
      </c>
      <c r="D81" s="38" t="str">
        <f>IFERROR(VLOOKUP($B81,대상!$B$1:$AC$2756,MATCH(D$2,대상!$1:$1,0)-1,FALSE),"")</f>
        <v>김준섭</v>
      </c>
      <c r="E81" s="36" t="str">
        <f>IFERROR(VLOOKUP($B81,대상!$B:$AC,MATCH(E$2,대상!$1:$1,0)-1,FALSE),"")</f>
        <v>기계ㆍ소재</v>
      </c>
      <c r="F81" s="38" t="str">
        <f>IFERROR(VLOOKUP($B81,대상!$B:$AC,MATCH(F$2,대상!$1:$1,0)-1,FALSE),"")</f>
        <v>도그착 3D 착용 구조 기술이 적용된 소변 위생 관리 기능의 반려견 기저귀·매너벨트</v>
      </c>
      <c r="G81" s="38" t="str">
        <f>IFERROR(VLOOKUP($B81,대상!$B:$AC,MATCH(G$2,대상!$1:$1,0)-1,FALSE),"")</f>
        <v/>
      </c>
      <c r="H81" s="33">
        <f>IFERROR(VLOOKUP($B81,[1]평가!$B:$Z,MATCH(LEFT(H$2,2),[1]평가!$7:$7,0)-1,FALSE),"")</f>
        <v>0</v>
      </c>
      <c r="I81" s="36">
        <f>IFERROR(VLOOKUP($B81,[1]평가!$B:$Z,MATCH(LEFT(I$2,2),[1]평가!$7:$7,0)-1,FALSE),"")</f>
        <v>82</v>
      </c>
      <c r="J81" s="36">
        <f>IFERROR(VLOOKUP($B81,[1]평가!$B:$Z,MATCH(LEFT(J$2,2),[1]평가!$7:$7,0)-1,FALSE),"")</f>
        <v>47</v>
      </c>
      <c r="K81" s="33">
        <f>IFERROR(VLOOKUP($B81,[2]평가!$B:$Z,MATCH(LEFT(K$2,2),[2]평가!$7:$7,0)-1,FALSE),"")</f>
        <v>0</v>
      </c>
      <c r="L81" s="36">
        <f>IFERROR(VLOOKUP($B81,[2]평가!$B:$Z,MATCH(LEFT(L$2,2),[2]평가!$7:$7,0)-1,FALSE),"")</f>
        <v>68</v>
      </c>
      <c r="M81" s="39">
        <f>IFERROR(VLOOKUP($B81,[2]평가!$B:$Z,MATCH(LEFT(M$2,2),[2]평가!$7:$7,0)-1,FALSE),"")</f>
        <v>128</v>
      </c>
      <c r="N81" s="33">
        <f>IFERROR(VLOOKUP($B81,[3]평가!$B:$Z,MATCH(LEFT(N$2,2),[3]평가!$7:$7,0)-1,FALSE),"")</f>
        <v>0</v>
      </c>
      <c r="O81" s="36">
        <f>IFERROR(VLOOKUP($B81,[3]평가!$B:$Z,MATCH(LEFT(O$2,2),[3]평가!$7:$7,0)-1,FALSE),"")</f>
        <v>72</v>
      </c>
      <c r="P81" s="39">
        <f>IFERROR(VLOOKUP($B81,[3]평가!$B:$Z,MATCH(LEFT(P$2,2),[3]평가!$7:$7,0)-1,FALSE),"")</f>
        <v>106</v>
      </c>
      <c r="Q81" s="33">
        <f>IFERROR(VLOOKUP($B81,[4]평가!$B:$Z,MATCH(LEFT(Q$2,2),[4]평가!$7:$7,0)-1,FALSE),"")</f>
        <v>0</v>
      </c>
      <c r="R81" s="36">
        <f>IFERROR(VLOOKUP($B81,[4]평가!$B:$Z,MATCH(LEFT(R$2,2),[4]평가!$7:$7,0)-1,FALSE),"")</f>
        <v>77</v>
      </c>
      <c r="S81" s="39">
        <f>IFERROR(VLOOKUP($B81,[4]평가!$B:$Z,MATCH(LEFT(S$2,2),[4]평가!$7:$7,0)-1,FALSE),"")</f>
        <v>62</v>
      </c>
      <c r="T81" s="33">
        <f>IFERROR(VLOOKUP($B81,[5]평가!$B:$Z,MATCH(LEFT(T$2,2),[5]평가!$7:$7,0)-1,FALSE),"")</f>
        <v>0</v>
      </c>
      <c r="U81" s="36">
        <f>IFERROR(VLOOKUP($B81,[5]평가!$B:$Z,MATCH(LEFT(U$2,2),[5]평가!$7:$7,0)-1,FALSE),"")</f>
        <v>77</v>
      </c>
      <c r="V81" s="39">
        <f>IFERROR(VLOOKUP($B81,[5]평가!$B:$Z,MATCH(LEFT(V$2,2),[5]평가!$7:$7,0)-1,FALSE),"")</f>
        <v>62</v>
      </c>
      <c r="W81" s="33">
        <f>IFERROR(VLOOKUP($B81,대상!$B:$AD,MATCH(W$2,대상!$1:$1,0)-1,FALSE),"")</f>
        <v>0</v>
      </c>
      <c r="X81" s="20">
        <f>IF(ISBLANK(B81),"",T$1-COUNTIF(H81:V81,"회피"))</f>
        <v>5</v>
      </c>
      <c r="Y81" s="21">
        <f>IF($T$1=X81,(SUM(I81,L81,O81,R81,U81)-MIN(I81,L81,O81,R81,U81)-MAX(I81,L81,O81,R81,U81))/($T$1-2),SUM(I81,L81,O81,R81,U81/X81))</f>
        <v>75.333333333333329</v>
      </c>
      <c r="Z81" s="40">
        <f>IFERROR(VLOOKUP($B81,대상!$B:$AD,MATCH(Z$2,대상!$1:$1,0)-1,FALSE),0)</f>
        <v>2</v>
      </c>
      <c r="AA81" s="41">
        <f>IFERROR(IF(W81="면제","100"+Z81,Y81+Z81),"")</f>
        <v>77.333333333333329</v>
      </c>
      <c r="AB81" s="35" t="str">
        <f>IF(OR(W81="면제",N(Y81)=0),"",IF(AA81&lt;60,"과락",""))</f>
        <v/>
      </c>
      <c r="AC81" s="54">
        <f>IF(N(AA81)=0,"",RANK(AA81,AA$3:AA$202))</f>
        <v>78</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①사회적으러 주목받는 기술이나 기슬적인 소개가 부족함 후발 진입자에 대한 방어 대첵이 필요함 _x000D_②사업계획서의 내용은 양호하나 반려견의 피부 안전성에 대한 기본규격을 제시하여 목표설정이 선행되어야 안전성이 확보가능하나 규격 제시가 미흡함. _x000D_③- 창업 아이템의 목표가 명확함
- 비즈니스 모델 및 사업화 전략의 구체적인 제시가 필요함 _x000D_④사업 분야 관련 조직 구성이 우수함. 제품의 기능적 우수성 및 착용의 편의성 등 제품성을 결정짓는 다양한 요소들에 대한 사전 검증이 다소 부족함.  _x000D_⑤반려견 위생용품개발 과제임. 제품개발의 필요성이 설명되어 있으며, 시장진입이 가능할것으로 보임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106</v>
      </c>
      <c r="B82" s="2">
        <v>20420075</v>
      </c>
      <c r="C82" s="38" t="str">
        <f>IFERROR(VLOOKUP($B82,대상!$B:$AC,MATCH(C$2,대상!$1:$1,0)-1,FALSE),"")</f>
        <v>지역기반</v>
      </c>
      <c r="D82" s="38" t="str">
        <f>IFERROR(VLOOKUP($B82,대상!$B$1:$AC$2756,MATCH(D$2,대상!$1:$1,0)-1,FALSE),"")</f>
        <v>임인섭</v>
      </c>
      <c r="E82" s="36" t="str">
        <f>IFERROR(VLOOKUP($B82,대상!$B:$AC,MATCH(E$2,대상!$1:$1,0)-1,FALSE),"")</f>
        <v>기계ㆍ소재</v>
      </c>
      <c r="F82" s="38" t="str">
        <f>IFERROR(VLOOKUP($B82,대상!$B:$AC,MATCH(F$2,대상!$1:$1,0)-1,FALSE),"")</f>
        <v>무타공 삽입형 이중 직경 구조를 적용한 고신뢰성 스터드 볼트</v>
      </c>
      <c r="G82" s="38" t="str">
        <f>IFERROR(VLOOKUP($B82,대상!$B:$AC,MATCH(G$2,대상!$1:$1,0)-1,FALSE),"")</f>
        <v/>
      </c>
      <c r="H82" s="33">
        <f>IFERROR(VLOOKUP($B82,[1]평가!$B:$Z,MATCH(LEFT(H$2,2),[1]평가!$7:$7,0)-1,FALSE),"")</f>
        <v>0</v>
      </c>
      <c r="I82" s="36">
        <f>IFERROR(VLOOKUP($B82,[1]평가!$B:$Z,MATCH(LEFT(I$2,2),[1]평가!$7:$7,0)-1,FALSE),"")</f>
        <v>78</v>
      </c>
      <c r="J82" s="36">
        <f>IFERROR(VLOOKUP($B82,[1]평가!$B:$Z,MATCH(LEFT(J$2,2),[1]평가!$7:$7,0)-1,FALSE),"")</f>
        <v>74</v>
      </c>
      <c r="K82" s="33">
        <f>IFERROR(VLOOKUP($B82,[2]평가!$B:$Z,MATCH(LEFT(K$2,2),[2]평가!$7:$7,0)-1,FALSE),"")</f>
        <v>0</v>
      </c>
      <c r="L82" s="36">
        <f>IFERROR(VLOOKUP($B82,[2]평가!$B:$Z,MATCH(LEFT(L$2,2),[2]평가!$7:$7,0)-1,FALSE),"")</f>
        <v>79</v>
      </c>
      <c r="M82" s="39">
        <f>IFERROR(VLOOKUP($B82,[2]평가!$B:$Z,MATCH(LEFT(M$2,2),[2]평가!$7:$7,0)-1,FALSE),"")</f>
        <v>62</v>
      </c>
      <c r="N82" s="33">
        <f>IFERROR(VLOOKUP($B82,[3]평가!$B:$Z,MATCH(LEFT(N$2,2),[3]평가!$7:$7,0)-1,FALSE),"")</f>
        <v>0</v>
      </c>
      <c r="O82" s="36">
        <f>IFERROR(VLOOKUP($B82,[3]평가!$B:$Z,MATCH(LEFT(O$2,2),[3]평가!$7:$7,0)-1,FALSE),"")</f>
        <v>76</v>
      </c>
      <c r="P82" s="39">
        <f>IFERROR(VLOOKUP($B82,[3]평가!$B:$Z,MATCH(LEFT(P$2,2),[3]평가!$7:$7,0)-1,FALSE),"")</f>
        <v>76</v>
      </c>
      <c r="Q82" s="33">
        <f>IFERROR(VLOOKUP($B82,[4]평가!$B:$Z,MATCH(LEFT(Q$2,2),[4]평가!$7:$7,0)-1,FALSE),"")</f>
        <v>0</v>
      </c>
      <c r="R82" s="36">
        <f>IFERROR(VLOOKUP($B82,[4]평가!$B:$Z,MATCH(LEFT(R$2,2),[4]평가!$7:$7,0)-1,FALSE),"")</f>
        <v>73</v>
      </c>
      <c r="S82" s="39">
        <f>IFERROR(VLOOKUP($B82,[4]평가!$B:$Z,MATCH(LEFT(S$2,2),[4]평가!$7:$7,0)-1,FALSE),"")</f>
        <v>137</v>
      </c>
      <c r="T82" s="33">
        <f>IFERROR(VLOOKUP($B82,[5]평가!$B:$Z,MATCH(LEFT(T$2,2),[5]평가!$7:$7,0)-1,FALSE),"")</f>
        <v>0</v>
      </c>
      <c r="U82" s="36">
        <f>IFERROR(VLOOKUP($B82,[5]평가!$B:$Z,MATCH(LEFT(U$2,2),[5]평가!$7:$7,0)-1,FALSE),"")</f>
        <v>78</v>
      </c>
      <c r="V82" s="39">
        <f>IFERROR(VLOOKUP($B82,[5]평가!$B:$Z,MATCH(LEFT(V$2,2),[5]평가!$7:$7,0)-1,FALSE),"")</f>
        <v>78</v>
      </c>
      <c r="W82" s="33">
        <f>IFERROR(VLOOKUP($B82,대상!$B:$AD,MATCH(W$2,대상!$1:$1,0)-1,FALSE),"")</f>
        <v>0</v>
      </c>
      <c r="X82" s="20">
        <f>IF(ISBLANK(B82),"",T$1-COUNTIF(H82:V82,"회피"))</f>
        <v>5</v>
      </c>
      <c r="Y82" s="21">
        <f>IF($T$1=X82,(SUM(I82,L82,O82,R82,U82)-MIN(I82,L82,O82,R82,U82)-MAX(I82,L82,O82,R82,U82))/($T$1-2),SUM(I82,L82,O82,R82,U82/X82))</f>
        <v>77.333333333333329</v>
      </c>
      <c r="Z82" s="40">
        <f>IFERROR(VLOOKUP($B82,대상!$B:$AD,MATCH(Z$2,대상!$1:$1,0)-1,FALSE),0)</f>
        <v>0</v>
      </c>
      <c r="AA82" s="41">
        <f>IFERROR(IF(W82="면제","100"+Z82,Y82+Z82),"")</f>
        <v>77.333333333333329</v>
      </c>
      <c r="AB82" s="35" t="str">
        <f>IF(OR(W82="면제",N(Y82)=0),"",IF(AA82&lt;60,"과락",""))</f>
        <v/>
      </c>
      <c r="AC82" s="54">
        <f>IF(N(AA82)=0,"",RANK(AA82,AA$3:AA$202))</f>
        <v>78</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 및 목표 시장이 명확함
- 시장 분석이 다소미흡하고, 사업화 자금 조달 계획의 보완이 요청됨 _x000D_④창업아이템에 대한 검증 역량과 개발 역량이 우수함. 제품 특성에 따른 한계점을 극복하기 위한 다양한 사업 전략이 필요함.  _x000D_⑤현장 진동에 의한 풀림방지 개선을 해결하기 위한 과제임. 문제점 해결방안에 대한 기술개발 목표 설명이 되어 있음.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129</v>
      </c>
      <c r="B83" s="2">
        <v>20426699</v>
      </c>
      <c r="C83" s="38" t="str">
        <f>IFERROR(VLOOKUP($B83,대상!$B:$AC,MATCH(C$2,대상!$1:$1,0)-1,FALSE),"")</f>
        <v>지역기반</v>
      </c>
      <c r="D83" s="38" t="str">
        <f>IFERROR(VLOOKUP($B83,대상!$B$1:$AC$2756,MATCH(D$2,대상!$1:$1,0)-1,FALSE),"")</f>
        <v>정경준</v>
      </c>
      <c r="E83" s="36" t="str">
        <f>IFERROR(VLOOKUP($B83,대상!$B:$AC,MATCH(E$2,대상!$1:$1,0)-1,FALSE),"")</f>
        <v>기계ㆍ소재</v>
      </c>
      <c r="F83" s="38" t="str">
        <f>IFERROR(VLOOKUP($B83,대상!$B:$AC,MATCH(F$2,대상!$1:$1,0)-1,FALSE),"")</f>
        <v>AI 자율 비행 기술이 적용된 스마트 드론 기반 종합 시설물 관리 시스템</v>
      </c>
      <c r="G83" s="38" t="str">
        <f>IFERROR(VLOOKUP($B83,대상!$B:$AC,MATCH(G$2,대상!$1:$1,0)-1,FALSE),"")</f>
        <v/>
      </c>
      <c r="H83" s="33">
        <f>IFERROR(VLOOKUP($B83,[1]평가!$B:$Z,MATCH(LEFT(H$2,2),[1]평가!$7:$7,0)-1,FALSE),"")</f>
        <v>0</v>
      </c>
      <c r="I83" s="36">
        <f>IFERROR(VLOOKUP($B83,[1]평가!$B:$Z,MATCH(LEFT(I$2,2),[1]평가!$7:$7,0)-1,FALSE),"")</f>
        <v>59</v>
      </c>
      <c r="J83" s="36">
        <f>IFERROR(VLOOKUP($B83,[1]평가!$B:$Z,MATCH(LEFT(J$2,2),[1]평가!$7:$7,0)-1,FALSE),"")</f>
        <v>189</v>
      </c>
      <c r="K83" s="33">
        <f>IFERROR(VLOOKUP($B83,[2]평가!$B:$Z,MATCH(LEFT(K$2,2),[2]평가!$7:$7,0)-1,FALSE),"")</f>
        <v>0</v>
      </c>
      <c r="L83" s="36">
        <f>IFERROR(VLOOKUP($B83,[2]평가!$B:$Z,MATCH(LEFT(L$2,2),[2]평가!$7:$7,0)-1,FALSE),"")</f>
        <v>78</v>
      </c>
      <c r="M83" s="39">
        <f>IFERROR(VLOOKUP($B83,[2]평가!$B:$Z,MATCH(LEFT(M$2,2),[2]평가!$7:$7,0)-1,FALSE),"")</f>
        <v>83</v>
      </c>
      <c r="N83" s="33">
        <f>IFERROR(VLOOKUP($B83,[3]평가!$B:$Z,MATCH(LEFT(N$2,2),[3]평가!$7:$7,0)-1,FALSE),"")</f>
        <v>0</v>
      </c>
      <c r="O83" s="36">
        <f>IFERROR(VLOOKUP($B83,[3]평가!$B:$Z,MATCH(LEFT(O$2,2),[3]평가!$7:$7,0)-1,FALSE),"")</f>
        <v>76</v>
      </c>
      <c r="P83" s="39">
        <f>IFERROR(VLOOKUP($B83,[3]평가!$B:$Z,MATCH(LEFT(P$2,2),[3]평가!$7:$7,0)-1,FALSE),"")</f>
        <v>76</v>
      </c>
      <c r="Q83" s="33">
        <f>IFERROR(VLOOKUP($B83,[4]평가!$B:$Z,MATCH(LEFT(Q$2,2),[4]평가!$7:$7,0)-1,FALSE),"")</f>
        <v>0</v>
      </c>
      <c r="R83" s="36">
        <f>IFERROR(VLOOKUP($B83,[4]평가!$B:$Z,MATCH(LEFT(R$2,2),[4]평가!$7:$7,0)-1,FALSE),"")</f>
        <v>78</v>
      </c>
      <c r="S83" s="39">
        <f>IFERROR(VLOOKUP($B83,[4]평가!$B:$Z,MATCH(LEFT(S$2,2),[4]평가!$7:$7,0)-1,FALSE),"")</f>
        <v>103</v>
      </c>
      <c r="T83" s="33">
        <f>IFERROR(VLOOKUP($B83,[5]평가!$B:$Z,MATCH(LEFT(T$2,2),[5]평가!$7:$7,0)-1,FALSE),"")</f>
        <v>0</v>
      </c>
      <c r="U83" s="36">
        <f>IFERROR(VLOOKUP($B83,[5]평가!$B:$Z,MATCH(LEFT(U$2,2),[5]평가!$7:$7,0)-1,FALSE),"")</f>
        <v>85</v>
      </c>
      <c r="V83" s="39">
        <f>IFERROR(VLOOKUP($B83,[5]평가!$B:$Z,MATCH(LEFT(V$2,2),[5]평가!$7:$7,0)-1,FALSE),"")</f>
        <v>44</v>
      </c>
      <c r="W83" s="33">
        <f>IFERROR(VLOOKUP($B83,대상!$B:$AD,MATCH(W$2,대상!$1:$1,0)-1,FALSE),"")</f>
        <v>0</v>
      </c>
      <c r="X83" s="20">
        <f>IF(ISBLANK(B83),"",T$1-COUNTIF(H83:V83,"회피"))</f>
        <v>5</v>
      </c>
      <c r="Y83" s="21">
        <f>IF($T$1=X83,(SUM(I83,L83,O83,R83,U83)-MIN(I83,L83,O83,R83,U83)-MAX(I83,L83,O83,R83,U83))/($T$1-2),SUM(I83,L83,O83,R83,U83/X83))</f>
        <v>77.333333333333329</v>
      </c>
      <c r="Z83" s="40">
        <f>IFERROR(VLOOKUP($B83,대상!$B:$AD,MATCH(Z$2,대상!$1:$1,0)-1,FALSE),0)</f>
        <v>0</v>
      </c>
      <c r="AA83" s="41">
        <f>IFERROR(IF(W83="면제","100"+Z83,Y83+Z83),"")</f>
        <v>77.333333333333329</v>
      </c>
      <c r="AB83" s="35" t="str">
        <f>IF(OR(W83="면제",N(Y83)=0),"",IF(AA83&lt;60,"과락",""))</f>
        <v/>
      </c>
      <c r="AC83" s="54">
        <f>IF(N(AA83)=0,"",RANK(AA83,AA$3:AA$202))</f>
        <v>78</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아이템을 통한 시장 분석이 잘 작성됨
- 아이템의 기술적 차별성을 통한 타사 제품관의 비교 데이터가 미흡함
- 자금 조달 계획의 구체적인 기술이 필요함 _x000D_④사업 분야 이해도와 역량이 우수함. 유사 서비스 분석, 운영 비용 예상에 따른 매출 성장 예측 등의 세부 사업 전략이 다소 부족함. 드론 사용에 대한 허가 문제 등 다양한 규제에 대한 대응 전략 필요함.   _x000D_⑤세척이 가능한 드론 개발 과제임. 드론 살수 솔루션에 대해 설명되어 있으며, 시장 규모가 커질것으로 판담됨.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149</v>
      </c>
      <c r="B84" s="2">
        <v>20430403</v>
      </c>
      <c r="C84" s="38" t="str">
        <f>IFERROR(VLOOKUP($B84,대상!$B:$AC,MATCH(C$2,대상!$1:$1,0)-1,FALSE),"")</f>
        <v>지역기반</v>
      </c>
      <c r="D84" s="38" t="str">
        <f>IFERROR(VLOOKUP($B84,대상!$B$1:$AC$2756,MATCH(D$2,대상!$1:$1,0)-1,FALSE),"")</f>
        <v>오준오</v>
      </c>
      <c r="E84" s="36" t="str">
        <f>IFERROR(VLOOKUP($B84,대상!$B:$AC,MATCH(E$2,대상!$1:$1,0)-1,FALSE),"")</f>
        <v>기계ㆍ소재</v>
      </c>
      <c r="F84" s="38" t="str">
        <f>IFERROR(VLOOKUP($B84,대상!$B:$AC,MATCH(F$2,대상!$1:$1,0)-1,FALSE),"")</f>
        <v>초단납기 커스텀 머신비전 렌즈</v>
      </c>
      <c r="G84" s="38" t="str">
        <f>IFERROR(VLOOKUP($B84,대상!$B:$AC,MATCH(G$2,대상!$1:$1,0)-1,FALSE),"")</f>
        <v/>
      </c>
      <c r="H84" s="33">
        <f>IFERROR(VLOOKUP($B84,[1]평가!$B:$Z,MATCH(LEFT(H$2,2),[1]평가!$7:$7,0)-1,FALSE),"")</f>
        <v>0</v>
      </c>
      <c r="I84" s="36">
        <f>IFERROR(VLOOKUP($B84,[1]평가!$B:$Z,MATCH(LEFT(I$2,2),[1]평가!$7:$7,0)-1,FALSE),"")</f>
        <v>84</v>
      </c>
      <c r="J84" s="36">
        <f>IFERROR(VLOOKUP($B84,[1]평가!$B:$Z,MATCH(LEFT(J$2,2),[1]평가!$7:$7,0)-1,FALSE),"")</f>
        <v>47</v>
      </c>
      <c r="K84" s="33">
        <f>IFERROR(VLOOKUP($B84,[2]평가!$B:$Z,MATCH(LEFT(K$2,2),[2]평가!$7:$7,0)-1,FALSE),"")</f>
        <v>0</v>
      </c>
      <c r="L84" s="36">
        <f>IFERROR(VLOOKUP($B84,[2]평가!$B:$Z,MATCH(LEFT(L$2,2),[2]평가!$7:$7,0)-1,FALSE),"")</f>
        <v>79</v>
      </c>
      <c r="M84" s="39">
        <f>IFERROR(VLOOKUP($B84,[2]평가!$B:$Z,MATCH(LEFT(M$2,2),[2]평가!$7:$7,0)-1,FALSE),"")</f>
        <v>62</v>
      </c>
      <c r="N84" s="33">
        <f>IFERROR(VLOOKUP($B84,[3]평가!$B:$Z,MATCH(LEFT(N$2,2),[3]평가!$7:$7,0)-1,FALSE),"")</f>
        <v>0</v>
      </c>
      <c r="O84" s="36">
        <f>IFERROR(VLOOKUP($B84,[3]평가!$B:$Z,MATCH(LEFT(O$2,2),[3]평가!$7:$7,0)-1,FALSE),"")</f>
        <v>76</v>
      </c>
      <c r="P84" s="39">
        <f>IFERROR(VLOOKUP($B84,[3]평가!$B:$Z,MATCH(LEFT(P$2,2),[3]평가!$7:$7,0)-1,FALSE),"")</f>
        <v>76</v>
      </c>
      <c r="Q84" s="33">
        <f>IFERROR(VLOOKUP($B84,[4]평가!$B:$Z,MATCH(LEFT(Q$2,2),[4]평가!$7:$7,0)-1,FALSE),"")</f>
        <v>0</v>
      </c>
      <c r="R84" s="36">
        <f>IFERROR(VLOOKUP($B84,[4]평가!$B:$Z,MATCH(LEFT(R$2,2),[4]평가!$7:$7,0)-1,FALSE),"")</f>
        <v>69</v>
      </c>
      <c r="S84" s="39">
        <f>IFERROR(VLOOKUP($B84,[4]평가!$B:$Z,MATCH(LEFT(S$2,2),[4]평가!$7:$7,0)-1,FALSE),"")</f>
        <v>138</v>
      </c>
      <c r="T84" s="33">
        <f>IFERROR(VLOOKUP($B84,[5]평가!$B:$Z,MATCH(LEFT(T$2,2),[5]평가!$7:$7,0)-1,FALSE),"")</f>
        <v>0</v>
      </c>
      <c r="U84" s="36">
        <f>IFERROR(VLOOKUP($B84,[5]평가!$B:$Z,MATCH(LEFT(U$2,2),[5]평가!$7:$7,0)-1,FALSE),"")</f>
        <v>77</v>
      </c>
      <c r="V84" s="39">
        <f>IFERROR(VLOOKUP($B84,[5]평가!$B:$Z,MATCH(LEFT(V$2,2),[5]평가!$7:$7,0)-1,FALSE),"")</f>
        <v>91</v>
      </c>
      <c r="W84" s="33">
        <f>IFERROR(VLOOKUP($B84,대상!$B:$AD,MATCH(W$2,대상!$1:$1,0)-1,FALSE),"")</f>
        <v>0</v>
      </c>
      <c r="X84" s="20">
        <f>IF(ISBLANK(B84),"",T$1-COUNTIF(H84:V84,"회피"))</f>
        <v>5</v>
      </c>
      <c r="Y84" s="21">
        <f>IF($T$1=X84,(SUM(I84,L84,O84,R84,U84)-MIN(I84,L84,O84,R84,U84)-MAX(I84,L84,O84,R84,U84))/($T$1-2),SUM(I84,L84,O84,R84,U84/X84))</f>
        <v>77.333333333333329</v>
      </c>
      <c r="Z84" s="40">
        <f>IFERROR(VLOOKUP($B84,대상!$B:$AD,MATCH(Z$2,대상!$1:$1,0)-1,FALSE),0)</f>
        <v>0</v>
      </c>
      <c r="AA84" s="41">
        <f>IFERROR(IF(W84="면제","100"+Z84,Y84+Z84),"")</f>
        <v>77.333333333333329</v>
      </c>
      <c r="AB84" s="35" t="str">
        <f>IF(OR(W84="면제",N(Y84)=0),"",IF(AA84&lt;60,"과락",""))</f>
        <v/>
      </c>
      <c r="AC84" s="54">
        <f>IF(N(AA84)=0,"",RANK(AA84,AA$3:AA$202))</f>
        <v>78</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현황 분석이 상세하게 작성되었으며, 개념도를 기반으로 이해하기 쉽게 작성됨
- 사업추진일정이 보완이 필요하며 , 자금 조달 계획에 대한 내용이 미흡함 _x000D_④시장 특성을 반영한 사업화 전략이 합리적임. 매출 창출 전략 및 사업화 방안에 대한 구체성이 다소 모호함.  _x000D_⑤렌즈의 가공기술 개선을 위한 과제임. 기술개발준비과정에 대한 설명이 되어 있으며, 시장진입이 가능할것으로 보임.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176</v>
      </c>
      <c r="B85" s="2">
        <v>20416291</v>
      </c>
      <c r="C85" s="38" t="str">
        <f>IFERROR(VLOOKUP($B85,대상!$B:$AC,MATCH(C$2,대상!$1:$1,0)-1,FALSE),"")</f>
        <v>지역기반</v>
      </c>
      <c r="D85" s="38" t="str">
        <f>IFERROR(VLOOKUP($B85,대상!$B$1:$AC$2756,MATCH(D$2,대상!$1:$1,0)-1,FALSE),"")</f>
        <v>홍정수</v>
      </c>
      <c r="E85" s="36" t="str">
        <f>IFERROR(VLOOKUP($B85,대상!$B:$AC,MATCH(E$2,대상!$1:$1,0)-1,FALSE),"")</f>
        <v>기계ㆍ소재</v>
      </c>
      <c r="F85" s="38" t="str">
        <f>IFERROR(VLOOKUP($B85,대상!$B:$AC,MATCH(F$2,대상!$1:$1,0)-1,FALSE),"")</f>
        <v>사회적 약자 접근성 기준을 충족하는 병원 접수·수납·안내 프론트 통합 자동화 키오스크(KiOMi)</v>
      </c>
      <c r="G85" s="38" t="str">
        <f>IFERROR(VLOOKUP($B85,대상!$B:$AC,MATCH(G$2,대상!$1:$1,0)-1,FALSE),"")</f>
        <v/>
      </c>
      <c r="H85" s="33">
        <f>IFERROR(VLOOKUP($B85,[1]평가!$B:$Z,MATCH(LEFT(H$2,2),[1]평가!$7:$7,0)-1,FALSE),"")</f>
        <v>0</v>
      </c>
      <c r="I85" s="36">
        <f>IFERROR(VLOOKUP($B85,[1]평가!$B:$Z,MATCH(LEFT(I$2,2),[1]평가!$7:$7,0)-1,FALSE),"")</f>
        <v>65</v>
      </c>
      <c r="J85" s="36">
        <f>IFERROR(VLOOKUP($B85,[1]평가!$B:$Z,MATCH(LEFT(J$2,2),[1]평가!$7:$7,0)-1,FALSE),"")</f>
        <v>158</v>
      </c>
      <c r="K85" s="33">
        <f>IFERROR(VLOOKUP($B85,[2]평가!$B:$Z,MATCH(LEFT(K$2,2),[2]평가!$7:$7,0)-1,FALSE),"")</f>
        <v>0</v>
      </c>
      <c r="L85" s="36">
        <f>IFERROR(VLOOKUP($B85,[2]평가!$B:$Z,MATCH(LEFT(L$2,2),[2]평가!$7:$7,0)-1,FALSE),"")</f>
        <v>84</v>
      </c>
      <c r="M85" s="39">
        <f>IFERROR(VLOOKUP($B85,[2]평가!$B:$Z,MATCH(LEFT(M$2,2),[2]평가!$7:$7,0)-1,FALSE),"")</f>
        <v>40</v>
      </c>
      <c r="N85" s="33">
        <f>IFERROR(VLOOKUP($B85,[3]평가!$B:$Z,MATCH(LEFT(N$2,2),[3]평가!$7:$7,0)-1,FALSE),"")</f>
        <v>0</v>
      </c>
      <c r="O85" s="36">
        <f>IFERROR(VLOOKUP($B85,[3]평가!$B:$Z,MATCH(LEFT(O$2,2),[3]평가!$7:$7,0)-1,FALSE),"")</f>
        <v>80</v>
      </c>
      <c r="P85" s="39">
        <f>IFERROR(VLOOKUP($B85,[3]평가!$B:$Z,MATCH(LEFT(P$2,2),[3]평가!$7:$7,0)-1,FALSE),"")</f>
        <v>47</v>
      </c>
      <c r="Q85" s="33">
        <f>IFERROR(VLOOKUP($B85,[4]평가!$B:$Z,MATCH(LEFT(Q$2,2),[4]평가!$7:$7,0)-1,FALSE),"")</f>
        <v>0</v>
      </c>
      <c r="R85" s="36">
        <f>IFERROR(VLOOKUP($B85,[4]평가!$B:$Z,MATCH(LEFT(R$2,2),[4]평가!$7:$7,0)-1,FALSE),"")</f>
        <v>86</v>
      </c>
      <c r="S85" s="39">
        <f>IFERROR(VLOOKUP($B85,[4]평가!$B:$Z,MATCH(LEFT(S$2,2),[4]평가!$7:$7,0)-1,FALSE),"")</f>
        <v>49</v>
      </c>
      <c r="T85" s="33">
        <f>IFERROR(VLOOKUP($B85,[5]평가!$B:$Z,MATCH(LEFT(T$2,2),[5]평가!$7:$7,0)-1,FALSE),"")</f>
        <v>0</v>
      </c>
      <c r="U85" s="36">
        <f>IFERROR(VLOOKUP($B85,[5]평가!$B:$Z,MATCH(LEFT(U$2,2),[5]평가!$7:$7,0)-1,FALSE),"")</f>
        <v>68</v>
      </c>
      <c r="V85" s="39">
        <f>IFERROR(VLOOKUP($B85,[5]평가!$B:$Z,MATCH(LEFT(V$2,2),[5]평가!$7:$7,0)-1,FALSE),"")</f>
        <v>147</v>
      </c>
      <c r="W85" s="33">
        <f>IFERROR(VLOOKUP($B85,대상!$B:$AD,MATCH(W$2,대상!$1:$1,0)-1,FALSE),"")</f>
        <v>0</v>
      </c>
      <c r="X85" s="20">
        <f>IF(ISBLANK(B85),"",T$1-COUNTIF(H85:V85,"회피"))</f>
        <v>5</v>
      </c>
      <c r="Y85" s="21">
        <f>IF($T$1=X85,(SUM(I85,L85,O85,R85,U85)-MIN(I85,L85,O85,R85,U85)-MAX(I85,L85,O85,R85,U85))/($T$1-2),SUM(I85,L85,O85,R85,U85/X85))</f>
        <v>77.333333333333329</v>
      </c>
      <c r="Z85" s="40">
        <f>IFERROR(VLOOKUP($B85,대상!$B:$AD,MATCH(Z$2,대상!$1:$1,0)-1,FALSE),0)</f>
        <v>0</v>
      </c>
      <c r="AA85" s="41">
        <f>IFERROR(IF(W85="면제","100"+Z85,Y85+Z85),"")</f>
        <v>77.333333333333329</v>
      </c>
      <c r="AB85" s="35" t="str">
        <f>IF(OR(W85="면제",N(Y85)=0),"",IF(AA85&lt;60,"과락",""))</f>
        <v/>
      </c>
      <c r="AC85" s="54">
        <f>IF(N(AA85)=0,"",RANK(AA85,AA$3:AA$202))</f>
        <v>78</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①사회적으러 주목받는 기술이나 기슬적인 소개가 부족함 후발 진입자에 대한 방어 대첵이 필요함 _x000D_②사업계획서의 내용이 우수하며 구체적이고 기술성과 차별성이 충분하여 실현가능서이 층분함. _x000D_③- 기술의 개발 방법 및 차별성에 대해 상세하게 기술하였음
- 매출 경로 및 시장 진입 전략의 구체성이 다소 미흡함. _x000D_④사업 영역에 대한 이해도가 높고 제품 완성도가 높음.  지원 사업을 활용한 제품에 대한 고도화 및 구체화 방안이 다소 모호함. _x000D_⑤키오스크 솔루션개발 과제임. 기존 키오스크 대비 개발 효과에 대한 보완 설명이 필요함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192</v>
      </c>
      <c r="B86" s="2">
        <v>20432207</v>
      </c>
      <c r="C86" s="38" t="str">
        <f>IFERROR(VLOOKUP($B86,대상!$B:$AC,MATCH(C$2,대상!$1:$1,0)-1,FALSE),"")</f>
        <v>지역기반</v>
      </c>
      <c r="D86" s="38" t="str">
        <f>IFERROR(VLOOKUP($B86,대상!$B$1:$AC$2756,MATCH(D$2,대상!$1:$1,0)-1,FALSE),"")</f>
        <v>이재진</v>
      </c>
      <c r="E86" s="36" t="str">
        <f>IFERROR(VLOOKUP($B86,대상!$B:$AC,MATCH(E$2,대상!$1:$1,0)-1,FALSE),"")</f>
        <v>기계ㆍ소재</v>
      </c>
      <c r="F86" s="38" t="str">
        <f>IFERROR(VLOOKUP($B86,대상!$B:$AC,MATCH(F$2,대상!$1:$1,0)-1,FALSE),"")</f>
        <v>AI 객체인식 기술이 적용된 실시간 위험 감지형 스마트 보안 반사경</v>
      </c>
      <c r="G86" s="38" t="str">
        <f>IFERROR(VLOOKUP($B86,대상!$B:$AC,MATCH(G$2,대상!$1:$1,0)-1,FALSE),"")</f>
        <v/>
      </c>
      <c r="H86" s="33">
        <f>IFERROR(VLOOKUP($B86,[1]평가!$B:$Z,MATCH(LEFT(H$2,2),[1]평가!$7:$7,0)-1,FALSE),"")</f>
        <v>0</v>
      </c>
      <c r="I86" s="36">
        <f>IFERROR(VLOOKUP($B86,[1]평가!$B:$Z,MATCH(LEFT(I$2,2),[1]평가!$7:$7,0)-1,FALSE),"")</f>
        <v>61</v>
      </c>
      <c r="J86" s="36">
        <f>IFERROR(VLOOKUP($B86,[1]평가!$B:$Z,MATCH(LEFT(J$2,2),[1]평가!$7:$7,0)-1,FALSE),"")</f>
        <v>180</v>
      </c>
      <c r="K86" s="33">
        <f>IFERROR(VLOOKUP($B86,[2]평가!$B:$Z,MATCH(LEFT(K$2,2),[2]평가!$7:$7,0)-1,FALSE),"")</f>
        <v>0</v>
      </c>
      <c r="L86" s="36">
        <f>IFERROR(VLOOKUP($B86,[2]평가!$B:$Z,MATCH(LEFT(L$2,2),[2]평가!$7:$7,0)-1,FALSE),"")</f>
        <v>72</v>
      </c>
      <c r="M86" s="39">
        <f>IFERROR(VLOOKUP($B86,[2]평가!$B:$Z,MATCH(LEFT(M$2,2),[2]평가!$7:$7,0)-1,FALSE),"")</f>
        <v>108</v>
      </c>
      <c r="N86" s="33">
        <f>IFERROR(VLOOKUP($B86,[3]평가!$B:$Z,MATCH(LEFT(N$2,2),[3]평가!$7:$7,0)-1,FALSE),"")</f>
        <v>0</v>
      </c>
      <c r="O86" s="36">
        <f>IFERROR(VLOOKUP($B86,[3]평가!$B:$Z,MATCH(LEFT(O$2,2),[3]평가!$7:$7,0)-1,FALSE),"")</f>
        <v>81</v>
      </c>
      <c r="P86" s="39">
        <f>IFERROR(VLOOKUP($B86,[3]평가!$B:$Z,MATCH(LEFT(P$2,2),[3]평가!$7:$7,0)-1,FALSE),"")</f>
        <v>37</v>
      </c>
      <c r="Q86" s="33">
        <f>IFERROR(VLOOKUP($B86,[4]평가!$B:$Z,MATCH(LEFT(Q$2,2),[4]평가!$7:$7,0)-1,FALSE),"")</f>
        <v>0</v>
      </c>
      <c r="R86" s="36">
        <f>IFERROR(VLOOKUP($B86,[4]평가!$B:$Z,MATCH(LEFT(R$2,2),[4]평가!$7:$7,0)-1,FALSE),"")</f>
        <v>79</v>
      </c>
      <c r="S86" s="39">
        <f>IFERROR(VLOOKUP($B86,[4]평가!$B:$Z,MATCH(LEFT(S$2,2),[4]평가!$7:$7,0)-1,FALSE),"")</f>
        <v>62</v>
      </c>
      <c r="T86" s="33">
        <f>IFERROR(VLOOKUP($B86,[5]평가!$B:$Z,MATCH(LEFT(T$2,2),[5]평가!$7:$7,0)-1,FALSE),"")</f>
        <v>0</v>
      </c>
      <c r="U86" s="36">
        <f>IFERROR(VLOOKUP($B86,[5]평가!$B:$Z,MATCH(LEFT(U$2,2),[5]평가!$7:$7,0)-1,FALSE),"")</f>
        <v>89</v>
      </c>
      <c r="V86" s="39">
        <f>IFERROR(VLOOKUP($B86,[5]평가!$B:$Z,MATCH(LEFT(V$2,2),[5]평가!$7:$7,0)-1,FALSE),"")</f>
        <v>13</v>
      </c>
      <c r="W86" s="33">
        <f>IFERROR(VLOOKUP($B86,대상!$B:$AD,MATCH(W$2,대상!$1:$1,0)-1,FALSE),"")</f>
        <v>0</v>
      </c>
      <c r="X86" s="20">
        <f>IF(ISBLANK(B86),"",T$1-COUNTIF(H86:V86,"회피"))</f>
        <v>5</v>
      </c>
      <c r="Y86" s="21">
        <f>IF($T$1=X86,(SUM(I86,L86,O86,R86,U86)-MIN(I86,L86,O86,R86,U86)-MAX(I86,L86,O86,R86,U86))/($T$1-2),SUM(I86,L86,O86,R86,U86/X86))</f>
        <v>77.333333333333329</v>
      </c>
      <c r="Z86" s="40">
        <f>IFERROR(VLOOKUP($B86,대상!$B:$AD,MATCH(Z$2,대상!$1:$1,0)-1,FALSE),0)</f>
        <v>0</v>
      </c>
      <c r="AA86" s="41">
        <f>IFERROR(IF(W86="면제","100"+Z86,Y86+Z86),"")</f>
        <v>77.333333333333329</v>
      </c>
      <c r="AB86" s="35" t="str">
        <f>IF(OR(W86="면제",N(Y86)=0),"",IF(AA86&lt;60,"과락",""))</f>
        <v/>
      </c>
      <c r="AC86" s="54">
        <f>IF(N(AA86)=0,"",RANK(AA86,AA$3:AA$202))</f>
        <v>78</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①사회적으러 주목받는 기술이나 기슬적인 소개가 부족함 후발 진입자에 대한 방어 대첵이 필요함 _x000D_②사업계획서의 내용은 양호하나 구체화 고도화 부분에서 기종방식대비 거리감지에 대한 구체적인 규격 설정이 미흡함. _x000D_③- 아이템의 기술이 명확하게 작성되었음.
- 사업화 로드맥의 구체화가 필요해 보임. _x000D_④대표자 역량 및 네트워크를 활용한 사업 전략이 우수함. 고도화된 제품이 시장에서 필요할지에 대한 다양한 사전 검증(규제 등)이 다소 미흡함.  _x000D_⑤교통 보안 반사경에 AI 솔루션을 적용하여 편의성을 높힘. 기술적 구현이 가능할것으로 판담됨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56</v>
      </c>
      <c r="B87" s="2">
        <v>20432098</v>
      </c>
      <c r="C87" s="38" t="str">
        <f>IFERROR(VLOOKUP($B87,대상!$B:$AC,MATCH(C$2,대상!$1:$1,0)-1,FALSE),"")</f>
        <v>지역기반</v>
      </c>
      <c r="D87" s="38" t="str">
        <f>IFERROR(VLOOKUP($B87,대상!$B$1:$AC$2756,MATCH(D$2,대상!$1:$1,0)-1,FALSE),"")</f>
        <v>오동규</v>
      </c>
      <c r="E87" s="36" t="str">
        <f>IFERROR(VLOOKUP($B87,대상!$B:$AC,MATCH(E$2,대상!$1:$1,0)-1,FALSE),"")</f>
        <v>기계ㆍ소재</v>
      </c>
      <c r="F87" s="38" t="str">
        <f>IFERROR(VLOOKUP($B87,대상!$B:$AC,MATCH(F$2,대상!$1:$1,0)-1,FALSE),"")</f>
        <v>영유아 부모 및 산후조리원 등을 위한 울음 감지 아기 진정 스마트 침대 “마중”</v>
      </c>
      <c r="G87" s="38" t="str">
        <f>IFERROR(VLOOKUP($B87,대상!$B:$AC,MATCH(G$2,대상!$1:$1,0)-1,FALSE),"")</f>
        <v/>
      </c>
      <c r="H87" s="33">
        <f>IFERROR(VLOOKUP($B87,[1]평가!$B:$Z,MATCH(LEFT(H$2,2),[1]평가!$7:$7,0)-1,FALSE),"")</f>
        <v>0</v>
      </c>
      <c r="I87" s="36">
        <f>IFERROR(VLOOKUP($B87,[1]평가!$B:$Z,MATCH(LEFT(I$2,2),[1]평가!$7:$7,0)-1,FALSE),"")</f>
        <v>86</v>
      </c>
      <c r="J87" s="36">
        <f>IFERROR(VLOOKUP($B87,[1]평가!$B:$Z,MATCH(LEFT(J$2,2),[1]평가!$7:$7,0)-1,FALSE),"")</f>
        <v>35</v>
      </c>
      <c r="K87" s="33">
        <f>IFERROR(VLOOKUP($B87,[2]평가!$B:$Z,MATCH(LEFT(K$2,2),[2]평가!$7:$7,0)-1,FALSE),"")</f>
        <v>0</v>
      </c>
      <c r="L87" s="36">
        <f>IFERROR(VLOOKUP($B87,[2]평가!$B:$Z,MATCH(LEFT(L$2,2),[2]평가!$7:$7,0)-1,FALSE),"")</f>
        <v>71</v>
      </c>
      <c r="M87" s="39">
        <f>IFERROR(VLOOKUP($B87,[2]평가!$B:$Z,MATCH(LEFT(M$2,2),[2]평가!$7:$7,0)-1,FALSE),"")</f>
        <v>119</v>
      </c>
      <c r="N87" s="33">
        <f>IFERROR(VLOOKUP($B87,[3]평가!$B:$Z,MATCH(LEFT(N$2,2),[3]평가!$7:$7,0)-1,FALSE),"")</f>
        <v>0</v>
      </c>
      <c r="O87" s="36">
        <f>IFERROR(VLOOKUP($B87,[3]평가!$B:$Z,MATCH(LEFT(O$2,2),[3]평가!$7:$7,0)-1,FALSE),"")</f>
        <v>74</v>
      </c>
      <c r="P87" s="39">
        <f>IFERROR(VLOOKUP($B87,[3]평가!$B:$Z,MATCH(LEFT(P$2,2),[3]평가!$7:$7,0)-1,FALSE),"")</f>
        <v>106</v>
      </c>
      <c r="Q87" s="33">
        <f>IFERROR(VLOOKUP($B87,[4]평가!$B:$Z,MATCH(LEFT(Q$2,2),[4]평가!$7:$7,0)-1,FALSE),"")</f>
        <v>0</v>
      </c>
      <c r="R87" s="36">
        <f>IFERROR(VLOOKUP($B87,[4]평가!$B:$Z,MATCH(LEFT(R$2,2),[4]평가!$7:$7,0)-1,FALSE),"")</f>
        <v>68</v>
      </c>
      <c r="S87" s="39">
        <f>IFERROR(VLOOKUP($B87,[4]평가!$B:$Z,MATCH(LEFT(S$2,2),[4]평가!$7:$7,0)-1,FALSE),"")</f>
        <v>170</v>
      </c>
      <c r="T87" s="33">
        <f>IFERROR(VLOOKUP($B87,[5]평가!$B:$Z,MATCH(LEFT(T$2,2),[5]평가!$7:$7,0)-1,FALSE),"")</f>
        <v>0</v>
      </c>
      <c r="U87" s="36">
        <f>IFERROR(VLOOKUP($B87,[5]평가!$B:$Z,MATCH(LEFT(U$2,2),[5]평가!$7:$7,0)-1,FALSE),"")</f>
        <v>88</v>
      </c>
      <c r="V87" s="39">
        <f>IFERROR(VLOOKUP($B87,[5]평가!$B:$Z,MATCH(LEFT(V$2,2),[5]평가!$7:$7,0)-1,FALSE),"")</f>
        <v>22</v>
      </c>
      <c r="W87" s="33">
        <f>IFERROR(VLOOKUP($B87,대상!$B:$AD,MATCH(W$2,대상!$1:$1,0)-1,FALSE),"")</f>
        <v>0</v>
      </c>
      <c r="X87" s="20">
        <f>IF(ISBLANK(B87),"",T$1-COUNTIF(H87:V87,"회피"))</f>
        <v>5</v>
      </c>
      <c r="Y87" s="21">
        <f>IF($T$1=X87,(SUM(I87,L87,O87,R87,U87)-MIN(I87,L87,O87,R87,U87)-MAX(I87,L87,O87,R87,U87))/($T$1-2),SUM(I87,L87,O87,R87,U87/X87))</f>
        <v>77</v>
      </c>
      <c r="Z87" s="40">
        <f>IFERROR(VLOOKUP($B87,대상!$B:$AD,MATCH(Z$2,대상!$1:$1,0)-1,FALSE),0)</f>
        <v>0</v>
      </c>
      <c r="AA87" s="41">
        <f>IFERROR(IF(W87="면제","100"+Z87,Y87+Z87),"")</f>
        <v>77</v>
      </c>
      <c r="AB87" s="35" t="str">
        <f>IF(OR(W87="면제",N(Y87)=0),"",IF(AA87&lt;60,"과락",""))</f>
        <v/>
      </c>
      <c r="AC87" s="54">
        <f>IF(N(AA87)=0,"",RANK(AA87,AA$3:AA$202))</f>
        <v>85</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①기존시장에 대한 진입 전략과 경쟁력확보에 관한 세부적인 전략이 필요함 _x000D_②개발계획은 양호하나 개발계획 준비에서 진동시스템 및 구동계통에 대한 구체적인 규격이 제시되어야 하나 미흡함. _x000D_③- 선행 기술대한 제시가 잘되어있고, 목표 및 시장을 명확하게 제시함
- 창업 비즈니스 전략에 대한 구체적인 제시가 필요해 보임 _x000D_④충성도가 높은 육아 용품 시장을 타겟하였음. 시장에서 유사한 목적성의 제품이 매우 많은데, 이제품들 대비 비교 우수성에 대한 근거가 부족함. 시장 진입 전략 및 사업화 계획이 부족함.  _x000D_⑤아기 수면 유도용 제품개발 과제임. 필요성이 있어보이며 기술개발내용이 설명되어 있음. 시장진입이 가능할것으로 보임.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57</v>
      </c>
      <c r="B88" s="2">
        <v>20432157</v>
      </c>
      <c r="C88" s="38" t="str">
        <f>IFERROR(VLOOKUP($B88,대상!$B:$AC,MATCH(C$2,대상!$1:$1,0)-1,FALSE),"")</f>
        <v>지역기반</v>
      </c>
      <c r="D88" s="38" t="str">
        <f>IFERROR(VLOOKUP($B88,대상!$B$1:$AC$2756,MATCH(D$2,대상!$1:$1,0)-1,FALSE),"")</f>
        <v>강창민</v>
      </c>
      <c r="E88" s="36" t="str">
        <f>IFERROR(VLOOKUP($B88,대상!$B:$AC,MATCH(E$2,대상!$1:$1,0)-1,FALSE),"")</f>
        <v>기계ㆍ소재</v>
      </c>
      <c r="F88" s="38" t="str">
        <f>IFERROR(VLOOKUP($B88,대상!$B:$AC,MATCH(F$2,대상!$1:$1,0)-1,FALSE),"")</f>
        <v>시공 품질 표준화를 위한 수평 가이드 레일 기반 테라코타 내외장 시스템 (친환경 건설 기술 외장자재 시스템)</v>
      </c>
      <c r="G88" s="38" t="str">
        <f>IFERROR(VLOOKUP($B88,대상!$B:$AC,MATCH(G$2,대상!$1:$1,0)-1,FALSE),"")</f>
        <v/>
      </c>
      <c r="H88" s="33">
        <f>IFERROR(VLOOKUP($B88,[1]평가!$B:$Z,MATCH(LEFT(H$2,2),[1]평가!$7:$7,0)-1,FALSE),"")</f>
        <v>0</v>
      </c>
      <c r="I88" s="36">
        <f>IFERROR(VLOOKUP($B88,[1]평가!$B:$Z,MATCH(LEFT(I$2,2),[1]평가!$7:$7,0)-1,FALSE),"")</f>
        <v>81</v>
      </c>
      <c r="J88" s="36">
        <f>IFERROR(VLOOKUP($B88,[1]평가!$B:$Z,MATCH(LEFT(J$2,2),[1]평가!$7:$7,0)-1,FALSE),"")</f>
        <v>57</v>
      </c>
      <c r="K88" s="33">
        <f>IFERROR(VLOOKUP($B88,[2]평가!$B:$Z,MATCH(LEFT(K$2,2),[2]평가!$7:$7,0)-1,FALSE),"")</f>
        <v>0</v>
      </c>
      <c r="L88" s="36">
        <f>IFERROR(VLOOKUP($B88,[2]평가!$B:$Z,MATCH(LEFT(L$2,2),[2]평가!$7:$7,0)-1,FALSE),"")</f>
        <v>73</v>
      </c>
      <c r="M88" s="39">
        <f>IFERROR(VLOOKUP($B88,[2]평가!$B:$Z,MATCH(LEFT(M$2,2),[2]평가!$7:$7,0)-1,FALSE),"")</f>
        <v>94</v>
      </c>
      <c r="N88" s="33">
        <f>IFERROR(VLOOKUP($B88,[3]평가!$B:$Z,MATCH(LEFT(N$2,2),[3]평가!$7:$7,0)-1,FALSE),"")</f>
        <v>0</v>
      </c>
      <c r="O88" s="36">
        <f>IFERROR(VLOOKUP($B88,[3]평가!$B:$Z,MATCH(LEFT(O$2,2),[3]평가!$7:$7,0)-1,FALSE),"")</f>
        <v>66</v>
      </c>
      <c r="P88" s="39">
        <f>IFERROR(VLOOKUP($B88,[3]평가!$B:$Z,MATCH(LEFT(P$2,2),[3]평가!$7:$7,0)-1,FALSE),"")</f>
        <v>163</v>
      </c>
      <c r="Q88" s="33">
        <f>IFERROR(VLOOKUP($B88,[4]평가!$B:$Z,MATCH(LEFT(Q$2,2),[4]평가!$7:$7,0)-1,FALSE),"")</f>
        <v>0</v>
      </c>
      <c r="R88" s="36">
        <f>IFERROR(VLOOKUP($B88,[4]평가!$B:$Z,MATCH(LEFT(R$2,2),[4]평가!$7:$7,0)-1,FALSE),"")</f>
        <v>75</v>
      </c>
      <c r="S88" s="39">
        <f>IFERROR(VLOOKUP($B88,[4]평가!$B:$Z,MATCH(LEFT(S$2,2),[4]평가!$7:$7,0)-1,FALSE),"")</f>
        <v>118</v>
      </c>
      <c r="T88" s="33">
        <f>IFERROR(VLOOKUP($B88,[5]평가!$B:$Z,MATCH(LEFT(T$2,2),[5]평가!$7:$7,0)-1,FALSE),"")</f>
        <v>0</v>
      </c>
      <c r="U88" s="36">
        <f>IFERROR(VLOOKUP($B88,[5]평가!$B:$Z,MATCH(LEFT(U$2,2),[5]평가!$7:$7,0)-1,FALSE),"")</f>
        <v>77</v>
      </c>
      <c r="V88" s="39">
        <f>IFERROR(VLOOKUP($B88,[5]평가!$B:$Z,MATCH(LEFT(V$2,2),[5]평가!$7:$7,0)-1,FALSE),"")</f>
        <v>62</v>
      </c>
      <c r="W88" s="33">
        <f>IFERROR(VLOOKUP($B88,대상!$B:$AD,MATCH(W$2,대상!$1:$1,0)-1,FALSE),"")</f>
        <v>0</v>
      </c>
      <c r="X88" s="20">
        <f>IF(ISBLANK(B88),"",T$1-COUNTIF(H88:V88,"회피"))</f>
        <v>5</v>
      </c>
      <c r="Y88" s="21">
        <f>IF($T$1=X88,(SUM(I88,L88,O88,R88,U88)-MIN(I88,L88,O88,R88,U88)-MAX(I88,L88,O88,R88,U88))/($T$1-2),SUM(I88,L88,O88,R88,U88/X88))</f>
        <v>75</v>
      </c>
      <c r="Z88" s="40">
        <f>IFERROR(VLOOKUP($B88,대상!$B:$AD,MATCH(Z$2,대상!$1:$1,0)-1,FALSE),0)</f>
        <v>2</v>
      </c>
      <c r="AA88" s="41">
        <f>IFERROR(IF(W88="면제","100"+Z88,Y88+Z88),"")</f>
        <v>77</v>
      </c>
      <c r="AB88" s="35" t="str">
        <f>IF(OR(W88="면제",N(Y88)=0),"",IF(AA88&lt;60,"과락",""))</f>
        <v/>
      </c>
      <c r="AC88" s="54">
        <f>IF(N(AA88)=0,"",RANK(AA88,AA$3:AA$202))</f>
        <v>85</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①기존시장에 대한 진입 전략과 경쟁력확보에 관한 세부적인 전략이 필요함 _x000D_②사업계획은 양호하나 테스트베드에 대한 기본적이고 구채적인 규격이 제시되어야 신뢰성 확보가 가능하나 미비함. _x000D_③- 아이템이 명확하며 필요성이 잘 정리됨
- 기존 기술과의 차별성, 시장 분석에 대한 구체적인 제시가 필요함 _x000D_④대표자 역량 및 조직 구성이 우수함. 문제 인식에 따른 솔루션 도출 과정이 모호함. 이미 진행한 부분에 대한 실질적인 근거가 부족함.  _x000D_⑤ESG 규제대응을 위해 시공방법개선 과제임. 필요성이 보이며 과제수행계획이 구체적임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77</v>
      </c>
      <c r="B89" s="2">
        <v>20411582</v>
      </c>
      <c r="C89" s="38" t="str">
        <f>IFERROR(VLOOKUP($B89,대상!$B:$AC,MATCH(C$2,대상!$1:$1,0)-1,FALSE),"")</f>
        <v>지역기반</v>
      </c>
      <c r="D89" s="38" t="str">
        <f>IFERROR(VLOOKUP($B89,대상!$B$1:$AC$2756,MATCH(D$2,대상!$1:$1,0)-1,FALSE),"")</f>
        <v>황규헌</v>
      </c>
      <c r="E89" s="36" t="str">
        <f>IFERROR(VLOOKUP($B89,대상!$B:$AC,MATCH(E$2,대상!$1:$1,0)-1,FALSE),"")</f>
        <v>기계ㆍ소재</v>
      </c>
      <c r="F89" s="38" t="str">
        <f>IFERROR(VLOOKUP($B89,대상!$B:$AC,MATCH(F$2,대상!$1:$1,0)-1,FALSE),"")</f>
        <v>AI 기반 건축용 거푸집 타이볼트(Tie Bolt)  자동 간격 유지 및 실시간 체결 상태 감시 장치 개발 사업화</v>
      </c>
      <c r="G89" s="38" t="str">
        <f>IFERROR(VLOOKUP($B89,대상!$B:$AC,MATCH(G$2,대상!$1:$1,0)-1,FALSE),"")</f>
        <v/>
      </c>
      <c r="H89" s="33">
        <f>IFERROR(VLOOKUP($B89,[1]평가!$B:$Z,MATCH(LEFT(H$2,2),[1]평가!$7:$7,0)-1,FALSE),"")</f>
        <v>0</v>
      </c>
      <c r="I89" s="36">
        <f>IFERROR(VLOOKUP($B89,[1]평가!$B:$Z,MATCH(LEFT(I$2,2),[1]평가!$7:$7,0)-1,FALSE),"")</f>
        <v>77</v>
      </c>
      <c r="J89" s="36">
        <f>IFERROR(VLOOKUP($B89,[1]평가!$B:$Z,MATCH(LEFT(J$2,2),[1]평가!$7:$7,0)-1,FALSE),"")</f>
        <v>85</v>
      </c>
      <c r="K89" s="33">
        <f>IFERROR(VLOOKUP($B89,[2]평가!$B:$Z,MATCH(LEFT(K$2,2),[2]평가!$7:$7,0)-1,FALSE),"")</f>
        <v>0</v>
      </c>
      <c r="L89" s="36">
        <f>IFERROR(VLOOKUP($B89,[2]평가!$B:$Z,MATCH(LEFT(L$2,2),[2]평가!$7:$7,0)-1,FALSE),"")</f>
        <v>70</v>
      </c>
      <c r="M89" s="39">
        <f>IFERROR(VLOOKUP($B89,[2]평가!$B:$Z,MATCH(LEFT(M$2,2),[2]평가!$7:$7,0)-1,FALSE),"")</f>
        <v>128</v>
      </c>
      <c r="N89" s="33">
        <f>IFERROR(VLOOKUP($B89,[3]평가!$B:$Z,MATCH(LEFT(N$2,2),[3]평가!$7:$7,0)-1,FALSE),"")</f>
        <v>0</v>
      </c>
      <c r="O89" s="36">
        <f>IFERROR(VLOOKUP($B89,[3]평가!$B:$Z,MATCH(LEFT(O$2,2),[3]평가!$7:$7,0)-1,FALSE),"")</f>
        <v>76</v>
      </c>
      <c r="P89" s="39">
        <f>IFERROR(VLOOKUP($B89,[3]평가!$B:$Z,MATCH(LEFT(P$2,2),[3]평가!$7:$7,0)-1,FALSE),"")</f>
        <v>76</v>
      </c>
      <c r="Q89" s="33">
        <f>IFERROR(VLOOKUP($B89,[4]평가!$B:$Z,MATCH(LEFT(Q$2,2),[4]평가!$7:$7,0)-1,FALSE),"")</f>
        <v>0</v>
      </c>
      <c r="R89" s="36">
        <f>IFERROR(VLOOKUP($B89,[4]평가!$B:$Z,MATCH(LEFT(R$2,2),[4]평가!$7:$7,0)-1,FALSE),"")</f>
        <v>78</v>
      </c>
      <c r="S89" s="39">
        <f>IFERROR(VLOOKUP($B89,[4]평가!$B:$Z,MATCH(LEFT(S$2,2),[4]평가!$7:$7,0)-1,FALSE),"")</f>
        <v>103</v>
      </c>
      <c r="T89" s="33">
        <f>IFERROR(VLOOKUP($B89,[5]평가!$B:$Z,MATCH(LEFT(T$2,2),[5]평가!$7:$7,0)-1,FALSE),"")</f>
        <v>0</v>
      </c>
      <c r="U89" s="36">
        <f>IFERROR(VLOOKUP($B89,[5]평가!$B:$Z,MATCH(LEFT(U$2,2),[5]평가!$7:$7,0)-1,FALSE),"")</f>
        <v>78</v>
      </c>
      <c r="V89" s="39">
        <f>IFERROR(VLOOKUP($B89,[5]평가!$B:$Z,MATCH(LEFT(V$2,2),[5]평가!$7:$7,0)-1,FALSE),"")</f>
        <v>78</v>
      </c>
      <c r="W89" s="33">
        <f>IFERROR(VLOOKUP($B89,대상!$B:$AD,MATCH(W$2,대상!$1:$1,0)-1,FALSE),"")</f>
        <v>0</v>
      </c>
      <c r="X89" s="20">
        <f>IF(ISBLANK(B89),"",T$1-COUNTIF(H89:V89,"회피"))</f>
        <v>5</v>
      </c>
      <c r="Y89" s="21">
        <f>IF($T$1=X89,(SUM(I89,L89,O89,R89,U89)-MIN(I89,L89,O89,R89,U89)-MAX(I89,L89,O89,R89,U89))/($T$1-2),SUM(I89,L89,O89,R89,U89/X89))</f>
        <v>77</v>
      </c>
      <c r="Z89" s="40">
        <f>IFERROR(VLOOKUP($B89,대상!$B:$AD,MATCH(Z$2,대상!$1:$1,0)-1,FALSE),0)</f>
        <v>0</v>
      </c>
      <c r="AA89" s="41">
        <f>IFERROR(IF(W89="면제","100"+Z89,Y89+Z89),"")</f>
        <v>77</v>
      </c>
      <c r="AB89" s="35" t="str">
        <f>IF(OR(W89="면제",N(Y89)=0),"",IF(AA89&lt;60,"과락",""))</f>
        <v/>
      </c>
      <c r="AC89" s="54">
        <f>IF(N(AA89)=0,"",RANK(AA89,AA$3:AA$202))</f>
        <v>85</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체결장치에 대한 강도 및 내구성 검증이 선행되어야 안전성이 확보가능하나 규격 제시가 미흡함. _x000D_③- 창업 아이템 목표 설정이 구체적으로 작성됨
- 창업아이템 비즈니스 모델의 명확한 제시가 필요하다고판단됨 _x000D_④현장에 분명히 존재하는 문제를 타겟하여 솔루션을 고안함. 제품 경쟁력에 대한 다각적인 검토가 필요함. _x000D_⑤건설현장 거푸집 타이볼트의 감시장치 개발 과제임..기존 현장의 문제점이 설명되어 있으면 해결책이 있어야 될것으로 판단됨. 과제수행의 구체적이 방법이 설명되어 있음.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134</v>
      </c>
      <c r="B90" s="2">
        <v>20427463</v>
      </c>
      <c r="C90" s="38" t="str">
        <f>IFERROR(VLOOKUP($B90,대상!$B:$AC,MATCH(C$2,대상!$1:$1,0)-1,FALSE),"")</f>
        <v>지역기반</v>
      </c>
      <c r="D90" s="38" t="str">
        <f>IFERROR(VLOOKUP($B90,대상!$B$1:$AC$2756,MATCH(D$2,대상!$1:$1,0)-1,FALSE),"")</f>
        <v>김혜인</v>
      </c>
      <c r="E90" s="36" t="str">
        <f>IFERROR(VLOOKUP($B90,대상!$B:$AC,MATCH(E$2,대상!$1:$1,0)-1,FALSE),"")</f>
        <v>기계ㆍ소재</v>
      </c>
      <c r="F90" s="38" t="str">
        <f>IFERROR(VLOOKUP($B90,대상!$B:$AC,MATCH(F$2,대상!$1:$1,0)-1,FALSE),"")</f>
        <v>고유수용감각 기반 AI 실시간 개인 자세·균형 측정 스마트 웨이트 트레이닝 바 ‘밸스캔(BALSCAN)’</v>
      </c>
      <c r="G90" s="38" t="str">
        <f>IFERROR(VLOOKUP($B90,대상!$B:$AC,MATCH(G$2,대상!$1:$1,0)-1,FALSE),"")</f>
        <v/>
      </c>
      <c r="H90" s="33">
        <f>IFERROR(VLOOKUP($B90,[1]평가!$B:$Z,MATCH(LEFT(H$2,2),[1]평가!$7:$7,0)-1,FALSE),"")</f>
        <v>0</v>
      </c>
      <c r="I90" s="36">
        <f>IFERROR(VLOOKUP($B90,[1]평가!$B:$Z,MATCH(LEFT(I$2,2),[1]평가!$7:$7,0)-1,FALSE),"")</f>
        <v>66</v>
      </c>
      <c r="J90" s="36">
        <f>IFERROR(VLOOKUP($B90,[1]평가!$B:$Z,MATCH(LEFT(J$2,2),[1]평가!$7:$7,0)-1,FALSE),"")</f>
        <v>153</v>
      </c>
      <c r="K90" s="33">
        <f>IFERROR(VLOOKUP($B90,[2]평가!$B:$Z,MATCH(LEFT(K$2,2),[2]평가!$7:$7,0)-1,FALSE),"")</f>
        <v>0</v>
      </c>
      <c r="L90" s="36">
        <f>IFERROR(VLOOKUP($B90,[2]평가!$B:$Z,MATCH(LEFT(L$2,2),[2]평가!$7:$7,0)-1,FALSE),"")</f>
        <v>84</v>
      </c>
      <c r="M90" s="39">
        <f>IFERROR(VLOOKUP($B90,[2]평가!$B:$Z,MATCH(LEFT(M$2,2),[2]평가!$7:$7,0)-1,FALSE),"")</f>
        <v>40</v>
      </c>
      <c r="N90" s="33">
        <f>IFERROR(VLOOKUP($B90,[3]평가!$B:$Z,MATCH(LEFT(N$2,2),[3]평가!$7:$7,0)-1,FALSE),"")</f>
        <v>0</v>
      </c>
      <c r="O90" s="36">
        <f>IFERROR(VLOOKUP($B90,[3]평가!$B:$Z,MATCH(LEFT(O$2,2),[3]평가!$7:$7,0)-1,FALSE),"")</f>
        <v>68</v>
      </c>
      <c r="P90" s="39">
        <f>IFERROR(VLOOKUP($B90,[3]평가!$B:$Z,MATCH(LEFT(P$2,2),[3]평가!$7:$7,0)-1,FALSE),"")</f>
        <v>163</v>
      </c>
      <c r="Q90" s="33">
        <f>IFERROR(VLOOKUP($B90,[4]평가!$B:$Z,MATCH(LEFT(Q$2,2),[4]평가!$7:$7,0)-1,FALSE),"")</f>
        <v>0</v>
      </c>
      <c r="R90" s="36">
        <f>IFERROR(VLOOKUP($B90,[4]평가!$B:$Z,MATCH(LEFT(R$2,2),[4]평가!$7:$7,0)-1,FALSE),"")</f>
        <v>85</v>
      </c>
      <c r="S90" s="39">
        <f>IFERROR(VLOOKUP($B90,[4]평가!$B:$Z,MATCH(LEFT(S$2,2),[4]평가!$7:$7,0)-1,FALSE),"")</f>
        <v>56</v>
      </c>
      <c r="T90" s="33">
        <f>IFERROR(VLOOKUP($B90,[5]평가!$B:$Z,MATCH(LEFT(T$2,2),[5]평가!$7:$7,0)-1,FALSE),"")</f>
        <v>0</v>
      </c>
      <c r="U90" s="36">
        <f>IFERROR(VLOOKUP($B90,[5]평가!$B:$Z,MATCH(LEFT(U$2,2),[5]평가!$7:$7,0)-1,FALSE),"")</f>
        <v>79</v>
      </c>
      <c r="V90" s="39">
        <f>IFERROR(VLOOKUP($B90,[5]평가!$B:$Z,MATCH(LEFT(V$2,2),[5]평가!$7:$7,0)-1,FALSE),"")</f>
        <v>62</v>
      </c>
      <c r="W90" s="33">
        <f>IFERROR(VLOOKUP($B90,대상!$B:$AD,MATCH(W$2,대상!$1:$1,0)-1,FALSE),"")</f>
        <v>0</v>
      </c>
      <c r="X90" s="20">
        <f>IF(ISBLANK(B90),"",T$1-COUNTIF(H90:V90,"회피"))</f>
        <v>5</v>
      </c>
      <c r="Y90" s="21">
        <f>IF($T$1=X90,(SUM(I90,L90,O90,R90,U90)-MIN(I90,L90,O90,R90,U90)-MAX(I90,L90,O90,R90,U90))/($T$1-2),SUM(I90,L90,O90,R90,U90/X90))</f>
        <v>77</v>
      </c>
      <c r="Z90" s="40">
        <f>IFERROR(VLOOKUP($B90,대상!$B:$AD,MATCH(Z$2,대상!$1:$1,0)-1,FALSE),0)</f>
        <v>0</v>
      </c>
      <c r="AA90" s="41">
        <f>IFERROR(IF(W90="면제","100"+Z90,Y90+Z90),"")</f>
        <v>77</v>
      </c>
      <c r="AB90" s="35" t="str">
        <f>IF(OR(W90="면제",N(Y90)=0),"",IF(AA90&lt;60,"과락",""))</f>
        <v/>
      </c>
      <c r="AC90" s="54">
        <f>IF(N(AA90)=0,"",RANK(AA90,AA$3:AA$202))</f>
        <v>85</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①기존시장에 대한 진입 전략과 경쟁력확보에 관한 세부적인 전략이 필요함 _x000D_②사업 추진 계획은 우수하며 시장 계획의 구체적이고 기술성 및 목표시장 분석이 구체적으로 제시되어 실현 가능성이 충분함. _x000D_③- 사업 아이템 및 시장이 명확함
- 사업 제품의 차별성, 우수성에 대한 기술이 미흡함
- 사업 로드맵 및 자금 조달 계획의 보완이 필요함 _x000D_④헬스케어 시장에서의 적절한 문제 인식을 제시함. 제품 목적 상 다양한 신체 구조들에 강인한 제품을 구현하기 위한 방안이 필수적일 것으로 판단됨. 헬스장 외에 B2C 수익 모델에는 분리한 제품 특성의 극복 방안이 필요함.  _x000D_⑤웨이트 트레이닝바 개발과제임. 자세교정방법을 제시하는 제품으로써 기술개발 내용이 설명되어 있음. 시장진입이 가능할것으로 보임.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140</v>
      </c>
      <c r="B91" s="2">
        <v>20428648</v>
      </c>
      <c r="C91" s="38" t="str">
        <f>IFERROR(VLOOKUP($B91,대상!$B:$AC,MATCH(C$2,대상!$1:$1,0)-1,FALSE),"")</f>
        <v>지역기반</v>
      </c>
      <c r="D91" s="38" t="str">
        <f>IFERROR(VLOOKUP($B91,대상!$B$1:$AC$2756,MATCH(D$2,대상!$1:$1,0)-1,FALSE),"")</f>
        <v>류영혁</v>
      </c>
      <c r="E91" s="36" t="str">
        <f>IFERROR(VLOOKUP($B91,대상!$B:$AC,MATCH(E$2,대상!$1:$1,0)-1,FALSE),"")</f>
        <v>기계ㆍ소재</v>
      </c>
      <c r="F91" s="38" t="str">
        <f>IFERROR(VLOOKUP($B91,대상!$B:$AC,MATCH(F$2,대상!$1:$1,0)-1,FALSE),"")</f>
        <v>코코넛·키틴을 활용한 친환경 제품 고도화 및 AI 기반 친환경 소재 예측·큐레이션 플랫폼 개발</v>
      </c>
      <c r="G91" s="38" t="str">
        <f>IFERROR(VLOOKUP($B91,대상!$B:$AC,MATCH(G$2,대상!$1:$1,0)-1,FALSE),"")</f>
        <v/>
      </c>
      <c r="H91" s="33">
        <f>IFERROR(VLOOKUP($B91,[1]평가!$B:$Z,MATCH(LEFT(H$2,2),[1]평가!$7:$7,0)-1,FALSE),"")</f>
        <v>0</v>
      </c>
      <c r="I91" s="36">
        <f>IFERROR(VLOOKUP($B91,[1]평가!$B:$Z,MATCH(LEFT(I$2,2),[1]평가!$7:$7,0)-1,FALSE),"")</f>
        <v>66</v>
      </c>
      <c r="J91" s="36">
        <f>IFERROR(VLOOKUP($B91,[1]평가!$B:$Z,MATCH(LEFT(J$2,2),[1]평가!$7:$7,0)-1,FALSE),"")</f>
        <v>145</v>
      </c>
      <c r="K91" s="33">
        <f>IFERROR(VLOOKUP($B91,[2]평가!$B:$Z,MATCH(LEFT(K$2,2),[2]평가!$7:$7,0)-1,FALSE),"")</f>
        <v>0</v>
      </c>
      <c r="L91" s="36">
        <f>IFERROR(VLOOKUP($B91,[2]평가!$B:$Z,MATCH(LEFT(L$2,2),[2]평가!$7:$7,0)-1,FALSE),"")</f>
        <v>84</v>
      </c>
      <c r="M91" s="39">
        <f>IFERROR(VLOOKUP($B91,[2]평가!$B:$Z,MATCH(LEFT(M$2,2),[2]평가!$7:$7,0)-1,FALSE),"")</f>
        <v>18</v>
      </c>
      <c r="N91" s="33">
        <f>IFERROR(VLOOKUP($B91,[3]평가!$B:$Z,MATCH(LEFT(N$2,2),[3]평가!$7:$7,0)-1,FALSE),"")</f>
        <v>0</v>
      </c>
      <c r="O91" s="36">
        <f>IFERROR(VLOOKUP($B91,[3]평가!$B:$Z,MATCH(LEFT(O$2,2),[3]평가!$7:$7,0)-1,FALSE),"")</f>
        <v>75</v>
      </c>
      <c r="P91" s="39">
        <f>IFERROR(VLOOKUP($B91,[3]평가!$B:$Z,MATCH(LEFT(P$2,2),[3]평가!$7:$7,0)-1,FALSE),"")</f>
        <v>68</v>
      </c>
      <c r="Q91" s="33">
        <f>IFERROR(VLOOKUP($B91,[4]평가!$B:$Z,MATCH(LEFT(Q$2,2),[4]평가!$7:$7,0)-1,FALSE),"")</f>
        <v>0</v>
      </c>
      <c r="R91" s="36">
        <f>IFERROR(VLOOKUP($B91,[4]평가!$B:$Z,MATCH(LEFT(R$2,2),[4]평가!$7:$7,0)-1,FALSE),"")</f>
        <v>87</v>
      </c>
      <c r="S91" s="39">
        <f>IFERROR(VLOOKUP($B91,[4]평가!$B:$Z,MATCH(LEFT(S$2,2),[4]평가!$7:$7,0)-1,FALSE),"")</f>
        <v>13</v>
      </c>
      <c r="T91" s="33">
        <f>IFERROR(VLOOKUP($B91,[5]평가!$B:$Z,MATCH(LEFT(T$2,2),[5]평가!$7:$7,0)-1,FALSE),"")</f>
        <v>0</v>
      </c>
      <c r="U91" s="36">
        <f>IFERROR(VLOOKUP($B91,[5]평가!$B:$Z,MATCH(LEFT(U$2,2),[5]평가!$7:$7,0)-1,FALSE),"")</f>
        <v>66</v>
      </c>
      <c r="V91" s="39">
        <f>IFERROR(VLOOKUP($B91,[5]평가!$B:$Z,MATCH(LEFT(V$2,2),[5]평가!$7:$7,0)-1,FALSE),"")</f>
        <v>147</v>
      </c>
      <c r="W91" s="33">
        <f>IFERROR(VLOOKUP($B91,대상!$B:$AD,MATCH(W$2,대상!$1:$1,0)-1,FALSE),"")</f>
        <v>0</v>
      </c>
      <c r="X91" s="20">
        <f>IF(ISBLANK(B91),"",T$1-COUNTIF(H91:V91,"회피"))</f>
        <v>5</v>
      </c>
      <c r="Y91" s="21">
        <f>IF($T$1=X91,(SUM(I91,L91,O91,R91,U91)-MIN(I91,L91,O91,R91,U91)-MAX(I91,L91,O91,R91,U91))/($T$1-2),SUM(I91,L91,O91,R91,U91/X91))</f>
        <v>75</v>
      </c>
      <c r="Z91" s="40">
        <f>IFERROR(VLOOKUP($B91,대상!$B:$AD,MATCH(Z$2,대상!$1:$1,0)-1,FALSE),0)</f>
        <v>2</v>
      </c>
      <c r="AA91" s="41">
        <f>IFERROR(IF(W91="면제","100"+Z91,Y91+Z91),"")</f>
        <v>77</v>
      </c>
      <c r="AB91" s="35" t="str">
        <f>IF(OR(W91="면제",N(Y91)=0),"",IF(AA91&lt;60,"과락",""))</f>
        <v/>
      </c>
      <c r="AC91" s="54">
        <f>IF(N(AA91)=0,"",RANK(AA91,AA$3:AA$202))</f>
        <v>85</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목표 시장 분석이 명확하고 구체적으로 작성됨
- 친환경 기술 정갱력에 대한 분석이 구체적임 
- 창업 아이템의 기술적 차별성이 대한 내용이 미흡하여 보완이 필요함 _x000D_④지원 사업을 통해 진행하려는 구현 계획이 체계적임. 매출 계획이 구체적임. 신사업에 대한 진출 계획이 합리적임. _x000D_⑤소재예측 플랫폼 개발 과제임. 큐레이션 시스템 구축으로 친환경 소재 보급및 생산성에 도움이 될것으로 판단됨.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147</v>
      </c>
      <c r="B92" s="2">
        <v>20429740</v>
      </c>
      <c r="C92" s="38" t="str">
        <f>IFERROR(VLOOKUP($B92,대상!$B:$AC,MATCH(C$2,대상!$1:$1,0)-1,FALSE),"")</f>
        <v>지역기반</v>
      </c>
      <c r="D92" s="38" t="str">
        <f>IFERROR(VLOOKUP($B92,대상!$B$1:$AC$2756,MATCH(D$2,대상!$1:$1,0)-1,FALSE),"")</f>
        <v>최세현</v>
      </c>
      <c r="E92" s="36" t="str">
        <f>IFERROR(VLOOKUP($B92,대상!$B:$AC,MATCH(E$2,대상!$1:$1,0)-1,FALSE),"")</f>
        <v>기계ㆍ소재</v>
      </c>
      <c r="F92" s="38" t="str">
        <f>IFERROR(VLOOKUP($B92,대상!$B:$AC,MATCH(F$2,대상!$1:$1,0)-1,FALSE),"")</f>
        <v>벽체 홈 가공용 그라인더 집진장치 및 안전커버</v>
      </c>
      <c r="G92" s="38" t="str">
        <f>IFERROR(VLOOKUP($B92,대상!$B:$AC,MATCH(G$2,대상!$1:$1,0)-1,FALSE),"")</f>
        <v/>
      </c>
      <c r="H92" s="33">
        <f>IFERROR(VLOOKUP($B92,[1]평가!$B:$Z,MATCH(LEFT(H$2,2),[1]평가!$7:$7,0)-1,FALSE),"")</f>
        <v>0</v>
      </c>
      <c r="I92" s="36">
        <f>IFERROR(VLOOKUP($B92,[1]평가!$B:$Z,MATCH(LEFT(I$2,2),[1]평가!$7:$7,0)-1,FALSE),"")</f>
        <v>74</v>
      </c>
      <c r="J92" s="36">
        <f>IFERROR(VLOOKUP($B92,[1]평가!$B:$Z,MATCH(LEFT(J$2,2),[1]평가!$7:$7,0)-1,FALSE),"")</f>
        <v>107</v>
      </c>
      <c r="K92" s="33">
        <f>IFERROR(VLOOKUP($B92,[2]평가!$B:$Z,MATCH(LEFT(K$2,2),[2]평가!$7:$7,0)-1,FALSE),"")</f>
        <v>0</v>
      </c>
      <c r="L92" s="36">
        <f>IFERROR(VLOOKUP($B92,[2]평가!$B:$Z,MATCH(LEFT(L$2,2),[2]평가!$7:$7,0)-1,FALSE),"")</f>
        <v>79</v>
      </c>
      <c r="M92" s="39">
        <f>IFERROR(VLOOKUP($B92,[2]평가!$B:$Z,MATCH(LEFT(M$2,2),[2]평가!$7:$7,0)-1,FALSE),"")</f>
        <v>62</v>
      </c>
      <c r="N92" s="33">
        <f>IFERROR(VLOOKUP($B92,[3]평가!$B:$Z,MATCH(LEFT(N$2,2),[3]평가!$7:$7,0)-1,FALSE),"")</f>
        <v>0</v>
      </c>
      <c r="O92" s="36">
        <f>IFERROR(VLOOKUP($B92,[3]평가!$B:$Z,MATCH(LEFT(O$2,2),[3]평가!$7:$7,0)-1,FALSE),"")</f>
        <v>68</v>
      </c>
      <c r="P92" s="39">
        <f>IFERROR(VLOOKUP($B92,[3]평가!$B:$Z,MATCH(LEFT(P$2,2),[3]평가!$7:$7,0)-1,FALSE),"")</f>
        <v>163</v>
      </c>
      <c r="Q92" s="33">
        <f>IFERROR(VLOOKUP($B92,[4]평가!$B:$Z,MATCH(LEFT(Q$2,2),[4]평가!$7:$7,0)-1,FALSE),"")</f>
        <v>0</v>
      </c>
      <c r="R92" s="36">
        <f>IFERROR(VLOOKUP($B92,[4]평가!$B:$Z,MATCH(LEFT(R$2,2),[4]평가!$7:$7,0)-1,FALSE),"")</f>
        <v>87</v>
      </c>
      <c r="S92" s="39">
        <f>IFERROR(VLOOKUP($B92,[4]평가!$B:$Z,MATCH(LEFT(S$2,2),[4]평가!$7:$7,0)-1,FALSE),"")</f>
        <v>41</v>
      </c>
      <c r="T92" s="33">
        <f>IFERROR(VLOOKUP($B92,[5]평가!$B:$Z,MATCH(LEFT(T$2,2),[5]평가!$7:$7,0)-1,FALSE),"")</f>
        <v>0</v>
      </c>
      <c r="U92" s="36">
        <f>IFERROR(VLOOKUP($B92,[5]평가!$B:$Z,MATCH(LEFT(U$2,2),[5]평가!$7:$7,0)-1,FALSE),"")</f>
        <v>78</v>
      </c>
      <c r="V92" s="39">
        <f>IFERROR(VLOOKUP($B92,[5]평가!$B:$Z,MATCH(LEFT(V$2,2),[5]평가!$7:$7,0)-1,FALSE),"")</f>
        <v>78</v>
      </c>
      <c r="W92" s="33">
        <f>IFERROR(VLOOKUP($B92,대상!$B:$AD,MATCH(W$2,대상!$1:$1,0)-1,FALSE),"")</f>
        <v>0</v>
      </c>
      <c r="X92" s="20">
        <f>IF(ISBLANK(B92),"",T$1-COUNTIF(H92:V92,"회피"))</f>
        <v>5</v>
      </c>
      <c r="Y92" s="21">
        <f>IF($T$1=X92,(SUM(I92,L92,O92,R92,U92)-MIN(I92,L92,O92,R92,U92)-MAX(I92,L92,O92,R92,U92))/($T$1-2),SUM(I92,L92,O92,R92,U92/X92))</f>
        <v>77</v>
      </c>
      <c r="Z92" s="40">
        <f>IFERROR(VLOOKUP($B92,대상!$B:$AD,MATCH(Z$2,대상!$1:$1,0)-1,FALSE),0)</f>
        <v>0</v>
      </c>
      <c r="AA92" s="41">
        <f>IFERROR(IF(W92="면제","100"+Z92,Y92+Z92),"")</f>
        <v>77</v>
      </c>
      <c r="AB92" s="35" t="str">
        <f>IF(OR(W92="면제",N(Y92)=0),"",IF(AA92&lt;60,"과락",""))</f>
        <v/>
      </c>
      <c r="AC92" s="54">
        <f>IF(N(AA92)=0,"",RANK(AA92,AA$3:AA$202))</f>
        <v>85</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아이템 기술이 이해하기 쉽게 작성되었으며, 개발 준비 현황이 상세히 기술됨
- 사업화 로드맵의 구체성이 필요하며, 아이템의 기술적 차별성이 미흡함 _x000D_④현장에서 도출된 문제를 기반으로 합리적인 솔루션을 제시함. 대상 고객과 시장 진출 전략이 명확함. _x000D_⑤그라인더 집진커버 개발 과제임. 문제점및 기술개발내용이 설명되어 있음.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16</v>
      </c>
      <c r="B93" s="2">
        <v>20417476</v>
      </c>
      <c r="C93" s="38" t="str">
        <f>IFERROR(VLOOKUP($B93,대상!$B:$AC,MATCH(C$2,대상!$1:$1,0)-1,FALSE),"")</f>
        <v>지역기반</v>
      </c>
      <c r="D93" s="38" t="str">
        <f>IFERROR(VLOOKUP($B93,대상!$B$1:$AC$2756,MATCH(D$2,대상!$1:$1,0)-1,FALSE),"")</f>
        <v>오현우</v>
      </c>
      <c r="E93" s="36" t="str">
        <f>IFERROR(VLOOKUP($B93,대상!$B:$AC,MATCH(E$2,대상!$1:$1,0)-1,FALSE),"")</f>
        <v>기계ㆍ소재</v>
      </c>
      <c r="F93" s="38" t="str">
        <f>IFERROR(VLOOKUP($B93,대상!$B:$AC,MATCH(F$2,대상!$1:$1,0)-1,FALSE),"")</f>
        <v>특허 기반 동작 제어 기술을 활용해 바리스타의 포터필터 작업을 자동화하는 커피 하드웨어 개발</v>
      </c>
      <c r="G93" s="38" t="str">
        <f>IFERROR(VLOOKUP($B93,대상!$B:$AC,MATCH(G$2,대상!$1:$1,0)-1,FALSE),"")</f>
        <v/>
      </c>
      <c r="H93" s="33">
        <f>IFERROR(VLOOKUP($B93,[1]평가!$B:$Z,MATCH(LEFT(H$2,2),[1]평가!$7:$7,0)-1,FALSE),"")</f>
        <v>0</v>
      </c>
      <c r="I93" s="36">
        <f>IFERROR(VLOOKUP($B93,[1]평가!$B:$Z,MATCH(LEFT(I$2,2),[1]평가!$7:$7,0)-1,FALSE),"")</f>
        <v>66</v>
      </c>
      <c r="J93" s="36">
        <f>IFERROR(VLOOKUP($B93,[1]평가!$B:$Z,MATCH(LEFT(J$2,2),[1]평가!$7:$7,0)-1,FALSE),"")</f>
        <v>153</v>
      </c>
      <c r="K93" s="33">
        <f>IFERROR(VLOOKUP($B93,[2]평가!$B:$Z,MATCH(LEFT(K$2,2),[2]평가!$7:$7,0)-1,FALSE),"")</f>
        <v>0</v>
      </c>
      <c r="L93" s="36">
        <f>IFERROR(VLOOKUP($B93,[2]평가!$B:$Z,MATCH(LEFT(L$2,2),[2]평가!$7:$7,0)-1,FALSE),"")</f>
        <v>67</v>
      </c>
      <c r="M93" s="39">
        <f>IFERROR(VLOOKUP($B93,[2]평가!$B:$Z,MATCH(LEFT(M$2,2),[2]평가!$7:$7,0)-1,FALSE),"")</f>
        <v>143</v>
      </c>
      <c r="N93" s="33">
        <f>IFERROR(VLOOKUP($B93,[3]평가!$B:$Z,MATCH(LEFT(N$2,2),[3]평가!$7:$7,0)-1,FALSE),"")</f>
        <v>0</v>
      </c>
      <c r="O93" s="36">
        <f>IFERROR(VLOOKUP($B93,[3]평가!$B:$Z,MATCH(LEFT(O$2,2),[3]평가!$7:$7,0)-1,FALSE),"")</f>
        <v>87</v>
      </c>
      <c r="P93" s="39">
        <f>IFERROR(VLOOKUP($B93,[3]평가!$B:$Z,MATCH(LEFT(P$2,2),[3]평가!$7:$7,0)-1,FALSE),"")</f>
        <v>22</v>
      </c>
      <c r="Q93" s="33">
        <f>IFERROR(VLOOKUP($B93,[4]평가!$B:$Z,MATCH(LEFT(Q$2,2),[4]평가!$7:$7,0)-1,FALSE),"")</f>
        <v>0</v>
      </c>
      <c r="R93" s="36">
        <f>IFERROR(VLOOKUP($B93,[4]평가!$B:$Z,MATCH(LEFT(R$2,2),[4]평가!$7:$7,0)-1,FALSE),"")</f>
        <v>79</v>
      </c>
      <c r="S93" s="39">
        <f>IFERROR(VLOOKUP($B93,[4]평가!$B:$Z,MATCH(LEFT(S$2,2),[4]평가!$7:$7,0)-1,FALSE),"")</f>
        <v>62</v>
      </c>
      <c r="T93" s="33">
        <f>IFERROR(VLOOKUP($B93,[5]평가!$B:$Z,MATCH(LEFT(T$2,2),[5]평가!$7:$7,0)-1,FALSE),"")</f>
        <v>0</v>
      </c>
      <c r="U93" s="36">
        <f>IFERROR(VLOOKUP($B93,[5]평가!$B:$Z,MATCH(LEFT(U$2,2),[5]평가!$7:$7,0)-1,FALSE),"")</f>
        <v>84</v>
      </c>
      <c r="V93" s="39">
        <f>IFERROR(VLOOKUP($B93,[5]평가!$B:$Z,MATCH(LEFT(V$2,2),[5]평가!$7:$7,0)-1,FALSE),"")</f>
        <v>48</v>
      </c>
      <c r="W93" s="33">
        <f>IFERROR(VLOOKUP($B93,대상!$B:$AD,MATCH(W$2,대상!$1:$1,0)-1,FALSE),"")</f>
        <v>0</v>
      </c>
      <c r="X93" s="20">
        <f>IF(ISBLANK(B93),"",T$1-COUNTIF(H93:V93,"회피"))</f>
        <v>5</v>
      </c>
      <c r="Y93" s="21">
        <f>IF($T$1=X93,(SUM(I93,L93,O93,R93,U93)-MIN(I93,L93,O93,R93,U93)-MAX(I93,L93,O93,R93,U93))/($T$1-2),SUM(I93,L93,O93,R93,U93/X93))</f>
        <v>76.666666666666671</v>
      </c>
      <c r="Z93" s="40">
        <f>IFERROR(VLOOKUP($B93,대상!$B:$AD,MATCH(Z$2,대상!$1:$1,0)-1,FALSE),0)</f>
        <v>0</v>
      </c>
      <c r="AA93" s="41">
        <f>IFERROR(IF(W93="면제","100"+Z93,Y93+Z93),"")</f>
        <v>76.666666666666671</v>
      </c>
      <c r="AB93" s="35" t="str">
        <f>IF(OR(W93="면제",N(Y93)=0),"",IF(AA93&lt;60,"과락",""))</f>
        <v/>
      </c>
      <c r="AC93" s="54">
        <f>IF(N(AA93)=0,"",RANK(AA93,AA$3:AA$202))</f>
        <v>91</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①사회적으러 주목받는 기술이나 기슬적인 소개가 부족함 후발 진입자에 대한 방어 대첵이 필요함 _x000D_②사업게획은 양호하나 자금조달 계획의 구체성이 미흡하며 조직구성 역시 부족하여. 실현가능성이 부족함. _x000D_③- 시장 분석이 명확하게 작성되었음
- 사업 방향이 명확하고  아이템 적용 기술이 명확함
- 팀 역량 측면의 검토가 필요해 보임 _x000D_④기술적 발상이 창의적임. 기술적 난이도가 높고, 기존 커피 머신과의 호환성 등을 고려할 때 기술 개발에 전문적인 인력 구성이 필수적일 것으로 판단됨.  _x000D_⑤현장문제를 개선하기위한 자동 포트필터 개발 과제임. 시장진입은 가능할것으로 보이나 수요자 중심의 시장크기에 대한 보완  설명이 필요하다고 보여짐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79</v>
      </c>
      <c r="B94" s="2">
        <v>20411746</v>
      </c>
      <c r="C94" s="38" t="str">
        <f>IFERROR(VLOOKUP($B94,대상!$B:$AC,MATCH(C$2,대상!$1:$1,0)-1,FALSE),"")</f>
        <v>지역기반</v>
      </c>
      <c r="D94" s="38" t="str">
        <f>IFERROR(VLOOKUP($B94,대상!$B$1:$AC$2756,MATCH(D$2,대상!$1:$1,0)-1,FALSE),"")</f>
        <v>이성민</v>
      </c>
      <c r="E94" s="36" t="str">
        <f>IFERROR(VLOOKUP($B94,대상!$B:$AC,MATCH(E$2,대상!$1:$1,0)-1,FALSE),"")</f>
        <v>기계ㆍ소재</v>
      </c>
      <c r="F94" s="38" t="str">
        <f>IFERROR(VLOOKUP($B94,대상!$B:$AC,MATCH(F$2,대상!$1:$1,0)-1,FALSE),"")</f>
        <v>국내 최초 MDF 전용 친환경(VOC Zero) 분체도장 공정 기술 상용화 - 도장 납기 96% 단축(6~8일→8시간), 원가 72% 절감</v>
      </c>
      <c r="G94" s="38" t="str">
        <f>IFERROR(VLOOKUP($B94,대상!$B:$AC,MATCH(G$2,대상!$1:$1,0)-1,FALSE),"")</f>
        <v/>
      </c>
      <c r="H94" s="33">
        <f>IFERROR(VLOOKUP($B94,[1]평가!$B:$Z,MATCH(LEFT(H$2,2),[1]평가!$7:$7,0)-1,FALSE),"")</f>
        <v>0</v>
      </c>
      <c r="I94" s="36">
        <f>IFERROR(VLOOKUP($B94,[1]평가!$B:$Z,MATCH(LEFT(I$2,2),[1]평가!$7:$7,0)-1,FALSE),"")</f>
        <v>69</v>
      </c>
      <c r="J94" s="36">
        <f>IFERROR(VLOOKUP($B94,[1]평가!$B:$Z,MATCH(LEFT(J$2,2),[1]평가!$7:$7,0)-1,FALSE),"")</f>
        <v>144</v>
      </c>
      <c r="K94" s="33">
        <f>IFERROR(VLOOKUP($B94,[2]평가!$B:$Z,MATCH(LEFT(K$2,2),[2]평가!$7:$7,0)-1,FALSE),"")</f>
        <v>0</v>
      </c>
      <c r="L94" s="36">
        <f>IFERROR(VLOOKUP($B94,[2]평가!$B:$Z,MATCH(LEFT(L$2,2),[2]평가!$7:$7,0)-1,FALSE),"")</f>
        <v>66</v>
      </c>
      <c r="M94" s="39">
        <f>IFERROR(VLOOKUP($B94,[2]평가!$B:$Z,MATCH(LEFT(M$2,2),[2]평가!$7:$7,0)-1,FALSE),"")</f>
        <v>154</v>
      </c>
      <c r="N94" s="33">
        <f>IFERROR(VLOOKUP($B94,[3]평가!$B:$Z,MATCH(LEFT(N$2,2),[3]평가!$7:$7,0)-1,FALSE),"")</f>
        <v>0</v>
      </c>
      <c r="O94" s="36">
        <f>IFERROR(VLOOKUP($B94,[3]평가!$B:$Z,MATCH(LEFT(O$2,2),[3]평가!$7:$7,0)-1,FALSE),"")</f>
        <v>80</v>
      </c>
      <c r="P94" s="39">
        <f>IFERROR(VLOOKUP($B94,[3]평가!$B:$Z,MATCH(LEFT(P$2,2),[3]평가!$7:$7,0)-1,FALSE),"")</f>
        <v>47</v>
      </c>
      <c r="Q94" s="33">
        <f>IFERROR(VLOOKUP($B94,[4]평가!$B:$Z,MATCH(LEFT(Q$2,2),[4]평가!$7:$7,0)-1,FALSE),"")</f>
        <v>0</v>
      </c>
      <c r="R94" s="36">
        <f>IFERROR(VLOOKUP($B94,[4]평가!$B:$Z,MATCH(LEFT(R$2,2),[4]평가!$7:$7,0)-1,FALSE),"")</f>
        <v>86</v>
      </c>
      <c r="S94" s="39">
        <f>IFERROR(VLOOKUP($B94,[4]평가!$B:$Z,MATCH(LEFT(S$2,2),[4]평가!$7:$7,0)-1,FALSE),"")</f>
        <v>49</v>
      </c>
      <c r="T94" s="33">
        <f>IFERROR(VLOOKUP($B94,[5]평가!$B:$Z,MATCH(LEFT(T$2,2),[5]평가!$7:$7,0)-1,FALSE),"")</f>
        <v>0</v>
      </c>
      <c r="U94" s="36">
        <f>IFERROR(VLOOKUP($B94,[5]평가!$B:$Z,MATCH(LEFT(U$2,2),[5]평가!$7:$7,0)-1,FALSE),"")</f>
        <v>81</v>
      </c>
      <c r="V94" s="39">
        <f>IFERROR(VLOOKUP($B94,[5]평가!$B:$Z,MATCH(LEFT(V$2,2),[5]평가!$7:$7,0)-1,FALSE),"")</f>
        <v>58</v>
      </c>
      <c r="W94" s="33">
        <f>IFERROR(VLOOKUP($B94,대상!$B:$AD,MATCH(W$2,대상!$1:$1,0)-1,FALSE),"")</f>
        <v>0</v>
      </c>
      <c r="X94" s="20">
        <f>IF(ISBLANK(B94),"",T$1-COUNTIF(H94:V94,"회피"))</f>
        <v>5</v>
      </c>
      <c r="Y94" s="21">
        <f>IF($T$1=X94,(SUM(I94,L94,O94,R94,U94)-MIN(I94,L94,O94,R94,U94)-MAX(I94,L94,O94,R94,U94))/($T$1-2),SUM(I94,L94,O94,R94,U94/X94))</f>
        <v>76.666666666666671</v>
      </c>
      <c r="Z94" s="40">
        <f>IFERROR(VLOOKUP($B94,대상!$B:$AD,MATCH(Z$2,대상!$1:$1,0)-1,FALSE),0)</f>
        <v>0</v>
      </c>
      <c r="AA94" s="41">
        <f>IFERROR(IF(W94="면제","100"+Z94,Y94+Z94),"")</f>
        <v>76.666666666666671</v>
      </c>
      <c r="AB94" s="35" t="str">
        <f>IF(OR(W94="면제",N(Y94)=0),"",IF(AA94&lt;60,"과락",""))</f>
        <v/>
      </c>
      <c r="AC94" s="54">
        <f>IF(N(AA94)=0,"",RANK(AA94,AA$3:AA$202))</f>
        <v>91</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고도화 구체화에서 공정안정에 대한 검증이 선행되어야 안전성이 확보가능하나 구체적인 규격 제시가 미흡함. _x000D_③- 창업 아이템 목표 시장 분석이 명확하게 작성됨
- 사업 전체 femaoq의 추진일정의 구체적인 제시가 필요함 _x000D_④자금 조달 계획 및 성장 전략이 우수함. 스케일업 전략과 외부 네트워킹을 통한 확장 전략이 다소 미흡함. _x000D_⑤표면처리 제조공정기술 개선을 위한 과제임. 기술개발의 내용이 구체적으로 설명됨.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132</v>
      </c>
      <c r="B95" s="2">
        <v>20427368</v>
      </c>
      <c r="C95" s="38" t="str">
        <f>IFERROR(VLOOKUP($B95,대상!$B:$AC,MATCH(C$2,대상!$1:$1,0)-1,FALSE),"")</f>
        <v>지역기반</v>
      </c>
      <c r="D95" s="38" t="str">
        <f>IFERROR(VLOOKUP($B95,대상!$B$1:$AC$2756,MATCH(D$2,대상!$1:$1,0)-1,FALSE),"")</f>
        <v>임성규</v>
      </c>
      <c r="E95" s="36" t="str">
        <f>IFERROR(VLOOKUP($B95,대상!$B:$AC,MATCH(E$2,대상!$1:$1,0)-1,FALSE),"")</f>
        <v>기계ㆍ소재</v>
      </c>
      <c r="F95" s="38" t="str">
        <f>IFERROR(VLOOKUP($B95,대상!$B:$AC,MATCH(F$2,대상!$1:$1,0)-1,FALSE),"")</f>
        <v>자동 양액 도킹 및 수직 순환 제어 기술이 적용된 고밀도 생육 및 공간 최적화 기능의 (관리 노동력 50% 절감 및 생육 편차 해소를 제공하는)  회전식 스마트팜(식물재배기)</v>
      </c>
      <c r="G95" s="38" t="str">
        <f>IFERROR(VLOOKUP($B95,대상!$B:$AC,MATCH(G$2,대상!$1:$1,0)-1,FALSE),"")</f>
        <v/>
      </c>
      <c r="H95" s="33">
        <f>IFERROR(VLOOKUP($B95,[1]평가!$B:$Z,MATCH(LEFT(H$2,2),[1]평가!$7:$7,0)-1,FALSE),"")</f>
        <v>0</v>
      </c>
      <c r="I95" s="36">
        <f>IFERROR(VLOOKUP($B95,[1]평가!$B:$Z,MATCH(LEFT(I$2,2),[1]평가!$7:$7,0)-1,FALSE),"")</f>
        <v>86</v>
      </c>
      <c r="J95" s="36">
        <f>IFERROR(VLOOKUP($B95,[1]평가!$B:$Z,MATCH(LEFT(J$2,2),[1]평가!$7:$7,0)-1,FALSE),"")</f>
        <v>35</v>
      </c>
      <c r="K95" s="33">
        <f>IFERROR(VLOOKUP($B95,[2]평가!$B:$Z,MATCH(LEFT(K$2,2),[2]평가!$7:$7,0)-1,FALSE),"")</f>
        <v>0</v>
      </c>
      <c r="L95" s="36">
        <f>IFERROR(VLOOKUP($B95,[2]평가!$B:$Z,MATCH(LEFT(L$2,2),[2]평가!$7:$7,0)-1,FALSE),"")</f>
        <v>76</v>
      </c>
      <c r="M95" s="39">
        <f>IFERROR(VLOOKUP($B95,[2]평가!$B:$Z,MATCH(LEFT(M$2,2),[2]평가!$7:$7,0)-1,FALSE),"")</f>
        <v>89</v>
      </c>
      <c r="N95" s="33">
        <f>IFERROR(VLOOKUP($B95,[3]평가!$B:$Z,MATCH(LEFT(N$2,2),[3]평가!$7:$7,0)-1,FALSE),"")</f>
        <v>0</v>
      </c>
      <c r="O95" s="36">
        <f>IFERROR(VLOOKUP($B95,[3]평가!$B:$Z,MATCH(LEFT(O$2,2),[3]평가!$7:$7,0)-1,FALSE),"")</f>
        <v>69</v>
      </c>
      <c r="P95" s="39">
        <f>IFERROR(VLOOKUP($B95,[3]평가!$B:$Z,MATCH(LEFT(P$2,2),[3]평가!$7:$7,0)-1,FALSE),"")</f>
        <v>138</v>
      </c>
      <c r="Q95" s="33">
        <f>IFERROR(VLOOKUP($B95,[4]평가!$B:$Z,MATCH(LEFT(Q$2,2),[4]평가!$7:$7,0)-1,FALSE),"")</f>
        <v>0</v>
      </c>
      <c r="R95" s="36">
        <f>IFERROR(VLOOKUP($B95,[4]평가!$B:$Z,MATCH(LEFT(R$2,2),[4]평가!$7:$7,0)-1,FALSE),"")</f>
        <v>79</v>
      </c>
      <c r="S95" s="39">
        <f>IFERROR(VLOOKUP($B95,[4]평가!$B:$Z,MATCH(LEFT(S$2,2),[4]평가!$7:$7,0)-1,FALSE),"")</f>
        <v>62</v>
      </c>
      <c r="T95" s="33">
        <f>IFERROR(VLOOKUP($B95,[5]평가!$B:$Z,MATCH(LEFT(T$2,2),[5]평가!$7:$7,0)-1,FALSE),"")</f>
        <v>0</v>
      </c>
      <c r="U95" s="36">
        <f>IFERROR(VLOOKUP($B95,[5]평가!$B:$Z,MATCH(LEFT(U$2,2),[5]평가!$7:$7,0)-1,FALSE),"")</f>
        <v>75</v>
      </c>
      <c r="V95" s="39">
        <f>IFERROR(VLOOKUP($B95,[5]평가!$B:$Z,MATCH(LEFT(V$2,2),[5]평가!$7:$7,0)-1,FALSE),"")</f>
        <v>111</v>
      </c>
      <c r="W95" s="33">
        <f>IFERROR(VLOOKUP($B95,대상!$B:$AD,MATCH(W$2,대상!$1:$1,0)-1,FALSE),"")</f>
        <v>0</v>
      </c>
      <c r="X95" s="20">
        <f>IF(ISBLANK(B95),"",T$1-COUNTIF(H95:V95,"회피"))</f>
        <v>5</v>
      </c>
      <c r="Y95" s="21">
        <f>IF($T$1=X95,(SUM(I95,L95,O95,R95,U95)-MIN(I95,L95,O95,R95,U95)-MAX(I95,L95,O95,R95,U95))/($T$1-2),SUM(I95,L95,O95,R95,U95/X95))</f>
        <v>76.666666666666671</v>
      </c>
      <c r="Z95" s="40">
        <f>IFERROR(VLOOKUP($B95,대상!$B:$AD,MATCH(Z$2,대상!$1:$1,0)-1,FALSE),0)</f>
        <v>0</v>
      </c>
      <c r="AA95" s="41">
        <f>IFERROR(IF(W95="면제","100"+Z95,Y95+Z95),"")</f>
        <v>76.666666666666671</v>
      </c>
      <c r="AB95" s="35" t="str">
        <f>IF(OR(W95="면제",N(Y95)=0),"",IF(AA95&lt;60,"과락",""))</f>
        <v/>
      </c>
      <c r="AC95" s="54">
        <f>IF(N(AA95)=0,"",RANK(AA95,AA$3:AA$202))</f>
        <v>91</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사업 아이템의 최종 산물을 명확하게 제시하였음.
- 기존 방식과의 비교를 통해 아이템의 차별성을 잘 설명함
- 자금 조달 계획 및 매출 관련 내용이 미흡하여 보완이 필요함 _x000D_④농업 기술에 대한 합리적인 솔루션을 제안함. 제품이 많은 모듈들의 복합 시스템으로 구현되는데, 개발 단계의 실현 가능성 뿐만 아니라 생산 단계에 대한 상세한 계획이 필요함.  _x000D_⑤스마트팜 개발과제임. 시장진입을 위한 기존 스마트 팜 기술과의 차별점 보완 설명이 필요함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180</v>
      </c>
      <c r="B96" s="2">
        <v>20417544</v>
      </c>
      <c r="C96" s="38" t="str">
        <f>IFERROR(VLOOKUP($B96,대상!$B:$AC,MATCH(C$2,대상!$1:$1,0)-1,FALSE),"")</f>
        <v>지역기반</v>
      </c>
      <c r="D96" s="38" t="str">
        <f>IFERROR(VLOOKUP($B96,대상!$B$1:$AC$2756,MATCH(D$2,대상!$1:$1,0)-1,FALSE),"")</f>
        <v>오승찬</v>
      </c>
      <c r="E96" s="36" t="str">
        <f>IFERROR(VLOOKUP($B96,대상!$B:$AC,MATCH(E$2,대상!$1:$1,0)-1,FALSE),"")</f>
        <v>기계ㆍ소재</v>
      </c>
      <c r="F96" s="38" t="str">
        <f>IFERROR(VLOOKUP($B96,대상!$B:$AC,MATCH(F$2,대상!$1:$1,0)-1,FALSE),"")</f>
        <v>유독물질이 배제된 다이싱 공졍용 웨이퍼 보호기능의 코팅제</v>
      </c>
      <c r="G96" s="38" t="str">
        <f>IFERROR(VLOOKUP($B96,대상!$B:$AC,MATCH(G$2,대상!$1:$1,0)-1,FALSE),"")</f>
        <v/>
      </c>
      <c r="H96" s="33">
        <f>IFERROR(VLOOKUP($B96,[1]평가!$B:$Z,MATCH(LEFT(H$2,2),[1]평가!$7:$7,0)-1,FALSE),"")</f>
        <v>0</v>
      </c>
      <c r="I96" s="36">
        <f>IFERROR(VLOOKUP($B96,[1]평가!$B:$Z,MATCH(LEFT(I$2,2),[1]평가!$7:$7,0)-1,FALSE),"")</f>
        <v>75</v>
      </c>
      <c r="J96" s="36">
        <f>IFERROR(VLOOKUP($B96,[1]평가!$B:$Z,MATCH(LEFT(J$2,2),[1]평가!$7:$7,0)-1,FALSE),"")</f>
        <v>98</v>
      </c>
      <c r="K96" s="33">
        <f>IFERROR(VLOOKUP($B96,[2]평가!$B:$Z,MATCH(LEFT(K$2,2),[2]평가!$7:$7,0)-1,FALSE),"")</f>
        <v>0</v>
      </c>
      <c r="L96" s="36">
        <f>IFERROR(VLOOKUP($B96,[2]평가!$B:$Z,MATCH(LEFT(L$2,2),[2]평가!$7:$7,0)-1,FALSE),"")</f>
        <v>71</v>
      </c>
      <c r="M96" s="39">
        <f>IFERROR(VLOOKUP($B96,[2]평가!$B:$Z,MATCH(LEFT(M$2,2),[2]평가!$7:$7,0)-1,FALSE),"")</f>
        <v>119</v>
      </c>
      <c r="N96" s="33">
        <f>IFERROR(VLOOKUP($B96,[3]평가!$B:$Z,MATCH(LEFT(N$2,2),[3]평가!$7:$7,0)-1,FALSE),"")</f>
        <v>0</v>
      </c>
      <c r="O96" s="36">
        <f>IFERROR(VLOOKUP($B96,[3]평가!$B:$Z,MATCH(LEFT(O$2,2),[3]평가!$7:$7,0)-1,FALSE),"")</f>
        <v>85</v>
      </c>
      <c r="P96" s="39">
        <f>IFERROR(VLOOKUP($B96,[3]평가!$B:$Z,MATCH(LEFT(P$2,2),[3]평가!$7:$7,0)-1,FALSE),"")</f>
        <v>27</v>
      </c>
      <c r="Q96" s="33">
        <f>IFERROR(VLOOKUP($B96,[4]평가!$B:$Z,MATCH(LEFT(Q$2,2),[4]평가!$7:$7,0)-1,FALSE),"")</f>
        <v>0</v>
      </c>
      <c r="R96" s="36">
        <f>IFERROR(VLOOKUP($B96,[4]평가!$B:$Z,MATCH(LEFT(R$2,2),[4]평가!$7:$7,0)-1,FALSE),"")</f>
        <v>79</v>
      </c>
      <c r="S96" s="39">
        <f>IFERROR(VLOOKUP($B96,[4]평가!$B:$Z,MATCH(LEFT(S$2,2),[4]평가!$7:$7,0)-1,FALSE),"")</f>
        <v>62</v>
      </c>
      <c r="T96" s="33">
        <f>IFERROR(VLOOKUP($B96,[5]평가!$B:$Z,MATCH(LEFT(T$2,2),[5]평가!$7:$7,0)-1,FALSE),"")</f>
        <v>0</v>
      </c>
      <c r="U96" s="36">
        <f>IFERROR(VLOOKUP($B96,[5]평가!$B:$Z,MATCH(LEFT(U$2,2),[5]평가!$7:$7,0)-1,FALSE),"")</f>
        <v>76</v>
      </c>
      <c r="V96" s="39">
        <f>IFERROR(VLOOKUP($B96,[5]평가!$B:$Z,MATCH(LEFT(V$2,2),[5]평가!$7:$7,0)-1,FALSE),"")</f>
        <v>104</v>
      </c>
      <c r="W96" s="33">
        <f>IFERROR(VLOOKUP($B96,대상!$B:$AD,MATCH(W$2,대상!$1:$1,0)-1,FALSE),"")</f>
        <v>0</v>
      </c>
      <c r="X96" s="20">
        <f>IF(ISBLANK(B96),"",T$1-COUNTIF(H96:V96,"회피"))</f>
        <v>5</v>
      </c>
      <c r="Y96" s="21">
        <f>IF($T$1=X96,(SUM(I96,L96,O96,R96,U96)-MIN(I96,L96,O96,R96,U96)-MAX(I96,L96,O96,R96,U96))/($T$1-2),SUM(I96,L96,O96,R96,U96/X96))</f>
        <v>76.666666666666671</v>
      </c>
      <c r="Z96" s="40">
        <f>IFERROR(VLOOKUP($B96,대상!$B:$AD,MATCH(Z$2,대상!$1:$1,0)-1,FALSE),0)</f>
        <v>0</v>
      </c>
      <c r="AA96" s="41">
        <f>IFERROR(IF(W96="면제","100"+Z96,Y96+Z96),"")</f>
        <v>76.666666666666671</v>
      </c>
      <c r="AB96" s="35" t="str">
        <f>IF(OR(W96="면제",N(Y96)=0),"",IF(AA96&lt;60,"과락",""))</f>
        <v/>
      </c>
      <c r="AC96" s="54">
        <f>IF(N(AA96)=0,"",RANK(AA96,AA$3:AA$202))</f>
        <v>91</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개발개선 준비사항에서 원인분석에 대한 구체적인 해결방안 및 테스트 내용의 구체성이 미흡함. _x000D_③- 아이템이 명확하게 기술되어있으며, 비즈니스 전략이 잘 제시되었음
- 사업화 로드맵의 구체화기 필요하도 판단됨. _x000D_④사업 영역에 대한 이해도가 높고 제품 완성도가 높음. 지원 사업을 활용한 제품 고도화 및 구체화 방안이 다소 모호함. _x000D_⑤코팅제 개발 과제임. 기존 개발환경 문제점 대비 개선 효과가 있음.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188</v>
      </c>
      <c r="B97" s="2">
        <v>20428624</v>
      </c>
      <c r="C97" s="38" t="str">
        <f>IFERROR(VLOOKUP($B97,대상!$B:$AC,MATCH(C$2,대상!$1:$1,0)-1,FALSE),"")</f>
        <v>지역기반</v>
      </c>
      <c r="D97" s="38" t="str">
        <f>IFERROR(VLOOKUP($B97,대상!$B$1:$AC$2756,MATCH(D$2,대상!$1:$1,0)-1,FALSE),"")</f>
        <v>임광혁</v>
      </c>
      <c r="E97" s="36" t="str">
        <f>IFERROR(VLOOKUP($B97,대상!$B:$AC,MATCH(E$2,대상!$1:$1,0)-1,FALSE),"")</f>
        <v>기계ㆍ소재</v>
      </c>
      <c r="F97" s="38" t="str">
        <f>IFERROR(VLOOKUP($B97,대상!$B:$AC,MATCH(F$2,대상!$1:$1,0)-1,FALSE),"")</f>
        <v>AI 기반 3D/360도 스마트 제품 촬영 시스템</v>
      </c>
      <c r="G97" s="38" t="str">
        <f>IFERROR(VLOOKUP($B97,대상!$B:$AC,MATCH(G$2,대상!$1:$1,0)-1,FALSE),"")</f>
        <v/>
      </c>
      <c r="H97" s="33">
        <f>IFERROR(VLOOKUP($B97,[1]평가!$B:$Z,MATCH(LEFT(H$2,2),[1]평가!$7:$7,0)-1,FALSE),"")</f>
        <v>0</v>
      </c>
      <c r="I97" s="36">
        <f>IFERROR(VLOOKUP($B97,[1]평가!$B:$Z,MATCH(LEFT(I$2,2),[1]평가!$7:$7,0)-1,FALSE),"")</f>
        <v>62</v>
      </c>
      <c r="J97" s="36">
        <f>IFERROR(VLOOKUP($B97,[1]평가!$B:$Z,MATCH(LEFT(J$2,2),[1]평가!$7:$7,0)-1,FALSE),"")</f>
        <v>177</v>
      </c>
      <c r="K97" s="33">
        <f>IFERROR(VLOOKUP($B97,[2]평가!$B:$Z,MATCH(LEFT(K$2,2),[2]평가!$7:$7,0)-1,FALSE),"")</f>
        <v>0</v>
      </c>
      <c r="L97" s="36">
        <f>IFERROR(VLOOKUP($B97,[2]평가!$B:$Z,MATCH(LEFT(L$2,2),[2]평가!$7:$7,0)-1,FALSE),"")</f>
        <v>66</v>
      </c>
      <c r="M97" s="39">
        <f>IFERROR(VLOOKUP($B97,[2]평가!$B:$Z,MATCH(LEFT(M$2,2),[2]평가!$7:$7,0)-1,FALSE),"")</f>
        <v>154</v>
      </c>
      <c r="N97" s="33">
        <f>IFERROR(VLOOKUP($B97,[3]평가!$B:$Z,MATCH(LEFT(N$2,2),[3]평가!$7:$7,0)-1,FALSE),"")</f>
        <v>0</v>
      </c>
      <c r="O97" s="36">
        <f>IFERROR(VLOOKUP($B97,[3]평가!$B:$Z,MATCH(LEFT(O$2,2),[3]평가!$7:$7,0)-1,FALSE),"")</f>
        <v>88</v>
      </c>
      <c r="P97" s="39">
        <f>IFERROR(VLOOKUP($B97,[3]평가!$B:$Z,MATCH(LEFT(P$2,2),[3]평가!$7:$7,0)-1,FALSE),"")</f>
        <v>19</v>
      </c>
      <c r="Q97" s="33">
        <f>IFERROR(VLOOKUP($B97,[4]평가!$B:$Z,MATCH(LEFT(Q$2,2),[4]평가!$7:$7,0)-1,FALSE),"")</f>
        <v>0</v>
      </c>
      <c r="R97" s="36">
        <f>IFERROR(VLOOKUP($B97,[4]평가!$B:$Z,MATCH(LEFT(R$2,2),[4]평가!$7:$7,0)-1,FALSE),"")</f>
        <v>79</v>
      </c>
      <c r="S97" s="39">
        <f>IFERROR(VLOOKUP($B97,[4]평가!$B:$Z,MATCH(LEFT(S$2,2),[4]평가!$7:$7,0)-1,FALSE),"")</f>
        <v>62</v>
      </c>
      <c r="T97" s="33">
        <f>IFERROR(VLOOKUP($B97,[5]평가!$B:$Z,MATCH(LEFT(T$2,2),[5]평가!$7:$7,0)-1,FALSE),"")</f>
        <v>0</v>
      </c>
      <c r="U97" s="36">
        <f>IFERROR(VLOOKUP($B97,[5]평가!$B:$Z,MATCH(LEFT(U$2,2),[5]평가!$7:$7,0)-1,FALSE),"")</f>
        <v>85</v>
      </c>
      <c r="V97" s="39">
        <f>IFERROR(VLOOKUP($B97,[5]평가!$B:$Z,MATCH(LEFT(V$2,2),[5]평가!$7:$7,0)-1,FALSE),"")</f>
        <v>44</v>
      </c>
      <c r="W97" s="33">
        <f>IFERROR(VLOOKUP($B97,대상!$B:$AD,MATCH(W$2,대상!$1:$1,0)-1,FALSE),"")</f>
        <v>0</v>
      </c>
      <c r="X97" s="20">
        <f>IF(ISBLANK(B97),"",T$1-COUNTIF(H97:V97,"회피"))</f>
        <v>5</v>
      </c>
      <c r="Y97" s="21">
        <f>IF($T$1=X97,(SUM(I97,L97,O97,R97,U97)-MIN(I97,L97,O97,R97,U97)-MAX(I97,L97,O97,R97,U97))/($T$1-2),SUM(I97,L97,O97,R97,U97/X97))</f>
        <v>76.666666666666671</v>
      </c>
      <c r="Z97" s="40">
        <f>IFERROR(VLOOKUP($B97,대상!$B:$AD,MATCH(Z$2,대상!$1:$1,0)-1,FALSE),0)</f>
        <v>0</v>
      </c>
      <c r="AA97" s="41">
        <f>IFERROR(IF(W97="면제","100"+Z97,Y97+Z97),"")</f>
        <v>76.666666666666671</v>
      </c>
      <c r="AB97" s="35" t="str">
        <f>IF(OR(W97="면제",N(Y97)=0),"",IF(AA97&lt;60,"과락",""))</f>
        <v/>
      </c>
      <c r="AC97" s="54">
        <f>IF(N(AA97)=0,"",RANK(AA97,AA$3:AA$202))</f>
        <v>91</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사업비 부분에서 외주비요이 과도하여 자체기술 미흡으로 향후 제품관리에 대한 부분이 우려됌. _x000D_③- 목표 시장의 정의가 명확하고, 시장 분석에 대해 비교적 명확히 작성됨
- 사업화 로드맵의 구체화 방안 제시가 미흡함. _x000D_④사업 영역에 대한 이해도가 높고 제품 완성도가 높음. 지원 사업을 활용한 제품 고도화 및 구체화 방안이 다소 모호함. 기술/기능에 대한 고도화 방향성과 계획이 다소 부족함. _x000D_⑤제품찰영장비의 개선 과제임. 기술개발내용이 구체적이며 개선 효과가 있을것으로 판단됨.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42</v>
      </c>
      <c r="B98" s="2">
        <v>20427536</v>
      </c>
      <c r="C98" s="38" t="str">
        <f>IFERROR(VLOOKUP($B98,대상!$B:$AC,MATCH(C$2,대상!$1:$1,0)-1,FALSE),"")</f>
        <v>지역기반</v>
      </c>
      <c r="D98" s="38" t="str">
        <f>IFERROR(VLOOKUP($B98,대상!$B$1:$AC$2756,MATCH(D$2,대상!$1:$1,0)-1,FALSE),"")</f>
        <v>박진우</v>
      </c>
      <c r="E98" s="36" t="str">
        <f>IFERROR(VLOOKUP($B98,대상!$B:$AC,MATCH(E$2,대상!$1:$1,0)-1,FALSE),"")</f>
        <v>기계ㆍ소재</v>
      </c>
      <c r="F98" s="38" t="str">
        <f>IFERROR(VLOOKUP($B98,대상!$B:$AC,MATCH(F$2,대상!$1:$1,0)-1,FALSE),"")</f>
        <v>Physical AI 기반 산업 데이터 플랫폼</v>
      </c>
      <c r="G98" s="38" t="str">
        <f>IFERROR(VLOOKUP($B98,대상!$B:$AC,MATCH(G$2,대상!$1:$1,0)-1,FALSE),"")</f>
        <v/>
      </c>
      <c r="H98" s="33">
        <f>IFERROR(VLOOKUP($B98,[1]평가!$B:$Z,MATCH(LEFT(H$2,2),[1]평가!$7:$7,0)-1,FALSE),"")</f>
        <v>0</v>
      </c>
      <c r="I98" s="36">
        <f>IFERROR(VLOOKUP($B98,[1]평가!$B:$Z,MATCH(LEFT(I$2,2),[1]평가!$7:$7,0)-1,FALSE),"")</f>
        <v>72</v>
      </c>
      <c r="J98" s="36">
        <f>IFERROR(VLOOKUP($B98,[1]평가!$B:$Z,MATCH(LEFT(J$2,2),[1]평가!$7:$7,0)-1,FALSE),"")</f>
        <v>134</v>
      </c>
      <c r="K98" s="33">
        <f>IFERROR(VLOOKUP($B98,[2]평가!$B:$Z,MATCH(LEFT(K$2,2),[2]평가!$7:$7,0)-1,FALSE),"")</f>
        <v>0</v>
      </c>
      <c r="L98" s="36">
        <f>IFERROR(VLOOKUP($B98,[2]평가!$B:$Z,MATCH(LEFT(L$2,2),[2]평가!$7:$7,0)-1,FALSE),"")</f>
        <v>87</v>
      </c>
      <c r="M98" s="39">
        <f>IFERROR(VLOOKUP($B98,[2]평가!$B:$Z,MATCH(LEFT(M$2,2),[2]평가!$7:$7,0)-1,FALSE),"")</f>
        <v>16</v>
      </c>
      <c r="N98" s="33">
        <f>IFERROR(VLOOKUP($B98,[3]평가!$B:$Z,MATCH(LEFT(N$2,2),[3]평가!$7:$7,0)-1,FALSE),"")</f>
        <v>0</v>
      </c>
      <c r="O98" s="36">
        <f>IFERROR(VLOOKUP($B98,[3]평가!$B:$Z,MATCH(LEFT(O$2,2),[3]평가!$7:$7,0)-1,FALSE),"")</f>
        <v>71</v>
      </c>
      <c r="P98" s="39">
        <f>IFERROR(VLOOKUP($B98,[3]평가!$B:$Z,MATCH(LEFT(P$2,2),[3]평가!$7:$7,0)-1,FALSE),"")</f>
        <v>127</v>
      </c>
      <c r="Q98" s="33">
        <f>IFERROR(VLOOKUP($B98,[4]평가!$B:$Z,MATCH(LEFT(Q$2,2),[4]평가!$7:$7,0)-1,FALSE),"")</f>
        <v>0</v>
      </c>
      <c r="R98" s="36">
        <f>IFERROR(VLOOKUP($B98,[4]평가!$B:$Z,MATCH(LEFT(R$2,2),[4]평가!$7:$7,0)-1,FALSE),"")</f>
        <v>86</v>
      </c>
      <c r="S98" s="39">
        <f>IFERROR(VLOOKUP($B98,[4]평가!$B:$Z,MATCH(LEFT(S$2,2),[4]평가!$7:$7,0)-1,FALSE),"")</f>
        <v>49</v>
      </c>
      <c r="T98" s="33">
        <f>IFERROR(VLOOKUP($B98,[5]평가!$B:$Z,MATCH(LEFT(T$2,2),[5]평가!$7:$7,0)-1,FALSE),"")</f>
        <v>0</v>
      </c>
      <c r="U98" s="36">
        <f>IFERROR(VLOOKUP($B98,[5]평가!$B:$Z,MATCH(LEFT(U$2,2),[5]평가!$7:$7,0)-1,FALSE),"")</f>
        <v>62</v>
      </c>
      <c r="V98" s="39">
        <f>IFERROR(VLOOKUP($B98,[5]평가!$B:$Z,MATCH(LEFT(V$2,2),[5]평가!$7:$7,0)-1,FALSE),"")</f>
        <v>187</v>
      </c>
      <c r="W98" s="33">
        <f>IFERROR(VLOOKUP($B98,대상!$B:$AD,MATCH(W$2,대상!$1:$1,0)-1,FALSE),"")</f>
        <v>0</v>
      </c>
      <c r="X98" s="20">
        <f>IF(ISBLANK(B98),"",T$1-COUNTIF(H98:V98,"회피"))</f>
        <v>5</v>
      </c>
      <c r="Y98" s="21">
        <f>IF($T$1=X98,(SUM(I98,L98,O98,R98,U98)-MIN(I98,L98,O98,R98,U98)-MAX(I98,L98,O98,R98,U98))/($T$1-2),SUM(I98,L98,O98,R98,U98/X98))</f>
        <v>76.333333333333329</v>
      </c>
      <c r="Z98" s="40">
        <f>IFERROR(VLOOKUP($B98,대상!$B:$AD,MATCH(Z$2,대상!$1:$1,0)-1,FALSE),0)</f>
        <v>0</v>
      </c>
      <c r="AA98" s="41">
        <f>IFERROR(IF(W98="면제","100"+Z98,Y98+Z98),"")</f>
        <v>76.333333333333329</v>
      </c>
      <c r="AB98" s="35" t="str">
        <f>IF(OR(W98="면제",N(Y98)=0),"",IF(AA98&lt;60,"과락",""))</f>
        <v/>
      </c>
      <c r="AC98" s="54">
        <f>IF(N(AA98)=0,"",RANK(AA98,AA$3:AA$202))</f>
        <v>96</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사업에대한 전반적인 사업내용이 구체적이고 정량적으로 제시되어 사업성이 충분함. _x000D_③- 사전 기술 개발 현황 및 목표가 구체적으로 제시되었음
- BM 및 사업화 전략의 구체적인 제시가 필요해보임 _x000D_④문제 인식과 이에 기반한 솔루션 도출이 긍정적임. 지원 사업을 레버리지로 활용하여 보다 공격적인 고용 창출과 사업 확장 계획이 필요함.  _x000D_⑤현장기반의 데이타플랫품을 수행하는 과제임. 시장진입가능성과 시장규모에 대한 보완 설명이 필요함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45</v>
      </c>
      <c r="B99" s="2">
        <v>20428587</v>
      </c>
      <c r="C99" s="38" t="str">
        <f>IFERROR(VLOOKUP($B99,대상!$B:$AC,MATCH(C$2,대상!$1:$1,0)-1,FALSE),"")</f>
        <v>지역기반</v>
      </c>
      <c r="D99" s="38" t="str">
        <f>IFERROR(VLOOKUP($B99,대상!$B$1:$AC$2756,MATCH(D$2,대상!$1:$1,0)-1,FALSE),"")</f>
        <v>박성준</v>
      </c>
      <c r="E99" s="36" t="str">
        <f>IFERROR(VLOOKUP($B99,대상!$B:$AC,MATCH(E$2,대상!$1:$1,0)-1,FALSE),"")</f>
        <v>기계ㆍ소재</v>
      </c>
      <c r="F99" s="38" t="str">
        <f>IFERROR(VLOOKUP($B99,대상!$B:$AC,MATCH(F$2,대상!$1:$1,0)-1,FALSE),"")</f>
        <v>수중 합성 기반 기능성 나노파티클 분산액 소재 (Nano Ink)</v>
      </c>
      <c r="G99" s="38" t="str">
        <f>IFERROR(VLOOKUP($B99,대상!$B:$AC,MATCH(G$2,대상!$1:$1,0)-1,FALSE),"")</f>
        <v/>
      </c>
      <c r="H99" s="33">
        <f>IFERROR(VLOOKUP($B99,[1]평가!$B:$Z,MATCH(LEFT(H$2,2),[1]평가!$7:$7,0)-1,FALSE),"")</f>
        <v>0</v>
      </c>
      <c r="I99" s="36">
        <f>IFERROR(VLOOKUP($B99,[1]평가!$B:$Z,MATCH(LEFT(I$2,2),[1]평가!$7:$7,0)-1,FALSE),"")</f>
        <v>73</v>
      </c>
      <c r="J99" s="36">
        <f>IFERROR(VLOOKUP($B99,[1]평가!$B:$Z,MATCH(LEFT(J$2,2),[1]평가!$7:$7,0)-1,FALSE),"")</f>
        <v>117</v>
      </c>
      <c r="K99" s="33">
        <f>IFERROR(VLOOKUP($B99,[2]평가!$B:$Z,MATCH(LEFT(K$2,2),[2]평가!$7:$7,0)-1,FALSE),"")</f>
        <v>0</v>
      </c>
      <c r="L99" s="36">
        <f>IFERROR(VLOOKUP($B99,[2]평가!$B:$Z,MATCH(LEFT(L$2,2),[2]평가!$7:$7,0)-1,FALSE),"")</f>
        <v>83</v>
      </c>
      <c r="M99" s="39">
        <f>IFERROR(VLOOKUP($B99,[2]평가!$B:$Z,MATCH(LEFT(M$2,2),[2]평가!$7:$7,0)-1,FALSE),"")</f>
        <v>55</v>
      </c>
      <c r="N99" s="33">
        <f>IFERROR(VLOOKUP($B99,[3]평가!$B:$Z,MATCH(LEFT(N$2,2),[3]평가!$7:$7,0)-1,FALSE),"")</f>
        <v>0</v>
      </c>
      <c r="O99" s="36">
        <f>IFERROR(VLOOKUP($B99,[3]평가!$B:$Z,MATCH(LEFT(O$2,2),[3]평가!$7:$7,0)-1,FALSE),"")</f>
        <v>74</v>
      </c>
      <c r="P99" s="39">
        <f>IFERROR(VLOOKUP($B99,[3]평가!$B:$Z,MATCH(LEFT(P$2,2),[3]평가!$7:$7,0)-1,FALSE),"")</f>
        <v>106</v>
      </c>
      <c r="Q99" s="33">
        <f>IFERROR(VLOOKUP($B99,[4]평가!$B:$Z,MATCH(LEFT(Q$2,2),[4]평가!$7:$7,0)-1,FALSE),"")</f>
        <v>0</v>
      </c>
      <c r="R99" s="36">
        <f>IFERROR(VLOOKUP($B99,[4]평가!$B:$Z,MATCH(LEFT(R$2,2),[4]평가!$7:$7,0)-1,FALSE),"")</f>
        <v>79</v>
      </c>
      <c r="S99" s="39">
        <f>IFERROR(VLOOKUP($B99,[4]평가!$B:$Z,MATCH(LEFT(S$2,2),[4]평가!$7:$7,0)-1,FALSE),"")</f>
        <v>62</v>
      </c>
      <c r="T99" s="33">
        <f>IFERROR(VLOOKUP($B99,[5]평가!$B:$Z,MATCH(LEFT(T$2,2),[5]평가!$7:$7,0)-1,FALSE),"")</f>
        <v>0</v>
      </c>
      <c r="U99" s="36">
        <f>IFERROR(VLOOKUP($B99,[5]평가!$B:$Z,MATCH(LEFT(U$2,2),[5]평가!$7:$7,0)-1,FALSE),"")</f>
        <v>76</v>
      </c>
      <c r="V99" s="39">
        <f>IFERROR(VLOOKUP($B99,[5]평가!$B:$Z,MATCH(LEFT(V$2,2),[5]평가!$7:$7,0)-1,FALSE),"")</f>
        <v>104</v>
      </c>
      <c r="W99" s="33">
        <f>IFERROR(VLOOKUP($B99,대상!$B:$AD,MATCH(W$2,대상!$1:$1,0)-1,FALSE),"")</f>
        <v>0</v>
      </c>
      <c r="X99" s="20">
        <f>IF(ISBLANK(B99),"",T$1-COUNTIF(H99:V99,"회피"))</f>
        <v>5</v>
      </c>
      <c r="Y99" s="21">
        <f>IF($T$1=X99,(SUM(I99,L99,O99,R99,U99)-MIN(I99,L99,O99,R99,U99)-MAX(I99,L99,O99,R99,U99))/($T$1-2),SUM(I99,L99,O99,R99,U99/X99))</f>
        <v>76.333333333333329</v>
      </c>
      <c r="Z99" s="40">
        <f>IFERROR(VLOOKUP($B99,대상!$B:$AD,MATCH(Z$2,대상!$1:$1,0)-1,FALSE),0)</f>
        <v>0</v>
      </c>
      <c r="AA99" s="41">
        <f>IFERROR(IF(W99="면제","100"+Z99,Y99+Z99),"")</f>
        <v>76.333333333333329</v>
      </c>
      <c r="AB99" s="35" t="str">
        <f>IF(OR(W99="면제",N(Y99)=0),"",IF(AA99&lt;60,"과락",""))</f>
        <v/>
      </c>
      <c r="AC99" s="54">
        <f>IF(N(AA99)=0,"",RANK(AA99,AA$3:AA$202))</f>
        <v>96</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구체구체적이고 기술성과 차별성이 충분하여사업성이 충분함. _x000D_③- 기술에 대한 구체성 및 사업의 목표가 구체적으로 제시됨
- 구체적인 시장 진입 전략의 제시가 필요함. _x000D_④기술적 문제점에 대한 해결 역량이 뛰어난 것으로 판단됨. 기술 사업화를 위한 계획이 다소 미흡함. 사업 성장에 대해 낙관적인 측면이 있는데, 유사 분야 딥테크 기업의 사업 성장 스토리 등의 레퍼런스가 필요함. 외부 네트워크 활용 계획이 미흡함. _x000D_⑤소재기술개발 기반의 과제임. 기술구현을 위한 준비과정 설명이 되어 있음. 기술분야에 필요성이 보임.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81</v>
      </c>
      <c r="B100" s="2">
        <v>20413086</v>
      </c>
      <c r="C100" s="38" t="str">
        <f>IFERROR(VLOOKUP($B100,대상!$B:$AC,MATCH(C$2,대상!$1:$1,0)-1,FALSE),"")</f>
        <v>지역기반</v>
      </c>
      <c r="D100" s="38" t="str">
        <f>IFERROR(VLOOKUP($B100,대상!$B$1:$AC$2756,MATCH(D$2,대상!$1:$1,0)-1,FALSE),"")</f>
        <v>백창윤</v>
      </c>
      <c r="E100" s="36" t="str">
        <f>IFERROR(VLOOKUP($B100,대상!$B:$AC,MATCH(E$2,대상!$1:$1,0)-1,FALSE),"")</f>
        <v>기계ㆍ소재</v>
      </c>
      <c r="F100" s="38" t="str">
        <f>IFERROR(VLOOKUP($B100,대상!$B:$AC,MATCH(F$2,대상!$1:$1,0)-1,FALSE),"")</f>
        <v>지능형 에스컬레이터 안전·위생 관리 장비 및 플랫폼</v>
      </c>
      <c r="G100" s="38" t="str">
        <f>IFERROR(VLOOKUP($B100,대상!$B:$AC,MATCH(G$2,대상!$1:$1,0)-1,FALSE),"")</f>
        <v/>
      </c>
      <c r="H100" s="33">
        <f>IFERROR(VLOOKUP($B100,[1]평가!$B:$Z,MATCH(LEFT(H$2,2),[1]평가!$7:$7,0)-1,FALSE),"")</f>
        <v>0</v>
      </c>
      <c r="I100" s="36">
        <f>IFERROR(VLOOKUP($B100,[1]평가!$B:$Z,MATCH(LEFT(I$2,2),[1]평가!$7:$7,0)-1,FALSE),"")</f>
        <v>76</v>
      </c>
      <c r="J100" s="36">
        <f>IFERROR(VLOOKUP($B100,[1]평가!$B:$Z,MATCH(LEFT(J$2,2),[1]평가!$7:$7,0)-1,FALSE),"")</f>
        <v>93</v>
      </c>
      <c r="K100" s="33">
        <f>IFERROR(VLOOKUP($B100,[2]평가!$B:$Z,MATCH(LEFT(K$2,2),[2]평가!$7:$7,0)-1,FALSE),"")</f>
        <v>0</v>
      </c>
      <c r="L100" s="36">
        <f>IFERROR(VLOOKUP($B100,[2]평가!$B:$Z,MATCH(LEFT(L$2,2),[2]평가!$7:$7,0)-1,FALSE),"")</f>
        <v>66</v>
      </c>
      <c r="M100" s="39">
        <f>IFERROR(VLOOKUP($B100,[2]평가!$B:$Z,MATCH(LEFT(M$2,2),[2]평가!$7:$7,0)-1,FALSE),"")</f>
        <v>154</v>
      </c>
      <c r="N100" s="33">
        <f>IFERROR(VLOOKUP($B100,[3]평가!$B:$Z,MATCH(LEFT(N$2,2),[3]평가!$7:$7,0)-1,FALSE),"")</f>
        <v>0</v>
      </c>
      <c r="O100" s="36">
        <f>IFERROR(VLOOKUP($B100,[3]평가!$B:$Z,MATCH(LEFT(O$2,2),[3]평가!$7:$7,0)-1,FALSE),"")</f>
        <v>76</v>
      </c>
      <c r="P100" s="39">
        <f>IFERROR(VLOOKUP($B100,[3]평가!$B:$Z,MATCH(LEFT(P$2,2),[3]평가!$7:$7,0)-1,FALSE),"")</f>
        <v>76</v>
      </c>
      <c r="Q100" s="33">
        <f>IFERROR(VLOOKUP($B100,[4]평가!$B:$Z,MATCH(LEFT(Q$2,2),[4]평가!$7:$7,0)-1,FALSE),"")</f>
        <v>0</v>
      </c>
      <c r="R100" s="36">
        <f>IFERROR(VLOOKUP($B100,[4]평가!$B:$Z,MATCH(LEFT(R$2,2),[4]평가!$7:$7,0)-1,FALSE),"")</f>
        <v>77</v>
      </c>
      <c r="S100" s="39">
        <f>IFERROR(VLOOKUP($B100,[4]평가!$B:$Z,MATCH(LEFT(S$2,2),[4]평가!$7:$7,0)-1,FALSE),"")</f>
        <v>118</v>
      </c>
      <c r="T100" s="33">
        <f>IFERROR(VLOOKUP($B100,[5]평가!$B:$Z,MATCH(LEFT(T$2,2),[5]평가!$7:$7,0)-1,FALSE),"")</f>
        <v>0</v>
      </c>
      <c r="U100" s="36">
        <f>IFERROR(VLOOKUP($B100,[5]평가!$B:$Z,MATCH(LEFT(U$2,2),[5]평가!$7:$7,0)-1,FALSE),"")</f>
        <v>79</v>
      </c>
      <c r="V100" s="39">
        <f>IFERROR(VLOOKUP($B100,[5]평가!$B:$Z,MATCH(LEFT(V$2,2),[5]평가!$7:$7,0)-1,FALSE),"")</f>
        <v>62</v>
      </c>
      <c r="W100" s="33">
        <f>IFERROR(VLOOKUP($B100,대상!$B:$AD,MATCH(W$2,대상!$1:$1,0)-1,FALSE),"")</f>
        <v>0</v>
      </c>
      <c r="X100" s="20">
        <f>IF(ISBLANK(B100),"",T$1-COUNTIF(H100:V100,"회피"))</f>
        <v>5</v>
      </c>
      <c r="Y100" s="21">
        <f>IF($T$1=X100,(SUM(I100,L100,O100,R100,U100)-MIN(I100,L100,O100,R100,U100)-MAX(I100,L100,O100,R100,U100))/($T$1-2),SUM(I100,L100,O100,R100,U100/X100))</f>
        <v>76.333333333333329</v>
      </c>
      <c r="Z100" s="40">
        <f>IFERROR(VLOOKUP($B100,대상!$B:$AD,MATCH(Z$2,대상!$1:$1,0)-1,FALSE),0)</f>
        <v>0</v>
      </c>
      <c r="AA100" s="41">
        <f>IFERROR(IF(W100="면제","100"+Z100,Y100+Z100),"")</f>
        <v>76.333333333333329</v>
      </c>
      <c r="AB100" s="35" t="str">
        <f>IF(OR(W100="면제",N(Y100)=0),"",IF(AA100&lt;60,"과락",""))</f>
        <v/>
      </c>
      <c r="AC100" s="54">
        <f>IF(N(AA100)=0,"",RANK(AA100,AA$3:AA$202))</f>
        <v>96</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파일럿제품의 안전성에 대한 기본규격을 제시하여 목표설정이 선행되어야 안전성이 확보가능하나 규격 제시가 미흡함. _x000D_③- 창업 아이템 설계도를 적절히 제시하여 구체적인 내용을 제시함
- 사업화 로드맵 및 사업화 방안의 구체적인 제시가 미흡함 _x000D_④타겟 고객층이 명확함. 고객층이 명확화되면서 수익 모델의 다각화가 다소 어려워보임. 기존 경쟁 제품 대비 가격 및 품질 겨쟁력에 대한 설명력이 다소 부족함. _x000D_⑤에스컬레이터 핸들레일에 편의성을 부여한 과제임. 수요자 중심의 현장 필요성에 대한 추가내용 보완이 필요함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130</v>
      </c>
      <c r="B101" s="2">
        <v>20427280</v>
      </c>
      <c r="C101" s="38" t="str">
        <f>IFERROR(VLOOKUP($B101,대상!$B:$AC,MATCH(C$2,대상!$1:$1,0)-1,FALSE),"")</f>
        <v>지역기반</v>
      </c>
      <c r="D101" s="38" t="str">
        <f>IFERROR(VLOOKUP($B101,대상!$B$1:$AC$2756,MATCH(D$2,대상!$1:$1,0)-1,FALSE),"")</f>
        <v>이길우</v>
      </c>
      <c r="E101" s="36" t="str">
        <f>IFERROR(VLOOKUP($B101,대상!$B:$AC,MATCH(E$2,대상!$1:$1,0)-1,FALSE),"")</f>
        <v>기계ㆍ소재</v>
      </c>
      <c r="F101" s="38" t="str">
        <f>IFERROR(VLOOKUP($B101,대상!$B:$AC,MATCH(F$2,대상!$1:$1,0)-1,FALSE),"")</f>
        <v>화재 방지 및 작업 제어 기능을 탑재한 IoT 기반 레이저 커팅기</v>
      </c>
      <c r="G101" s="38" t="str">
        <f>IFERROR(VLOOKUP($B101,대상!$B:$AC,MATCH(G$2,대상!$1:$1,0)-1,FALSE),"")</f>
        <v/>
      </c>
      <c r="H101" s="33">
        <f>IFERROR(VLOOKUP($B101,[1]평가!$B:$Z,MATCH(LEFT(H$2,2),[1]평가!$7:$7,0)-1,FALSE),"")</f>
        <v>0</v>
      </c>
      <c r="I101" s="36">
        <f>IFERROR(VLOOKUP($B101,[1]평가!$B:$Z,MATCH(LEFT(I$2,2),[1]평가!$7:$7,0)-1,FALSE),"")</f>
        <v>74</v>
      </c>
      <c r="J101" s="36">
        <f>IFERROR(VLOOKUP($B101,[1]평가!$B:$Z,MATCH(LEFT(J$2,2),[1]평가!$7:$7,0)-1,FALSE),"")</f>
        <v>107</v>
      </c>
      <c r="K101" s="33">
        <f>IFERROR(VLOOKUP($B101,[2]평가!$B:$Z,MATCH(LEFT(K$2,2),[2]평가!$7:$7,0)-1,FALSE),"")</f>
        <v>0</v>
      </c>
      <c r="L101" s="36">
        <f>IFERROR(VLOOKUP($B101,[2]평가!$B:$Z,MATCH(LEFT(L$2,2),[2]평가!$7:$7,0)-1,FALSE),"")</f>
        <v>79</v>
      </c>
      <c r="M101" s="39">
        <f>IFERROR(VLOOKUP($B101,[2]평가!$B:$Z,MATCH(LEFT(M$2,2),[2]평가!$7:$7,0)-1,FALSE),"")</f>
        <v>62</v>
      </c>
      <c r="N101" s="33">
        <f>IFERROR(VLOOKUP($B101,[3]평가!$B:$Z,MATCH(LEFT(N$2,2),[3]평가!$7:$7,0)-1,FALSE),"")</f>
        <v>0</v>
      </c>
      <c r="O101" s="36">
        <f>IFERROR(VLOOKUP($B101,[3]평가!$B:$Z,MATCH(LEFT(O$2,2),[3]평가!$7:$7,0)-1,FALSE),"")</f>
        <v>76</v>
      </c>
      <c r="P101" s="39">
        <f>IFERROR(VLOOKUP($B101,[3]평가!$B:$Z,MATCH(LEFT(P$2,2),[3]평가!$7:$7,0)-1,FALSE),"")</f>
        <v>76</v>
      </c>
      <c r="Q101" s="33">
        <f>IFERROR(VLOOKUP($B101,[4]평가!$B:$Z,MATCH(LEFT(Q$2,2),[4]평가!$7:$7,0)-1,FALSE),"")</f>
        <v>0</v>
      </c>
      <c r="R101" s="36">
        <f>IFERROR(VLOOKUP($B101,[4]평가!$B:$Z,MATCH(LEFT(R$2,2),[4]평가!$7:$7,0)-1,FALSE),"")</f>
        <v>79</v>
      </c>
      <c r="S101" s="39">
        <f>IFERROR(VLOOKUP($B101,[4]평가!$B:$Z,MATCH(LEFT(S$2,2),[4]평가!$7:$7,0)-1,FALSE),"")</f>
        <v>62</v>
      </c>
      <c r="T101" s="33">
        <f>IFERROR(VLOOKUP($B101,[5]평가!$B:$Z,MATCH(LEFT(T$2,2),[5]평가!$7:$7,0)-1,FALSE),"")</f>
        <v>0</v>
      </c>
      <c r="U101" s="36">
        <f>IFERROR(VLOOKUP($B101,[5]평가!$B:$Z,MATCH(LEFT(U$2,2),[5]평가!$7:$7,0)-1,FALSE),"")</f>
        <v>69</v>
      </c>
      <c r="V101" s="39">
        <f>IFERROR(VLOOKUP($B101,[5]평가!$B:$Z,MATCH(LEFT(V$2,2),[5]평가!$7:$7,0)-1,FALSE),"")</f>
        <v>139</v>
      </c>
      <c r="W101" s="33">
        <f>IFERROR(VLOOKUP($B101,대상!$B:$AD,MATCH(W$2,대상!$1:$1,0)-1,FALSE),"")</f>
        <v>0</v>
      </c>
      <c r="X101" s="20">
        <f>IF(ISBLANK(B101),"",T$1-COUNTIF(H101:V101,"회피"))</f>
        <v>5</v>
      </c>
      <c r="Y101" s="21">
        <f>IF($T$1=X101,(SUM(I101,L101,O101,R101,U101)-MIN(I101,L101,O101,R101,U101)-MAX(I101,L101,O101,R101,U101))/($T$1-2),SUM(I101,L101,O101,R101,U101/X101))</f>
        <v>76.333333333333329</v>
      </c>
      <c r="Z101" s="40">
        <f>IFERROR(VLOOKUP($B101,대상!$B:$AD,MATCH(Z$2,대상!$1:$1,0)-1,FALSE),0)</f>
        <v>0</v>
      </c>
      <c r="AA101" s="41">
        <f>IFERROR(IF(W101="면제","100"+Z101,Y101+Z101),"")</f>
        <v>76.333333333333329</v>
      </c>
      <c r="AB101" s="35" t="str">
        <f>IF(OR(W101="면제",N(Y101)=0),"",IF(AA101&lt;60,"과락",""))</f>
        <v/>
      </c>
      <c r="AC101" s="54">
        <f>IF(N(AA101)=0,"",RANK(AA101,AA$3:AA$202))</f>
        <v>96</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 사업 아이템을 통한 시장 분석이 잘 작성됨
- 명확한 아이템의 차별화 기술이 작성되어야함. _x000D_④제조 현장의 안전문제에 대한 솔루션을 합리적으로 제시함. 융합 기술 구현에 있어서의 통합 실현 가능성에 대한 구체적인 계획이 다소 부족함. 사업비 활용 계획이 구체적으로 설정되었으나 향후 성장 전략이 다소 모호함. _x000D_⑤기존 레이저 커팅기의 문제를 보완하는 과제임. 시장진입을 위해 구체적인 차별점에 대한 보완설명이 필요함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157</v>
      </c>
      <c r="B102" s="2">
        <v>20403927</v>
      </c>
      <c r="C102" s="38" t="str">
        <f>IFERROR(VLOOKUP($B102,대상!$B:$AC,MATCH(C$2,대상!$1:$1,0)-1,FALSE),"")</f>
        <v>대학발</v>
      </c>
      <c r="D102" s="38" t="str">
        <f>IFERROR(VLOOKUP($B102,대상!$B$1:$AC$2756,MATCH(D$2,대상!$1:$1,0)-1,FALSE),"")</f>
        <v>한상민</v>
      </c>
      <c r="E102" s="36" t="str">
        <f>IFERROR(VLOOKUP($B102,대상!$B:$AC,MATCH(E$2,대상!$1:$1,0)-1,FALSE),"")</f>
        <v>기계ㆍ소재</v>
      </c>
      <c r="F102" s="38" t="str">
        <f>IFERROR(VLOOKUP($B102,대상!$B:$AC,MATCH(F$2,대상!$1:$1,0)-1,FALSE),"")</f>
        <v>시각장애인들의 안전하고 편리한 도보보행을 돕는 동반 로봇 플랫폼</v>
      </c>
      <c r="G102" s="38" t="str">
        <f>IFERROR(VLOOKUP($B102,대상!$B:$AC,MATCH(G$2,대상!$1:$1,0)-1,FALSE),"")</f>
        <v/>
      </c>
      <c r="H102" s="33">
        <f>IFERROR(VLOOKUP($B102,[1]평가!$B:$Z,MATCH(LEFT(H$2,2),[1]평가!$7:$7,0)-1,FALSE),"")</f>
        <v>0</v>
      </c>
      <c r="I102" s="36">
        <f>IFERROR(VLOOKUP($B102,[1]평가!$B:$Z,MATCH(LEFT(I$2,2),[1]평가!$7:$7,0)-1,FALSE),"")</f>
        <v>67</v>
      </c>
      <c r="J102" s="36">
        <f>IFERROR(VLOOKUP($B102,[1]평가!$B:$Z,MATCH(LEFT(J$2,2),[1]평가!$7:$7,0)-1,FALSE),"")</f>
        <v>148</v>
      </c>
      <c r="K102" s="33">
        <f>IFERROR(VLOOKUP($B102,[2]평가!$B:$Z,MATCH(LEFT(K$2,2),[2]평가!$7:$7,0)-1,FALSE),"")</f>
        <v>0</v>
      </c>
      <c r="L102" s="36">
        <f>IFERROR(VLOOKUP($B102,[2]평가!$B:$Z,MATCH(LEFT(L$2,2),[2]평가!$7:$7,0)-1,FALSE),"")</f>
        <v>72</v>
      </c>
      <c r="M102" s="39">
        <f>IFERROR(VLOOKUP($B102,[2]평가!$B:$Z,MATCH(LEFT(M$2,2),[2]평가!$7:$7,0)-1,FALSE),"")</f>
        <v>108</v>
      </c>
      <c r="N102" s="33">
        <f>IFERROR(VLOOKUP($B102,[3]평가!$B:$Z,MATCH(LEFT(N$2,2),[3]평가!$7:$7,0)-1,FALSE),"")</f>
        <v>0</v>
      </c>
      <c r="O102" s="36">
        <f>IFERROR(VLOOKUP($B102,[3]평가!$B:$Z,MATCH(LEFT(O$2,2),[3]평가!$7:$7,0)-1,FALSE),"")</f>
        <v>78</v>
      </c>
      <c r="P102" s="39">
        <f>IFERROR(VLOOKUP($B102,[3]평가!$B:$Z,MATCH(LEFT(P$2,2),[3]평가!$7:$7,0)-1,FALSE),"")</f>
        <v>65</v>
      </c>
      <c r="Q102" s="33">
        <f>IFERROR(VLOOKUP($B102,[4]평가!$B:$Z,MATCH(LEFT(Q$2,2),[4]평가!$7:$7,0)-1,FALSE),"")</f>
        <v>0</v>
      </c>
      <c r="R102" s="36">
        <f>IFERROR(VLOOKUP($B102,[4]평가!$B:$Z,MATCH(LEFT(R$2,2),[4]평가!$7:$7,0)-1,FALSE),"")</f>
        <v>79</v>
      </c>
      <c r="S102" s="39">
        <f>IFERROR(VLOOKUP($B102,[4]평가!$B:$Z,MATCH(LEFT(S$2,2),[4]평가!$7:$7,0)-1,FALSE),"")</f>
        <v>62</v>
      </c>
      <c r="T102" s="33">
        <f>IFERROR(VLOOKUP($B102,[5]평가!$B:$Z,MATCH(LEFT(T$2,2),[5]평가!$7:$7,0)-1,FALSE),"")</f>
        <v>0</v>
      </c>
      <c r="U102" s="36">
        <f>IFERROR(VLOOKUP($B102,[5]평가!$B:$Z,MATCH(LEFT(U$2,2),[5]평가!$7:$7,0)-1,FALSE),"")</f>
        <v>81</v>
      </c>
      <c r="V102" s="39">
        <f>IFERROR(VLOOKUP($B102,[5]평가!$B:$Z,MATCH(LEFT(V$2,2),[5]평가!$7:$7,0)-1,FALSE),"")</f>
        <v>58</v>
      </c>
      <c r="W102" s="33">
        <f>IFERROR(VLOOKUP($B102,대상!$B:$AD,MATCH(W$2,대상!$1:$1,0)-1,FALSE),"")</f>
        <v>0</v>
      </c>
      <c r="X102" s="20">
        <f>IF(ISBLANK(B102),"",T$1-COUNTIF(H102:V102,"회피"))</f>
        <v>5</v>
      </c>
      <c r="Y102" s="21">
        <f>IF($T$1=X102,(SUM(I102,L102,O102,R102,U102)-MIN(I102,L102,O102,R102,U102)-MAX(I102,L102,O102,R102,U102))/($T$1-2),SUM(I102,L102,O102,R102,U102/X102))</f>
        <v>76.333333333333329</v>
      </c>
      <c r="Z102" s="40">
        <f>IFERROR(VLOOKUP($B102,대상!$B:$AD,MATCH(Z$2,대상!$1:$1,0)-1,FALSE),0)</f>
        <v>0</v>
      </c>
      <c r="AA102" s="41">
        <f>IFERROR(IF(W102="면제","100"+Z102,Y102+Z102),"")</f>
        <v>76.333333333333329</v>
      </c>
      <c r="AB102" s="35" t="str">
        <f>IF(OR(W102="면제",N(Y102)=0),"",IF(AA102&lt;60,"과락",""))</f>
        <v/>
      </c>
      <c r="AC102" s="54">
        <f>IF(N(AA102)=0,"",RANK(AA102,AA$3:AA$202))</f>
        <v>96</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①사회적으러 주목받는 기술이나 기슬적인 소개가 부족함 후발 진입자에 대한 방어 대첵이 필요함 _x000D_②사업계획서는 양호하게 작성되었으나 평가 항목중 측정지표가 구체적으로 설정되어야 실현 가능성이 검증되나 구체성이 미흡하여 판단에 애로가 있음. _x000D_③- 아이템의 목적이 명확하고 시장 니즈가 구체적으로 작성됨
- 사업화 로드맵에 대한 작성이 미흡하고, 성장 전략의 내용 보완이 필요함 _x000D_④문제에 대한 해결 방안 도출 과정이 합리적임. 시장 침투 및 BM에 대한 근거가 다소 모호함. _x000D_⑤시각장애인 안내로봇 개발 과제임. 기술개발내용의 보완은 필요하나 필요성이 보이며 개발이 완료되면 시장진입이 가능할것으로 보임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 xml:space="preserve">①일치 _x000D_②일치 _x000D_③일치 _x000D_④일치 _x000D_⑤일치 </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 xml:space="preserve">①AI를 활용한 시각장애인을 안내하는 솔류션으로서 지역주력산업과 일치함 _x000D_②본 사업의 지역주력산업 연계 분야 일치함.  _x000D_③동반 로봇 플랫폼으로 분야가 일치함 _x000D_④시각 장애인을 위한 지능형 로봇 기술로, 지역주력산업 일치  _x000D_⑤지능형로봇 지역주력산업과 관련됨 </v>
      </c>
    </row>
    <row r="103" spans="1:32" ht="30" customHeight="1" x14ac:dyDescent="0.35">
      <c r="A103" s="4">
        <v>177</v>
      </c>
      <c r="B103" s="2">
        <v>20416306</v>
      </c>
      <c r="C103" s="38" t="str">
        <f>IFERROR(VLOOKUP($B103,대상!$B:$AC,MATCH(C$2,대상!$1:$1,0)-1,FALSE),"")</f>
        <v>지역기반</v>
      </c>
      <c r="D103" s="38" t="str">
        <f>IFERROR(VLOOKUP($B103,대상!$B$1:$AC$2756,MATCH(D$2,대상!$1:$1,0)-1,FALSE),"")</f>
        <v>이승현</v>
      </c>
      <c r="E103" s="36" t="str">
        <f>IFERROR(VLOOKUP($B103,대상!$B:$AC,MATCH(E$2,대상!$1:$1,0)-1,FALSE),"")</f>
        <v>기계ㆍ소재</v>
      </c>
      <c r="F103" s="38" t="str">
        <f>IFERROR(VLOOKUP($B103,대상!$B:$AC,MATCH(F$2,대상!$1:$1,0)-1,FALSE),"")</f>
        <v>수입 대체가 가능한 K-뷰티 콘택트렌즈 알루미늄 리드지 개발</v>
      </c>
      <c r="G103" s="38" t="str">
        <f>IFERROR(VLOOKUP($B103,대상!$B:$AC,MATCH(G$2,대상!$1:$1,0)-1,FALSE),"")</f>
        <v/>
      </c>
      <c r="H103" s="33">
        <f>IFERROR(VLOOKUP($B103,[1]평가!$B:$Z,MATCH(LEFT(H$2,2),[1]평가!$7:$7,0)-1,FALSE),"")</f>
        <v>0</v>
      </c>
      <c r="I103" s="36">
        <f>IFERROR(VLOOKUP($B103,[1]평가!$B:$Z,MATCH(LEFT(I$2,2),[1]평가!$7:$7,0)-1,FALSE),"")</f>
        <v>73</v>
      </c>
      <c r="J103" s="36">
        <f>IFERROR(VLOOKUP($B103,[1]평가!$B:$Z,MATCH(LEFT(J$2,2),[1]평가!$7:$7,0)-1,FALSE),"")</f>
        <v>117</v>
      </c>
      <c r="K103" s="33">
        <f>IFERROR(VLOOKUP($B103,[2]평가!$B:$Z,MATCH(LEFT(K$2,2),[2]평가!$7:$7,0)-1,FALSE),"")</f>
        <v>0</v>
      </c>
      <c r="L103" s="36">
        <f>IFERROR(VLOOKUP($B103,[2]평가!$B:$Z,MATCH(LEFT(L$2,2),[2]평가!$7:$7,0)-1,FALSE),"")</f>
        <v>67</v>
      </c>
      <c r="M103" s="39">
        <f>IFERROR(VLOOKUP($B103,[2]평가!$B:$Z,MATCH(LEFT(M$2,2),[2]평가!$7:$7,0)-1,FALSE),"")</f>
        <v>143</v>
      </c>
      <c r="N103" s="33">
        <f>IFERROR(VLOOKUP($B103,[3]평가!$B:$Z,MATCH(LEFT(N$2,2),[3]평가!$7:$7,0)-1,FALSE),"")</f>
        <v>0</v>
      </c>
      <c r="O103" s="36">
        <f>IFERROR(VLOOKUP($B103,[3]평가!$B:$Z,MATCH(LEFT(O$2,2),[3]평가!$7:$7,0)-1,FALSE),"")</f>
        <v>77</v>
      </c>
      <c r="P103" s="39">
        <f>IFERROR(VLOOKUP($B103,[3]평가!$B:$Z,MATCH(LEFT(P$2,2),[3]평가!$7:$7,0)-1,FALSE),"")</f>
        <v>68</v>
      </c>
      <c r="Q103" s="33">
        <f>IFERROR(VLOOKUP($B103,[4]평가!$B:$Z,MATCH(LEFT(Q$2,2),[4]평가!$7:$7,0)-1,FALSE),"")</f>
        <v>0</v>
      </c>
      <c r="R103" s="36">
        <f>IFERROR(VLOOKUP($B103,[4]평가!$B:$Z,MATCH(LEFT(R$2,2),[4]평가!$7:$7,0)-1,FALSE),"")</f>
        <v>86</v>
      </c>
      <c r="S103" s="39">
        <f>IFERROR(VLOOKUP($B103,[4]평가!$B:$Z,MATCH(LEFT(S$2,2),[4]평가!$7:$7,0)-1,FALSE),"")</f>
        <v>49</v>
      </c>
      <c r="T103" s="33">
        <f>IFERROR(VLOOKUP($B103,[5]평가!$B:$Z,MATCH(LEFT(T$2,2),[5]평가!$7:$7,0)-1,FALSE),"")</f>
        <v>0</v>
      </c>
      <c r="U103" s="36">
        <f>IFERROR(VLOOKUP($B103,[5]평가!$B:$Z,MATCH(LEFT(U$2,2),[5]평가!$7:$7,0)-1,FALSE),"")</f>
        <v>79</v>
      </c>
      <c r="V103" s="39">
        <f>IFERROR(VLOOKUP($B103,[5]평가!$B:$Z,MATCH(LEFT(V$2,2),[5]평가!$7:$7,0)-1,FALSE),"")</f>
        <v>62</v>
      </c>
      <c r="W103" s="33">
        <f>IFERROR(VLOOKUP($B103,대상!$B:$AD,MATCH(W$2,대상!$1:$1,0)-1,FALSE),"")</f>
        <v>0</v>
      </c>
      <c r="X103" s="20">
        <f>IF(ISBLANK(B103),"",T$1-COUNTIF(H103:V103,"회피"))</f>
        <v>5</v>
      </c>
      <c r="Y103" s="21">
        <f>IF($T$1=X103,(SUM(I103,L103,O103,R103,U103)-MIN(I103,L103,O103,R103,U103)-MAX(I103,L103,O103,R103,U103))/($T$1-2),SUM(I103,L103,O103,R103,U103/X103))</f>
        <v>76.333333333333329</v>
      </c>
      <c r="Z103" s="40">
        <f>IFERROR(VLOOKUP($B103,대상!$B:$AD,MATCH(Z$2,대상!$1:$1,0)-1,FALSE),0)</f>
        <v>0</v>
      </c>
      <c r="AA103" s="41">
        <f>IFERROR(IF(W103="면제","100"+Z103,Y103+Z103),"")</f>
        <v>76.333333333333329</v>
      </c>
      <c r="AB103" s="35" t="str">
        <f>IF(OR(W103="면제",N(Y103)=0),"",IF(AA103&lt;60,"과락",""))</f>
        <v/>
      </c>
      <c r="AC103" s="54">
        <f>IF(N(AA103)=0,"",RANK(AA103,AA$3:AA$202))</f>
        <v>96</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①기존시장에 대한 진입 전략과 경쟁력확보에 관한 세부적인 전략이 필요함 _x000D_②사업계획서의 내용은 양호하나 개발 개선방안에서 박리성능에 대한 사전에 구체적인 데이터를 확보하여 신뢰성을 확보하고 검증을 하여야 실현 가능성이 보장되나 미흡함. _x000D_③- 창업 아이템의 필요성 및 기술실현 가능성이 구체적으로 작성됨
- 매출 및 시장 진입 전략에 대한 구체성이 부족함 _x000D_④사업 영역에 대한 이해도가 높고 제품 완성도가 높음. 지원 사업을 활용한 제품 고도화 및 구체화 방안이 다소 모호함. _x000D_⑤포장지의 국산화개발 과제임. 국산화 개발에 대한 필요성과 국산화 이후 시장 수요에 대한 보완설명이 필요함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21</v>
      </c>
      <c r="B104" s="2">
        <v>20418490</v>
      </c>
      <c r="C104" s="38" t="str">
        <f>IFERROR(VLOOKUP($B104,대상!$B:$AC,MATCH(C$2,대상!$1:$1,0)-1,FALSE),"")</f>
        <v>지역기반</v>
      </c>
      <c r="D104" s="38" t="str">
        <f>IFERROR(VLOOKUP($B104,대상!$B$1:$AC$2756,MATCH(D$2,대상!$1:$1,0)-1,FALSE),"")</f>
        <v>김아영</v>
      </c>
      <c r="E104" s="36" t="str">
        <f>IFERROR(VLOOKUP($B104,대상!$B:$AC,MATCH(E$2,대상!$1:$1,0)-1,FALSE),"")</f>
        <v>기계ㆍ소재</v>
      </c>
      <c r="F104" s="38" t="str">
        <f>IFERROR(VLOOKUP($B104,대상!$B:$AC,MATCH(F$2,대상!$1:$1,0)-1,FALSE),"")</f>
        <v>초저주파 발생기능을 적용한 수면유도 침대 플랫폼 개발</v>
      </c>
      <c r="G104" s="38" t="str">
        <f>IFERROR(VLOOKUP($B104,대상!$B:$AC,MATCH(G$2,대상!$1:$1,0)-1,FALSE),"")</f>
        <v/>
      </c>
      <c r="H104" s="33">
        <f>IFERROR(VLOOKUP($B104,[1]평가!$B:$Z,MATCH(LEFT(H$2,2),[1]평가!$7:$7,0)-1,FALSE),"")</f>
        <v>0</v>
      </c>
      <c r="I104" s="36">
        <f>IFERROR(VLOOKUP($B104,[1]평가!$B:$Z,MATCH(LEFT(I$2,2),[1]평가!$7:$7,0)-1,FALSE),"")</f>
        <v>70</v>
      </c>
      <c r="J104" s="36">
        <f>IFERROR(VLOOKUP($B104,[1]평가!$B:$Z,MATCH(LEFT(J$2,2),[1]평가!$7:$7,0)-1,FALSE),"")</f>
        <v>141</v>
      </c>
      <c r="K104" s="33">
        <f>IFERROR(VLOOKUP($B104,[2]평가!$B:$Z,MATCH(LEFT(K$2,2),[2]평가!$7:$7,0)-1,FALSE),"")</f>
        <v>0</v>
      </c>
      <c r="L104" s="36">
        <f>IFERROR(VLOOKUP($B104,[2]평가!$B:$Z,MATCH(LEFT(L$2,2),[2]평가!$7:$7,0)-1,FALSE),"")</f>
        <v>63</v>
      </c>
      <c r="M104" s="39">
        <f>IFERROR(VLOOKUP($B104,[2]평가!$B:$Z,MATCH(LEFT(M$2,2),[2]평가!$7:$7,0)-1,FALSE),"")</f>
        <v>181</v>
      </c>
      <c r="N104" s="33">
        <f>IFERROR(VLOOKUP($B104,[3]평가!$B:$Z,MATCH(LEFT(N$2,2),[3]평가!$7:$7,0)-1,FALSE),"")</f>
        <v>0</v>
      </c>
      <c r="O104" s="36">
        <f>IFERROR(VLOOKUP($B104,[3]평가!$B:$Z,MATCH(LEFT(O$2,2),[3]평가!$7:$7,0)-1,FALSE),"")</f>
        <v>71</v>
      </c>
      <c r="P104" s="39">
        <f>IFERROR(VLOOKUP($B104,[3]평가!$B:$Z,MATCH(LEFT(P$2,2),[3]평가!$7:$7,0)-1,FALSE),"")</f>
        <v>127</v>
      </c>
      <c r="Q104" s="33">
        <f>IFERROR(VLOOKUP($B104,[4]평가!$B:$Z,MATCH(LEFT(Q$2,2),[4]평가!$7:$7,0)-1,FALSE),"")</f>
        <v>0</v>
      </c>
      <c r="R104" s="36">
        <f>IFERROR(VLOOKUP($B104,[4]평가!$B:$Z,MATCH(LEFT(R$2,2),[4]평가!$7:$7,0)-1,FALSE),"")</f>
        <v>89</v>
      </c>
      <c r="S104" s="39">
        <f>IFERROR(VLOOKUP($B104,[4]평가!$B:$Z,MATCH(LEFT(S$2,2),[4]평가!$7:$7,0)-1,FALSE),"")</f>
        <v>13</v>
      </c>
      <c r="T104" s="33">
        <f>IFERROR(VLOOKUP($B104,[5]평가!$B:$Z,MATCH(LEFT(T$2,2),[5]평가!$7:$7,0)-1,FALSE),"")</f>
        <v>0</v>
      </c>
      <c r="U104" s="36">
        <f>IFERROR(VLOOKUP($B104,[5]평가!$B:$Z,MATCH(LEFT(U$2,2),[5]평가!$7:$7,0)-1,FALSE),"")</f>
        <v>87</v>
      </c>
      <c r="V104" s="39">
        <f>IFERROR(VLOOKUP($B104,[5]평가!$B:$Z,MATCH(LEFT(V$2,2),[5]평가!$7:$7,0)-1,FALSE),"")</f>
        <v>32</v>
      </c>
      <c r="W104" s="33">
        <f>IFERROR(VLOOKUP($B104,대상!$B:$AD,MATCH(W$2,대상!$1:$1,0)-1,FALSE),"")</f>
        <v>0</v>
      </c>
      <c r="X104" s="20">
        <f>IF(ISBLANK(B104),"",T$1-COUNTIF(H104:V104,"회피"))</f>
        <v>5</v>
      </c>
      <c r="Y104" s="21">
        <f>IF($T$1=X104,(SUM(I104,L104,O104,R104,U104)-MIN(I104,L104,O104,R104,U104)-MAX(I104,L104,O104,R104,U104))/($T$1-2),SUM(I104,L104,O104,R104,U104/X104))</f>
        <v>76</v>
      </c>
      <c r="Z104" s="40">
        <f>IFERROR(VLOOKUP($B104,대상!$B:$AD,MATCH(Z$2,대상!$1:$1,0)-1,FALSE),0)</f>
        <v>0</v>
      </c>
      <c r="AA104" s="41">
        <f>IFERROR(IF(W104="면제","100"+Z104,Y104+Z104),"")</f>
        <v>76</v>
      </c>
      <c r="AB104" s="35" t="str">
        <f>IF(OR(W104="면제",N(Y104)=0),"",IF(AA104&lt;60,"과락",""))</f>
        <v/>
      </c>
      <c r="AC104" s="54">
        <f>IF(N(AA104)=0,"",RANK(AA104,AA$3:AA$202))</f>
        <v>102</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①기존시장에 대한 진입 전략과 경쟁력확보에 관한 세부적인 전략이 필요함 _x000D_②사업게획은 양호하나 비즈니스 모델의 구체성이 미흡하며 수요자의 요구조건을 충분히 만족할수 있는 방향제시가 필요함.. _x000D_③- 아이템의 기술 명시가 명확하게 작성되었음
- 기존 기술과의 차별성이 잘작성됨.
- 팀 구성이 다소 미흡하며, 사업화 전략에 대한 설명이 미흡함. _x000D_④사업 영역에 대한 팀 역량이 우수함. 기술적 구현과 사업화 계획이 세부적으로 잘 구성되어있음.  _x000D_⑤수면장애 개선을 위한 솔루션 개발과제임. 기술개발의 내용이 잘 설명되어 있음.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80</v>
      </c>
      <c r="B105" s="2">
        <v>20412637</v>
      </c>
      <c r="C105" s="38" t="str">
        <f>IFERROR(VLOOKUP($B105,대상!$B:$AC,MATCH(C$2,대상!$1:$1,0)-1,FALSE),"")</f>
        <v>지역기반</v>
      </c>
      <c r="D105" s="38" t="str">
        <f>IFERROR(VLOOKUP($B105,대상!$B$1:$AC$2756,MATCH(D$2,대상!$1:$1,0)-1,FALSE),"")</f>
        <v>김성훈</v>
      </c>
      <c r="E105" s="36" t="str">
        <f>IFERROR(VLOOKUP($B105,대상!$B:$AC,MATCH(E$2,대상!$1:$1,0)-1,FALSE),"")</f>
        <v>기계ㆍ소재</v>
      </c>
      <c r="F105" s="38" t="str">
        <f>IFERROR(VLOOKUP($B105,대상!$B:$AC,MATCH(F$2,대상!$1:$1,0)-1,FALSE),"")</f>
        <v>십자형 앙카홀·슬롯 브래킷·진동 감쇠 댐퍼가 통합된 내진 시스템 화스너 개발</v>
      </c>
      <c r="G105" s="38" t="str">
        <f>IFERROR(VLOOKUP($B105,대상!$B:$AC,MATCH(G$2,대상!$1:$1,0)-1,FALSE),"")</f>
        <v/>
      </c>
      <c r="H105" s="33">
        <f>IFERROR(VLOOKUP($B105,[1]평가!$B:$Z,MATCH(LEFT(H$2,2),[1]평가!$7:$7,0)-1,FALSE),"")</f>
        <v>0</v>
      </c>
      <c r="I105" s="36">
        <f>IFERROR(VLOOKUP($B105,[1]평가!$B:$Z,MATCH(LEFT(I$2,2),[1]평가!$7:$7,0)-1,FALSE),"")</f>
        <v>80</v>
      </c>
      <c r="J105" s="36">
        <f>IFERROR(VLOOKUP($B105,[1]평가!$B:$Z,MATCH(LEFT(J$2,2),[1]평가!$7:$7,0)-1,FALSE),"")</f>
        <v>62</v>
      </c>
      <c r="K105" s="33">
        <f>IFERROR(VLOOKUP($B105,[2]평가!$B:$Z,MATCH(LEFT(K$2,2),[2]평가!$7:$7,0)-1,FALSE),"")</f>
        <v>0</v>
      </c>
      <c r="L105" s="36">
        <f>IFERROR(VLOOKUP($B105,[2]평가!$B:$Z,MATCH(LEFT(L$2,2),[2]평가!$7:$7,0)-1,FALSE),"")</f>
        <v>69</v>
      </c>
      <c r="M105" s="39">
        <f>IFERROR(VLOOKUP($B105,[2]평가!$B:$Z,MATCH(LEFT(M$2,2),[2]평가!$7:$7,0)-1,FALSE),"")</f>
        <v>119</v>
      </c>
      <c r="N105" s="33">
        <f>IFERROR(VLOOKUP($B105,[3]평가!$B:$Z,MATCH(LEFT(N$2,2),[3]평가!$7:$7,0)-1,FALSE),"")</f>
        <v>0</v>
      </c>
      <c r="O105" s="36">
        <f>IFERROR(VLOOKUP($B105,[3]평가!$B:$Z,MATCH(LEFT(O$2,2),[3]평가!$7:$7,0)-1,FALSE),"")</f>
        <v>73</v>
      </c>
      <c r="P105" s="39">
        <f>IFERROR(VLOOKUP($B105,[3]평가!$B:$Z,MATCH(LEFT(P$2,2),[3]평가!$7:$7,0)-1,FALSE),"")</f>
        <v>101</v>
      </c>
      <c r="Q105" s="33">
        <f>IFERROR(VLOOKUP($B105,[4]평가!$B:$Z,MATCH(LEFT(Q$2,2),[4]평가!$7:$7,0)-1,FALSE),"")</f>
        <v>0</v>
      </c>
      <c r="R105" s="36">
        <f>IFERROR(VLOOKUP($B105,[4]평가!$B:$Z,MATCH(LEFT(R$2,2),[4]평가!$7:$7,0)-1,FALSE),"")</f>
        <v>77</v>
      </c>
      <c r="S105" s="39">
        <f>IFERROR(VLOOKUP($B105,[4]평가!$B:$Z,MATCH(LEFT(S$2,2),[4]평가!$7:$7,0)-1,FALSE),"")</f>
        <v>62</v>
      </c>
      <c r="T105" s="33">
        <f>IFERROR(VLOOKUP($B105,[5]평가!$B:$Z,MATCH(LEFT(T$2,2),[5]평가!$7:$7,0)-1,FALSE),"")</f>
        <v>0</v>
      </c>
      <c r="U105" s="36">
        <f>IFERROR(VLOOKUP($B105,[5]평가!$B:$Z,MATCH(LEFT(U$2,2),[5]평가!$7:$7,0)-1,FALSE),"")</f>
        <v>72</v>
      </c>
      <c r="V105" s="39">
        <f>IFERROR(VLOOKUP($B105,[5]평가!$B:$Z,MATCH(LEFT(V$2,2),[5]평가!$7:$7,0)-1,FALSE),"")</f>
        <v>115</v>
      </c>
      <c r="W105" s="33">
        <f>IFERROR(VLOOKUP($B105,대상!$B:$AD,MATCH(W$2,대상!$1:$1,0)-1,FALSE),"")</f>
        <v>0</v>
      </c>
      <c r="X105" s="20">
        <f>IF(ISBLANK(B105),"",T$1-COUNTIF(H105:V105,"회피"))</f>
        <v>5</v>
      </c>
      <c r="Y105" s="21">
        <f>IF($T$1=X105,(SUM(I105,L105,O105,R105,U105)-MIN(I105,L105,O105,R105,U105)-MAX(I105,L105,O105,R105,U105))/($T$1-2),SUM(I105,L105,O105,R105,U105/X105))</f>
        <v>74</v>
      </c>
      <c r="Z105" s="40">
        <f>IFERROR(VLOOKUP($B105,대상!$B:$AD,MATCH(Z$2,대상!$1:$1,0)-1,FALSE),0)</f>
        <v>2</v>
      </c>
      <c r="AA105" s="41">
        <f>IFERROR(IF(W105="면제","100"+Z105,Y105+Z105),"")</f>
        <v>76</v>
      </c>
      <c r="AB105" s="35" t="str">
        <f>IF(OR(W105="면제",N(Y105)=0),"",IF(AA105&lt;60,"과락",""))</f>
        <v/>
      </c>
      <c r="AC105" s="54">
        <f>IF(N(AA105)=0,"",RANK(AA105,AA$3:AA$202))</f>
        <v>102</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화스너에 대한 강도 및 내구성 검증이 선행되어야 안전성이 확보가능하나 규격 제시가 미흡함. _x000D_③- 사업 배경 및 필요성이 구체적으로 작성되었음, 목표 시장이 명확함
- 창업 아이템 비즈니스 모델이 미흡하여 구체적인 제시가 필요함 _x000D_④현장에 분명히 존재하는 문제를 타겟하여 솔루션을 고안함. 제품 경쟁력에 대한 다각적인 검토가 필요함. _x000D_⑤현장에서 필요성이 있는 개발품이지만, 기술개발의 난이도가 높지 않음,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105</v>
      </c>
      <c r="B106" s="2">
        <v>20419422</v>
      </c>
      <c r="C106" s="38" t="str">
        <f>IFERROR(VLOOKUP($B106,대상!$B:$AC,MATCH(C$2,대상!$1:$1,0)-1,FALSE),"")</f>
        <v>지역기반</v>
      </c>
      <c r="D106" s="38" t="str">
        <f>IFERROR(VLOOKUP($B106,대상!$B$1:$AC$2756,MATCH(D$2,대상!$1:$1,0)-1,FALSE),"")</f>
        <v>박진호</v>
      </c>
      <c r="E106" s="36" t="str">
        <f>IFERROR(VLOOKUP($B106,대상!$B:$AC,MATCH(E$2,대상!$1:$1,0)-1,FALSE),"")</f>
        <v>기계ㆍ소재</v>
      </c>
      <c r="F106" s="38" t="str">
        <f>IFERROR(VLOOKUP($B106,대상!$B:$AC,MATCH(F$2,대상!$1:$1,0)-1,FALSE),"")</f>
        <v>IoT 연동 포터블 거리감지 안전경보기(위험구역 접근경보 솔루션)임</v>
      </c>
      <c r="G106" s="38" t="str">
        <f>IFERROR(VLOOKUP($B106,대상!$B:$AC,MATCH(G$2,대상!$1:$1,0)-1,FALSE),"")</f>
        <v/>
      </c>
      <c r="H106" s="33">
        <f>IFERROR(VLOOKUP($B106,[1]평가!$B:$Z,MATCH(LEFT(H$2,2),[1]평가!$7:$7,0)-1,FALSE),"")</f>
        <v>0</v>
      </c>
      <c r="I106" s="36">
        <f>IFERROR(VLOOKUP($B106,[1]평가!$B:$Z,MATCH(LEFT(I$2,2),[1]평가!$7:$7,0)-1,FALSE),"")</f>
        <v>78</v>
      </c>
      <c r="J106" s="36">
        <f>IFERROR(VLOOKUP($B106,[1]평가!$B:$Z,MATCH(LEFT(J$2,2),[1]평가!$7:$7,0)-1,FALSE),"")</f>
        <v>74</v>
      </c>
      <c r="K106" s="33">
        <f>IFERROR(VLOOKUP($B106,[2]평가!$B:$Z,MATCH(LEFT(K$2,2),[2]평가!$7:$7,0)-1,FALSE),"")</f>
        <v>0</v>
      </c>
      <c r="L106" s="36">
        <f>IFERROR(VLOOKUP($B106,[2]평가!$B:$Z,MATCH(LEFT(L$2,2),[2]평가!$7:$7,0)-1,FALSE),"")</f>
        <v>67</v>
      </c>
      <c r="M106" s="39">
        <f>IFERROR(VLOOKUP($B106,[2]평가!$B:$Z,MATCH(LEFT(M$2,2),[2]평가!$7:$7,0)-1,FALSE),"")</f>
        <v>143</v>
      </c>
      <c r="N106" s="33">
        <f>IFERROR(VLOOKUP($B106,[3]평가!$B:$Z,MATCH(LEFT(N$2,2),[3]평가!$7:$7,0)-1,FALSE),"")</f>
        <v>0</v>
      </c>
      <c r="O106" s="36">
        <f>IFERROR(VLOOKUP($B106,[3]평가!$B:$Z,MATCH(LEFT(O$2,2),[3]평가!$7:$7,0)-1,FALSE),"")</f>
        <v>76</v>
      </c>
      <c r="P106" s="39">
        <f>IFERROR(VLOOKUP($B106,[3]평가!$B:$Z,MATCH(LEFT(P$2,2),[3]평가!$7:$7,0)-1,FALSE),"")</f>
        <v>76</v>
      </c>
      <c r="Q106" s="33">
        <f>IFERROR(VLOOKUP($B106,[4]평가!$B:$Z,MATCH(LEFT(Q$2,2),[4]평가!$7:$7,0)-1,FALSE),"")</f>
        <v>0</v>
      </c>
      <c r="R106" s="36">
        <f>IFERROR(VLOOKUP($B106,[4]평가!$B:$Z,MATCH(LEFT(R$2,2),[4]평가!$7:$7,0)-1,FALSE),"")</f>
        <v>78</v>
      </c>
      <c r="S106" s="39">
        <f>IFERROR(VLOOKUP($B106,[4]평가!$B:$Z,MATCH(LEFT(S$2,2),[4]평가!$7:$7,0)-1,FALSE),"")</f>
        <v>103</v>
      </c>
      <c r="T106" s="33">
        <f>IFERROR(VLOOKUP($B106,[5]평가!$B:$Z,MATCH(LEFT(T$2,2),[5]평가!$7:$7,0)-1,FALSE),"")</f>
        <v>0</v>
      </c>
      <c r="U106" s="36">
        <f>IFERROR(VLOOKUP($B106,[5]평가!$B:$Z,MATCH(LEFT(U$2,2),[5]평가!$7:$7,0)-1,FALSE),"")</f>
        <v>74</v>
      </c>
      <c r="V106" s="39">
        <f>IFERROR(VLOOKUP($B106,[5]평가!$B:$Z,MATCH(LEFT(V$2,2),[5]평가!$7:$7,0)-1,FALSE),"")</f>
        <v>115</v>
      </c>
      <c r="W106" s="33">
        <f>IFERROR(VLOOKUP($B106,대상!$B:$AD,MATCH(W$2,대상!$1:$1,0)-1,FALSE),"")</f>
        <v>0</v>
      </c>
      <c r="X106" s="20">
        <f>IF(ISBLANK(B106),"",T$1-COUNTIF(H106:V106,"회피"))</f>
        <v>5</v>
      </c>
      <c r="Y106" s="21">
        <f>IF($T$1=X106,(SUM(I106,L106,O106,R106,U106)-MIN(I106,L106,O106,R106,U106)-MAX(I106,L106,O106,R106,U106))/($T$1-2),SUM(I106,L106,O106,R106,U106/X106))</f>
        <v>76</v>
      </c>
      <c r="Z106" s="40">
        <f>IFERROR(VLOOKUP($B106,대상!$B:$AD,MATCH(Z$2,대상!$1:$1,0)-1,FALSE),0)</f>
        <v>0</v>
      </c>
      <c r="AA106" s="41">
        <f>IFERROR(IF(W106="면제","100"+Z106,Y106+Z106),"")</f>
        <v>76</v>
      </c>
      <c r="AB106" s="35" t="str">
        <f>IF(OR(W106="면제",N(Y106)=0),"",IF(AA106&lt;60,"과락",""))</f>
        <v/>
      </c>
      <c r="AC106" s="54">
        <f>IF(N(AA106)=0,"",RANK(AA106,AA$3:AA$202))</f>
        <v>102</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①기존시장에 대한 진입 전략과 경쟁력확보에 관한 세부적인 전략이 필요함 _x000D_②사업계획서의 내용은 양호하나 고도화에 대한 목표설정에 필요한기본자료 제시가 미비하여 실현 가능성이 미비함. _x000D_③- 아이템 기술 및 성장 전략이 구체적으로 잘 작성됨
- 개발의 필요성 및 시장의 니즈 분석이 다소 미흡함 _x000D_④문제 인식이 우수함. 거리 감지 센서의 비용 문제와 모방 난이도를 고려한 전략 설계가 필요함. 성능과 비용에 대한 수요자 사전 조사가 필요함.  _x000D_⑤기존 환경 경보기의 문제점을 해결하는 과제임. 기술개발내용과 목표에 대한 보완설명이 필요함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117</v>
      </c>
      <c r="B107" s="2">
        <v>20423170</v>
      </c>
      <c r="C107" s="38" t="str">
        <f>IFERROR(VLOOKUP($B107,대상!$B:$AC,MATCH(C$2,대상!$1:$1,0)-1,FALSE),"")</f>
        <v>지역기반</v>
      </c>
      <c r="D107" s="38" t="str">
        <f>IFERROR(VLOOKUP($B107,대상!$B$1:$AC$2756,MATCH(D$2,대상!$1:$1,0)-1,FALSE),"")</f>
        <v>김연희</v>
      </c>
      <c r="E107" s="36" t="str">
        <f>IFERROR(VLOOKUP($B107,대상!$B:$AC,MATCH(E$2,대상!$1:$1,0)-1,FALSE),"")</f>
        <v>기계ㆍ소재</v>
      </c>
      <c r="F107" s="38" t="str">
        <f>IFERROR(VLOOKUP($B107,대상!$B:$AC,MATCH(F$2,대상!$1:$1,0)-1,FALSE),"")</f>
        <v>정밀 품질검사 장비 솔루션 국산화를 위한 자체 컨트롤러 및 솔루션 Pride1 Tester 개발</v>
      </c>
      <c r="G107" s="38" t="str">
        <f>IFERROR(VLOOKUP($B107,대상!$B:$AC,MATCH(G$2,대상!$1:$1,0)-1,FALSE),"")</f>
        <v/>
      </c>
      <c r="H107" s="33">
        <f>IFERROR(VLOOKUP($B107,[1]평가!$B:$Z,MATCH(LEFT(H$2,2),[1]평가!$7:$7,0)-1,FALSE),"")</f>
        <v>0</v>
      </c>
      <c r="I107" s="36">
        <f>IFERROR(VLOOKUP($B107,[1]평가!$B:$Z,MATCH(LEFT(I$2,2),[1]평가!$7:$7,0)-1,FALSE),"")</f>
        <v>73</v>
      </c>
      <c r="J107" s="36">
        <f>IFERROR(VLOOKUP($B107,[1]평가!$B:$Z,MATCH(LEFT(J$2,2),[1]평가!$7:$7,0)-1,FALSE),"")</f>
        <v>117</v>
      </c>
      <c r="K107" s="33">
        <f>IFERROR(VLOOKUP($B107,[2]평가!$B:$Z,MATCH(LEFT(K$2,2),[2]평가!$7:$7,0)-1,FALSE),"")</f>
        <v>0</v>
      </c>
      <c r="L107" s="36">
        <f>IFERROR(VLOOKUP($B107,[2]평가!$B:$Z,MATCH(LEFT(L$2,2),[2]평가!$7:$7,0)-1,FALSE),"")</f>
        <v>79</v>
      </c>
      <c r="M107" s="39">
        <f>IFERROR(VLOOKUP($B107,[2]평가!$B:$Z,MATCH(LEFT(M$2,2),[2]평가!$7:$7,0)-1,FALSE),"")</f>
        <v>62</v>
      </c>
      <c r="N107" s="33">
        <f>IFERROR(VLOOKUP($B107,[3]평가!$B:$Z,MATCH(LEFT(N$2,2),[3]평가!$7:$7,0)-1,FALSE),"")</f>
        <v>0</v>
      </c>
      <c r="O107" s="36">
        <f>IFERROR(VLOOKUP($B107,[3]평가!$B:$Z,MATCH(LEFT(O$2,2),[3]평가!$7:$7,0)-1,FALSE),"")</f>
        <v>76</v>
      </c>
      <c r="P107" s="39">
        <f>IFERROR(VLOOKUP($B107,[3]평가!$B:$Z,MATCH(LEFT(P$2,2),[3]평가!$7:$7,0)-1,FALSE),"")</f>
        <v>76</v>
      </c>
      <c r="Q107" s="33">
        <f>IFERROR(VLOOKUP($B107,[4]평가!$B:$Z,MATCH(LEFT(Q$2,2),[4]평가!$7:$7,0)-1,FALSE),"")</f>
        <v>0</v>
      </c>
      <c r="R107" s="36">
        <f>IFERROR(VLOOKUP($B107,[4]평가!$B:$Z,MATCH(LEFT(R$2,2),[4]평가!$7:$7,0)-1,FALSE),"")</f>
        <v>86</v>
      </c>
      <c r="S107" s="39">
        <f>IFERROR(VLOOKUP($B107,[4]평가!$B:$Z,MATCH(LEFT(S$2,2),[4]평가!$7:$7,0)-1,FALSE),"")</f>
        <v>49</v>
      </c>
      <c r="T107" s="33">
        <f>IFERROR(VLOOKUP($B107,[5]평가!$B:$Z,MATCH(LEFT(T$2,2),[5]평가!$7:$7,0)-1,FALSE),"")</f>
        <v>0</v>
      </c>
      <c r="U107" s="36">
        <f>IFERROR(VLOOKUP($B107,[5]평가!$B:$Z,MATCH(LEFT(U$2,2),[5]평가!$7:$7,0)-1,FALSE),"")</f>
        <v>73</v>
      </c>
      <c r="V107" s="39">
        <f>IFERROR(VLOOKUP($B107,[5]평가!$B:$Z,MATCH(LEFT(V$2,2),[5]평가!$7:$7,0)-1,FALSE),"")</f>
        <v>125</v>
      </c>
      <c r="W107" s="33">
        <f>IFERROR(VLOOKUP($B107,대상!$B:$AD,MATCH(W$2,대상!$1:$1,0)-1,FALSE),"")</f>
        <v>0</v>
      </c>
      <c r="X107" s="20">
        <f>IF(ISBLANK(B107),"",T$1-COUNTIF(H107:V107,"회피"))</f>
        <v>5</v>
      </c>
      <c r="Y107" s="21">
        <f>IF($T$1=X107,(SUM(I107,L107,O107,R107,U107)-MIN(I107,L107,O107,R107,U107)-MAX(I107,L107,O107,R107,U107))/($T$1-2),SUM(I107,L107,O107,R107,U107/X107))</f>
        <v>76</v>
      </c>
      <c r="Z107" s="40">
        <f>IFERROR(VLOOKUP($B107,대상!$B:$AD,MATCH(Z$2,대상!$1:$1,0)-1,FALSE),0)</f>
        <v>0</v>
      </c>
      <c r="AA107" s="41">
        <f>IFERROR(IF(W107="면제","100"+Z107,Y107+Z107),"")</f>
        <v>76</v>
      </c>
      <c r="AB107" s="35" t="str">
        <f>IF(OR(W107="면제",N(Y107)=0),"",IF(AA107&lt;60,"과락",""))</f>
        <v/>
      </c>
      <c r="AC107" s="54">
        <f>IF(N(AA107)=0,"",RANK(AA107,AA$3:AA$202))</f>
        <v>102</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아이템이 명확하고 목표 시장이 뚜렷함
- 사업의 배경 및 필요성, 자금 조달계획, 비즈니스모델의 보완이 필요함 _x000D_④대표자 역량과 사업화 역량이 우수함. 제품 자체 차별성 및 시장 대체 가능성에 대한 근거가 다소 부족함. _x000D_⑤테스터장비 국산화 개발 과제임. 기술개발 목표가 설명되어 있으나, 기존 시장진입을 위한 차별화 내용에 대한 보완 설명이 필요함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44</v>
      </c>
      <c r="B108" s="2">
        <v>20428016</v>
      </c>
      <c r="C108" s="38" t="str">
        <f>IFERROR(VLOOKUP($B108,대상!$B:$AC,MATCH(C$2,대상!$1:$1,0)-1,FALSE),"")</f>
        <v>지역기반</v>
      </c>
      <c r="D108" s="38" t="str">
        <f>IFERROR(VLOOKUP($B108,대상!$B$1:$AC$2756,MATCH(D$2,대상!$1:$1,0)-1,FALSE),"")</f>
        <v>김정민</v>
      </c>
      <c r="E108" s="36" t="str">
        <f>IFERROR(VLOOKUP($B108,대상!$B:$AC,MATCH(E$2,대상!$1:$1,0)-1,FALSE),"")</f>
        <v>기계ㆍ소재</v>
      </c>
      <c r="F108" s="38" t="str">
        <f>IFERROR(VLOOKUP($B108,대상!$B:$AC,MATCH(F$2,대상!$1:$1,0)-1,FALSE),"")</f>
        <v>13년 경력의 가구 장인이 만드는 ESG 실현을 위한 폐의류 업사이클 모듈형 가구 솔루션</v>
      </c>
      <c r="G108" s="38" t="str">
        <f>IFERROR(VLOOKUP($B108,대상!$B:$AC,MATCH(G$2,대상!$1:$1,0)-1,FALSE),"")</f>
        <v/>
      </c>
      <c r="H108" s="33">
        <f>IFERROR(VLOOKUP($B108,[1]평가!$B:$Z,MATCH(LEFT(H$2,2),[1]평가!$7:$7,0)-1,FALSE),"")</f>
        <v>0</v>
      </c>
      <c r="I108" s="36">
        <f>IFERROR(VLOOKUP($B108,[1]평가!$B:$Z,MATCH(LEFT(I$2,2),[1]평가!$7:$7,0)-1,FALSE),"")</f>
        <v>77</v>
      </c>
      <c r="J108" s="36">
        <f>IFERROR(VLOOKUP($B108,[1]평가!$B:$Z,MATCH(LEFT(J$2,2),[1]평가!$7:$7,0)-1,FALSE),"")</f>
        <v>85</v>
      </c>
      <c r="K108" s="33">
        <f>IFERROR(VLOOKUP($B108,[2]평가!$B:$Z,MATCH(LEFT(K$2,2),[2]평가!$7:$7,0)-1,FALSE),"")</f>
        <v>0</v>
      </c>
      <c r="L108" s="36">
        <f>IFERROR(VLOOKUP($B108,[2]평가!$B:$Z,MATCH(LEFT(L$2,2),[2]평가!$7:$7,0)-1,FALSE),"")</f>
        <v>76</v>
      </c>
      <c r="M108" s="39">
        <f>IFERROR(VLOOKUP($B108,[2]평가!$B:$Z,MATCH(LEFT(M$2,2),[2]평가!$7:$7,0)-1,FALSE),"")</f>
        <v>89</v>
      </c>
      <c r="N108" s="33">
        <f>IFERROR(VLOOKUP($B108,[3]평가!$B:$Z,MATCH(LEFT(N$2,2),[3]평가!$7:$7,0)-1,FALSE),"")</f>
        <v>0</v>
      </c>
      <c r="O108" s="36">
        <f>IFERROR(VLOOKUP($B108,[3]평가!$B:$Z,MATCH(LEFT(O$2,2),[3]평가!$7:$7,0)-1,FALSE),"")</f>
        <v>69</v>
      </c>
      <c r="P108" s="39">
        <f>IFERROR(VLOOKUP($B108,[3]평가!$B:$Z,MATCH(LEFT(P$2,2),[3]평가!$7:$7,0)-1,FALSE),"")</f>
        <v>138</v>
      </c>
      <c r="Q108" s="33">
        <f>IFERROR(VLOOKUP($B108,[4]평가!$B:$Z,MATCH(LEFT(Q$2,2),[4]평가!$7:$7,0)-1,FALSE),"")</f>
        <v>0</v>
      </c>
      <c r="R108" s="36">
        <f>IFERROR(VLOOKUP($B108,[4]평가!$B:$Z,MATCH(LEFT(R$2,2),[4]평가!$7:$7,0)-1,FALSE),"")</f>
        <v>77</v>
      </c>
      <c r="S108" s="39">
        <f>IFERROR(VLOOKUP($B108,[4]평가!$B:$Z,MATCH(LEFT(S$2,2),[4]평가!$7:$7,0)-1,FALSE),"")</f>
        <v>118</v>
      </c>
      <c r="T108" s="33">
        <f>IFERROR(VLOOKUP($B108,[5]평가!$B:$Z,MATCH(LEFT(T$2,2),[5]평가!$7:$7,0)-1,FALSE),"")</f>
        <v>0</v>
      </c>
      <c r="U108" s="36">
        <f>IFERROR(VLOOKUP($B108,[5]평가!$B:$Z,MATCH(LEFT(U$2,2),[5]평가!$7:$7,0)-1,FALSE),"")</f>
        <v>74</v>
      </c>
      <c r="V108" s="39">
        <f>IFERROR(VLOOKUP($B108,[5]평가!$B:$Z,MATCH(LEFT(V$2,2),[5]평가!$7:$7,0)-1,FALSE),"")</f>
        <v>115</v>
      </c>
      <c r="W108" s="33">
        <f>IFERROR(VLOOKUP($B108,대상!$B:$AD,MATCH(W$2,대상!$1:$1,0)-1,FALSE),"")</f>
        <v>0</v>
      </c>
      <c r="X108" s="20">
        <f>IF(ISBLANK(B108),"",T$1-COUNTIF(H108:V108,"회피"))</f>
        <v>5</v>
      </c>
      <c r="Y108" s="21">
        <f>IF($T$1=X108,(SUM(I108,L108,O108,R108,U108)-MIN(I108,L108,O108,R108,U108)-MAX(I108,L108,O108,R108,U108))/($T$1-2),SUM(I108,L108,O108,R108,U108/X108))</f>
        <v>75.666666666666671</v>
      </c>
      <c r="Z108" s="40">
        <f>IFERROR(VLOOKUP($B108,대상!$B:$AD,MATCH(Z$2,대상!$1:$1,0)-1,FALSE),0)</f>
        <v>0</v>
      </c>
      <c r="AA108" s="41">
        <f>IFERROR(IF(W108="면제","100"+Z108,Y108+Z108),"")</f>
        <v>75.666666666666671</v>
      </c>
      <c r="AB108" s="35" t="str">
        <f>IF(OR(W108="면제",N(Y108)=0),"",IF(AA108&lt;60,"과락",""))</f>
        <v/>
      </c>
      <c r="AC108" s="54">
        <f>IF(N(AA108)=0,"",RANK(AA108,AA$3:AA$202))</f>
        <v>106</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①사회적으러 주목받는 기술이나 기슬적인 소개가 부족함 후발 진입자에 대한 방어 대첵이 필요함 _x000D_②사업게획은 양호하나 비즈니스 모델의 구체성이 미흡하며 조직구성 역시 부족하여 사업 추진에 어려움이 있으며 실현가능성이 부족함. _x000D_③- 아이템의 필요성 및 창업 동기에 대해 구체적으로 제시하였음
- 시장 규모, 고객 검증, 시장 분석에 대한 추가 검토가 필요함. _x000D_④제품 구현 계획이 상세하고, 타겟하는 시장이 명확함. 시장 진입 및 사업 확장에 대한 계획이 다소 미흡하며, 실제 시장 침투 가능성에 대한 조사가 미흡함. _x000D_⑤리사이클목적의 가구제작을 위한 과제임. 수요자 중심의 시장규모 조사와 시장진입 가능성에 대한 보완 설명이 필요함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148</v>
      </c>
      <c r="B109" s="2">
        <v>20430377</v>
      </c>
      <c r="C109" s="38" t="str">
        <f>IFERROR(VLOOKUP($B109,대상!$B:$AC,MATCH(C$2,대상!$1:$1,0)-1,FALSE),"")</f>
        <v>지역기반</v>
      </c>
      <c r="D109" s="38" t="str">
        <f>IFERROR(VLOOKUP($B109,대상!$B$1:$AC$2756,MATCH(D$2,대상!$1:$1,0)-1,FALSE),"")</f>
        <v>임완성</v>
      </c>
      <c r="E109" s="36" t="str">
        <f>IFERROR(VLOOKUP($B109,대상!$B:$AC,MATCH(E$2,대상!$1:$1,0)-1,FALSE),"")</f>
        <v>기계ㆍ소재</v>
      </c>
      <c r="F109" s="38" t="str">
        <f>IFERROR(VLOOKUP($B109,대상!$B:$AC,MATCH(F$2,대상!$1:$1,0)-1,FALSE),"")</f>
        <v>스포츠 사격훈련의 디지털 전환을 위한 빅데이터 + AI 기반 스마트 사격훈련 시스템</v>
      </c>
      <c r="G109" s="38" t="str">
        <f>IFERROR(VLOOKUP($B109,대상!$B:$AC,MATCH(G$2,대상!$1:$1,0)-1,FALSE),"")</f>
        <v/>
      </c>
      <c r="H109" s="33">
        <f>IFERROR(VLOOKUP($B109,[1]평가!$B:$Z,MATCH(LEFT(H$2,2),[1]평가!$7:$7,0)-1,FALSE),"")</f>
        <v>0</v>
      </c>
      <c r="I109" s="36">
        <f>IFERROR(VLOOKUP($B109,[1]평가!$B:$Z,MATCH(LEFT(I$2,2),[1]평가!$7:$7,0)-1,FALSE),"")</f>
        <v>89</v>
      </c>
      <c r="J109" s="36">
        <f>IFERROR(VLOOKUP($B109,[1]평가!$B:$Z,MATCH(LEFT(J$2,2),[1]평가!$7:$7,0)-1,FALSE),"")</f>
        <v>13</v>
      </c>
      <c r="K109" s="33">
        <f>IFERROR(VLOOKUP($B109,[2]평가!$B:$Z,MATCH(LEFT(K$2,2),[2]평가!$7:$7,0)-1,FALSE),"")</f>
        <v>0</v>
      </c>
      <c r="L109" s="36">
        <f>IFERROR(VLOOKUP($B109,[2]평가!$B:$Z,MATCH(LEFT(L$2,2),[2]평가!$7:$7,0)-1,FALSE),"")</f>
        <v>79</v>
      </c>
      <c r="M109" s="39">
        <f>IFERROR(VLOOKUP($B109,[2]평가!$B:$Z,MATCH(LEFT(M$2,2),[2]평가!$7:$7,0)-1,FALSE),"")</f>
        <v>62</v>
      </c>
      <c r="N109" s="33">
        <f>IFERROR(VLOOKUP($B109,[3]평가!$B:$Z,MATCH(LEFT(N$2,2),[3]평가!$7:$7,0)-1,FALSE),"")</f>
        <v>0</v>
      </c>
      <c r="O109" s="36">
        <f>IFERROR(VLOOKUP($B109,[3]평가!$B:$Z,MATCH(LEFT(O$2,2),[3]평가!$7:$7,0)-1,FALSE),"")</f>
        <v>63</v>
      </c>
      <c r="P109" s="39">
        <f>IFERROR(VLOOKUP($B109,[3]평가!$B:$Z,MATCH(LEFT(P$2,2),[3]평가!$7:$7,0)-1,FALSE),"")</f>
        <v>191</v>
      </c>
      <c r="Q109" s="33">
        <f>IFERROR(VLOOKUP($B109,[4]평가!$B:$Z,MATCH(LEFT(Q$2,2),[4]평가!$7:$7,0)-1,FALSE),"")</f>
        <v>0</v>
      </c>
      <c r="R109" s="36">
        <f>IFERROR(VLOOKUP($B109,[4]평가!$B:$Z,MATCH(LEFT(R$2,2),[4]평가!$7:$7,0)-1,FALSE),"")</f>
        <v>78</v>
      </c>
      <c r="S109" s="39">
        <f>IFERROR(VLOOKUP($B109,[4]평가!$B:$Z,MATCH(LEFT(S$2,2),[4]평가!$7:$7,0)-1,FALSE),"")</f>
        <v>103</v>
      </c>
      <c r="T109" s="33">
        <f>IFERROR(VLOOKUP($B109,[5]평가!$B:$Z,MATCH(LEFT(T$2,2),[5]평가!$7:$7,0)-1,FALSE),"")</f>
        <v>0</v>
      </c>
      <c r="U109" s="36">
        <f>IFERROR(VLOOKUP($B109,[5]평가!$B:$Z,MATCH(LEFT(U$2,2),[5]평가!$7:$7,0)-1,FALSE),"")</f>
        <v>70</v>
      </c>
      <c r="V109" s="39">
        <f>IFERROR(VLOOKUP($B109,[5]평가!$B:$Z,MATCH(LEFT(V$2,2),[5]평가!$7:$7,0)-1,FALSE),"")</f>
        <v>136</v>
      </c>
      <c r="W109" s="33">
        <f>IFERROR(VLOOKUP($B109,대상!$B:$AD,MATCH(W$2,대상!$1:$1,0)-1,FALSE),"")</f>
        <v>0</v>
      </c>
      <c r="X109" s="20">
        <f>IF(ISBLANK(B109),"",T$1-COUNTIF(H109:V109,"회피"))</f>
        <v>5</v>
      </c>
      <c r="Y109" s="21">
        <f>IF($T$1=X109,(SUM(I109,L109,O109,R109,U109)-MIN(I109,L109,O109,R109,U109)-MAX(I109,L109,O109,R109,U109))/($T$1-2),SUM(I109,L109,O109,R109,U109/X109))</f>
        <v>75.666666666666671</v>
      </c>
      <c r="Z109" s="40">
        <f>IFERROR(VLOOKUP($B109,대상!$B:$AD,MATCH(Z$2,대상!$1:$1,0)-1,FALSE),0)</f>
        <v>0</v>
      </c>
      <c r="AA109" s="41">
        <f>IFERROR(IF(W109="면제","100"+Z109,Y109+Z109),"")</f>
        <v>75.666666666666671</v>
      </c>
      <c r="AB109" s="35" t="str">
        <f>IF(OR(W109="면제",N(Y109)=0),"",IF(AA109&lt;60,"과락",""))</f>
        <v/>
      </c>
      <c r="AC109" s="54">
        <f>IF(N(AA109)=0,"",RANK(AA109,AA$3:AA$202))</f>
        <v>106</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우수하며 시장 계획의 구체적이고 기술성 및 목ㅍ시장 분석이 구체적으로 제시되어 실현 가능성이 충분함 _x000D_③- 아이템의 기술 및 목표 시장이 명확함
- 자금 필요성 및 조달 계획이 다소 제한적으로 작성되어 보완이 필요함 _x000D_④시장 특성을 반영한 사업화 전략이 합리적임. 기술적 구현 난이도가 높고, 정확도를 요하는 제품 특성 상 데이터 자체에 대한 상품화 방안 고민이 필요함. _x000D_⑤사격훈련 시스템의 개선을 위한 과제임. 시장 규모와 진입방법에 대한 보완 설명이 필요함.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v>
      </c>
      <c r="B110" s="2">
        <v>20402196</v>
      </c>
      <c r="C110" s="38" t="str">
        <f>IFERROR(VLOOKUP($B110,대상!$B:$AC,MATCH(C$2,대상!$1:$1,0)-1,FALSE),"")</f>
        <v>지역기반</v>
      </c>
      <c r="D110" s="38" t="str">
        <f>IFERROR(VLOOKUP($B110,대상!$B$1:$AC$2756,MATCH(D$2,대상!$1:$1,0)-1,FALSE),"")</f>
        <v>조영민</v>
      </c>
      <c r="E110" s="36" t="str">
        <f>IFERROR(VLOOKUP($B110,대상!$B:$AC,MATCH(E$2,대상!$1:$1,0)-1,FALSE),"")</f>
        <v>기계ㆍ소재</v>
      </c>
      <c r="F110" s="38" t="str">
        <f>IFERROR(VLOOKUP($B110,대상!$B:$AC,MATCH(F$2,대상!$1:$1,0)-1,FALSE),"")</f>
        <v>차세대 반도체 패키징용 40um 이하 건식 마이크로 범프 형성 기술, 특허 번호 10-2025-00188250)</v>
      </c>
      <c r="G110" s="38" t="str">
        <f>IFERROR(VLOOKUP($B110,대상!$B:$AC,MATCH(G$2,대상!$1:$1,0)-1,FALSE),"")</f>
        <v/>
      </c>
      <c r="H110" s="33">
        <f>IFERROR(VLOOKUP($B110,[1]평가!$B:$Z,MATCH(LEFT(H$2,2),[1]평가!$7:$7,0)-1,FALSE),"")</f>
        <v>0</v>
      </c>
      <c r="I110" s="36">
        <f>IFERROR(VLOOKUP($B110,[1]평가!$B:$Z,MATCH(LEFT(I$2,2),[1]평가!$7:$7,0)-1,FALSE),"")</f>
        <v>65</v>
      </c>
      <c r="J110" s="36">
        <f>IFERROR(VLOOKUP($B110,[1]평가!$B:$Z,MATCH(LEFT(J$2,2),[1]평가!$7:$7,0)-1,FALSE),"")</f>
        <v>158</v>
      </c>
      <c r="K110" s="33">
        <f>IFERROR(VLOOKUP($B110,[2]평가!$B:$Z,MATCH(LEFT(K$2,2),[2]평가!$7:$7,0)-1,FALSE),"")</f>
        <v>0</v>
      </c>
      <c r="L110" s="36">
        <f>IFERROR(VLOOKUP($B110,[2]평가!$B:$Z,MATCH(LEFT(L$2,2),[2]평가!$7:$7,0)-1,FALSE),"")</f>
        <v>79</v>
      </c>
      <c r="M110" s="39">
        <f>IFERROR(VLOOKUP($B110,[2]평가!$B:$Z,MATCH(LEFT(M$2,2),[2]평가!$7:$7,0)-1,FALSE),"")</f>
        <v>62</v>
      </c>
      <c r="N110" s="33">
        <f>IFERROR(VLOOKUP($B110,[3]평가!$B:$Z,MATCH(LEFT(N$2,2),[3]평가!$7:$7,0)-1,FALSE),"")</f>
        <v>0</v>
      </c>
      <c r="O110" s="36">
        <f>IFERROR(VLOOKUP($B110,[3]평가!$B:$Z,MATCH(LEFT(O$2,2),[3]평가!$7:$7,0)-1,FALSE),"")</f>
        <v>81</v>
      </c>
      <c r="P110" s="39">
        <f>IFERROR(VLOOKUP($B110,[3]평가!$B:$Z,MATCH(LEFT(P$2,2),[3]평가!$7:$7,0)-1,FALSE),"")</f>
        <v>37</v>
      </c>
      <c r="Q110" s="33">
        <f>IFERROR(VLOOKUP($B110,[4]평가!$B:$Z,MATCH(LEFT(Q$2,2),[4]평가!$7:$7,0)-1,FALSE),"")</f>
        <v>0</v>
      </c>
      <c r="R110" s="36">
        <f>IFERROR(VLOOKUP($B110,[4]평가!$B:$Z,MATCH(LEFT(R$2,2),[4]평가!$7:$7,0)-1,FALSE),"")</f>
        <v>69</v>
      </c>
      <c r="S110" s="39">
        <f>IFERROR(VLOOKUP($B110,[4]평가!$B:$Z,MATCH(LEFT(S$2,2),[4]평가!$7:$7,0)-1,FALSE),"")</f>
        <v>138</v>
      </c>
      <c r="T110" s="33">
        <f>IFERROR(VLOOKUP($B110,[5]평가!$B:$Z,MATCH(LEFT(T$2,2),[5]평가!$7:$7,0)-1,FALSE),"")</f>
        <v>0</v>
      </c>
      <c r="U110" s="36">
        <f>IFERROR(VLOOKUP($B110,[5]평가!$B:$Z,MATCH(LEFT(U$2,2),[5]평가!$7:$7,0)-1,FALSE),"")</f>
        <v>78</v>
      </c>
      <c r="V110" s="39">
        <f>IFERROR(VLOOKUP($B110,[5]평가!$B:$Z,MATCH(LEFT(V$2,2),[5]평가!$7:$7,0)-1,FALSE),"")</f>
        <v>78</v>
      </c>
      <c r="W110" s="33">
        <f>IFERROR(VLOOKUP($B110,대상!$B:$AD,MATCH(W$2,대상!$1:$1,0)-1,FALSE),"")</f>
        <v>0</v>
      </c>
      <c r="X110" s="20">
        <f>IF(ISBLANK(B110),"",T$1-COUNTIF(H110:V110,"회피"))</f>
        <v>5</v>
      </c>
      <c r="Y110" s="21">
        <f>IF($T$1=X110,(SUM(I110,L110,O110,R110,U110)-MIN(I110,L110,O110,R110,U110)-MAX(I110,L110,O110,R110,U110))/($T$1-2),SUM(I110,L110,O110,R110,U110/X110))</f>
        <v>75.333333333333329</v>
      </c>
      <c r="Z110" s="40">
        <f>IFERROR(VLOOKUP($B110,대상!$B:$AD,MATCH(Z$2,대상!$1:$1,0)-1,FALSE),0)</f>
        <v>0</v>
      </c>
      <c r="AA110" s="41">
        <f>IFERROR(IF(W110="면제","100"+Z110,Y110+Z110),"")</f>
        <v>75.333333333333329</v>
      </c>
      <c r="AB110" s="35" t="str">
        <f>IF(OR(W110="면제",N(Y110)=0),"",IF(AA110&lt;60,"과락",""))</f>
        <v/>
      </c>
      <c r="AC110" s="54">
        <f>IF(N(AA110)=0,"",RANK(AA110,AA$3:AA$202))</f>
        <v>108</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시장 계획에 대한 구체성이 미흡하며, 팀구성이 미흡하여 사업추진에 어려움이 예견됨. _x000D_③- 창업 아이템의 기술적 특성이 명확하게 제시되어 있으며, 경쟁 기술과의 비교 분석이 체계적으로 수행됨
-목표 시장 분석을 기반으로 한 사업화 전략은 논리적 일관성이 있으나, 일부 측면에서 제한적으로 보이는 부분이 존재함 _x000D_④창업 아이템에 대해 기초 공정을 완료하고, 특허 출원을 진행하는 등 기술적 실현 가능성과 차별성이 잘드러납니다. 사업 추진 계획의 세부적인 전략이 부족합니다. 시장 진출에 대한 세밀한 전략과 외부 협력 방안이 갖춰질수록 더 좋습니다.  _x000D_⑤극소부위에 솔더를 주입하는 시스템으로써 기술적 차별성이 있으면 시장 파급력이 있을것으로 판단됨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14</v>
      </c>
      <c r="B111" s="2">
        <v>20416718</v>
      </c>
      <c r="C111" s="38" t="str">
        <f>IFERROR(VLOOKUP($B111,대상!$B:$AC,MATCH(C$2,대상!$1:$1,0)-1,FALSE),"")</f>
        <v>지역기반</v>
      </c>
      <c r="D111" s="38" t="str">
        <f>IFERROR(VLOOKUP($B111,대상!$B$1:$AC$2756,MATCH(D$2,대상!$1:$1,0)-1,FALSE),"")</f>
        <v>김성회</v>
      </c>
      <c r="E111" s="36" t="str">
        <f>IFERROR(VLOOKUP($B111,대상!$B:$AC,MATCH(E$2,대상!$1:$1,0)-1,FALSE),"")</f>
        <v>기계ㆍ소재</v>
      </c>
      <c r="F111" s="38" t="str">
        <f>IFERROR(VLOOKUP($B111,대상!$B:$AC,MATCH(F$2,대상!$1:$1,0)-1,FALSE),"")</f>
        <v>정밀 감시 로봇 시스템</v>
      </c>
      <c r="G111" s="38" t="str">
        <f>IFERROR(VLOOKUP($B111,대상!$B:$AC,MATCH(G$2,대상!$1:$1,0)-1,FALSE),"")</f>
        <v/>
      </c>
      <c r="H111" s="33">
        <f>IFERROR(VLOOKUP($B111,[1]평가!$B:$Z,MATCH(LEFT(H$2,2),[1]평가!$7:$7,0)-1,FALSE),"")</f>
        <v>0</v>
      </c>
      <c r="I111" s="36">
        <f>IFERROR(VLOOKUP($B111,[1]평가!$B:$Z,MATCH(LEFT(I$2,2),[1]평가!$7:$7,0)-1,FALSE),"")</f>
        <v>86</v>
      </c>
      <c r="J111" s="36">
        <f>IFERROR(VLOOKUP($B111,[1]평가!$B:$Z,MATCH(LEFT(J$2,2),[1]평가!$7:$7,0)-1,FALSE),"")</f>
        <v>35</v>
      </c>
      <c r="K111" s="33">
        <f>IFERROR(VLOOKUP($B111,[2]평가!$B:$Z,MATCH(LEFT(K$2,2),[2]평가!$7:$7,0)-1,FALSE),"")</f>
        <v>0</v>
      </c>
      <c r="L111" s="36">
        <f>IFERROR(VLOOKUP($B111,[2]평가!$B:$Z,MATCH(LEFT(L$2,2),[2]평가!$7:$7,0)-1,FALSE),"")</f>
        <v>79</v>
      </c>
      <c r="M111" s="39">
        <f>IFERROR(VLOOKUP($B111,[2]평가!$B:$Z,MATCH(LEFT(M$2,2),[2]평가!$7:$7,0)-1,FALSE),"")</f>
        <v>62</v>
      </c>
      <c r="N111" s="33">
        <f>IFERROR(VLOOKUP($B111,[3]평가!$B:$Z,MATCH(LEFT(N$2,2),[3]평가!$7:$7,0)-1,FALSE),"")</f>
        <v>0</v>
      </c>
      <c r="O111" s="36">
        <f>IFERROR(VLOOKUP($B111,[3]평가!$B:$Z,MATCH(LEFT(O$2,2),[3]평가!$7:$7,0)-1,FALSE),"")</f>
        <v>68</v>
      </c>
      <c r="P111" s="39">
        <f>IFERROR(VLOOKUP($B111,[3]평가!$B:$Z,MATCH(LEFT(P$2,2),[3]평가!$7:$7,0)-1,FALSE),"")</f>
        <v>163</v>
      </c>
      <c r="Q111" s="33">
        <f>IFERROR(VLOOKUP($B111,[4]평가!$B:$Z,MATCH(LEFT(Q$2,2),[4]평가!$7:$7,0)-1,FALSE),"")</f>
        <v>0</v>
      </c>
      <c r="R111" s="36">
        <f>IFERROR(VLOOKUP($B111,[4]평가!$B:$Z,MATCH(LEFT(R$2,2),[4]평가!$7:$7,0)-1,FALSE),"")</f>
        <v>79</v>
      </c>
      <c r="S111" s="39">
        <f>IFERROR(VLOOKUP($B111,[4]평가!$B:$Z,MATCH(LEFT(S$2,2),[4]평가!$7:$7,0)-1,FALSE),"")</f>
        <v>62</v>
      </c>
      <c r="T111" s="33">
        <f>IFERROR(VLOOKUP($B111,[5]평가!$B:$Z,MATCH(LEFT(T$2,2),[5]평가!$7:$7,0)-1,FALSE),"")</f>
        <v>0</v>
      </c>
      <c r="U111" s="36">
        <f>IFERROR(VLOOKUP($B111,[5]평가!$B:$Z,MATCH(LEFT(U$2,2),[5]평가!$7:$7,0)-1,FALSE),"")</f>
        <v>67</v>
      </c>
      <c r="V111" s="39">
        <f>IFERROR(VLOOKUP($B111,[5]평가!$B:$Z,MATCH(LEFT(V$2,2),[5]평가!$7:$7,0)-1,FALSE),"")</f>
        <v>159</v>
      </c>
      <c r="W111" s="33">
        <f>IFERROR(VLOOKUP($B111,대상!$B:$AD,MATCH(W$2,대상!$1:$1,0)-1,FALSE),"")</f>
        <v>0</v>
      </c>
      <c r="X111" s="20">
        <f>IF(ISBLANK(B111),"",T$1-COUNTIF(H111:V111,"회피"))</f>
        <v>5</v>
      </c>
      <c r="Y111" s="21">
        <f>IF($T$1=X111,(SUM(I111,L111,O111,R111,U111)-MIN(I111,L111,O111,R111,U111)-MAX(I111,L111,O111,R111,U111))/($T$1-2),SUM(I111,L111,O111,R111,U111/X111))</f>
        <v>75.333333333333329</v>
      </c>
      <c r="Z111" s="40">
        <f>IFERROR(VLOOKUP($B111,대상!$B:$AD,MATCH(Z$2,대상!$1:$1,0)-1,FALSE),0)</f>
        <v>0</v>
      </c>
      <c r="AA111" s="41">
        <f>IFERROR(IF(W111="면제","100"+Z111,Y111+Z111),"")</f>
        <v>75.333333333333329</v>
      </c>
      <c r="AB111" s="35" t="str">
        <f>IF(OR(W111="면제",N(Y111)=0),"",IF(AA111&lt;60,"과락",""))</f>
        <v/>
      </c>
      <c r="AC111" s="54">
        <f>IF(N(AA111)=0,"",RANK(AA111,AA$3:AA$202))</f>
        <v>108</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아이템 기술 개요 및 개발 방향에 대한 제시가 명확하게 작성되었음
- 아이템 기술에 대한 시장 전략이 다소 미흡하며, 팀 구성원의 역량이 미흡함. _x000D_④문제 인식이 잘되어있음. AI 시스템을 어떤방식으로 활용하고 적용할건지에 대한 명확한 기술적 사항이 부재함.  _x000D_⑤전기차 소화로봇을 개발하는 과제임. 소화방식과 기술개발에 대한 구체적인 보완 설명이 필요하다고 보여짐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76</v>
      </c>
      <c r="B112" s="2">
        <v>20410282</v>
      </c>
      <c r="C112" s="38" t="str">
        <f>IFERROR(VLOOKUP($B112,대상!$B:$AC,MATCH(C$2,대상!$1:$1,0)-1,FALSE),"")</f>
        <v>지역기반</v>
      </c>
      <c r="D112" s="38" t="str">
        <f>IFERROR(VLOOKUP($B112,대상!$B$1:$AC$2756,MATCH(D$2,대상!$1:$1,0)-1,FALSE),"")</f>
        <v>김재훈</v>
      </c>
      <c r="E112" s="36" t="str">
        <f>IFERROR(VLOOKUP($B112,대상!$B:$AC,MATCH(E$2,대상!$1:$1,0)-1,FALSE),"")</f>
        <v>기계ㆍ소재</v>
      </c>
      <c r="F112" s="38" t="str">
        <f>IFERROR(VLOOKUP($B112,대상!$B:$AC,MATCH(F$2,대상!$1:$1,0)-1,FALSE),"")</f>
        <v>글로벌 경쟁력 확보를 위한 첨단소재 도시철도 차량용 차체 안전  모노링크 부쉬 국산화 및 사업화 기술 개발</v>
      </c>
      <c r="G112" s="38" t="str">
        <f>IFERROR(VLOOKUP($B112,대상!$B:$AC,MATCH(G$2,대상!$1:$1,0)-1,FALSE),"")</f>
        <v/>
      </c>
      <c r="H112" s="33">
        <f>IFERROR(VLOOKUP($B112,[1]평가!$B:$Z,MATCH(LEFT(H$2,2),[1]평가!$7:$7,0)-1,FALSE),"")</f>
        <v>0</v>
      </c>
      <c r="I112" s="36">
        <f>IFERROR(VLOOKUP($B112,[1]평가!$B:$Z,MATCH(LEFT(I$2,2),[1]평가!$7:$7,0)-1,FALSE),"")</f>
        <v>73</v>
      </c>
      <c r="J112" s="36">
        <f>IFERROR(VLOOKUP($B112,[1]평가!$B:$Z,MATCH(LEFT(J$2,2),[1]평가!$7:$7,0)-1,FALSE),"")</f>
        <v>117</v>
      </c>
      <c r="K112" s="33">
        <f>IFERROR(VLOOKUP($B112,[2]평가!$B:$Z,MATCH(LEFT(K$2,2),[2]평가!$7:$7,0)-1,FALSE),"")</f>
        <v>0</v>
      </c>
      <c r="L112" s="36">
        <f>IFERROR(VLOOKUP($B112,[2]평가!$B:$Z,MATCH(LEFT(L$2,2),[2]평가!$7:$7,0)-1,FALSE),"")</f>
        <v>72</v>
      </c>
      <c r="M112" s="39">
        <f>IFERROR(VLOOKUP($B112,[2]평가!$B:$Z,MATCH(LEFT(M$2,2),[2]평가!$7:$7,0)-1,FALSE),"")</f>
        <v>108</v>
      </c>
      <c r="N112" s="33">
        <f>IFERROR(VLOOKUP($B112,[3]평가!$B:$Z,MATCH(LEFT(N$2,2),[3]평가!$7:$7,0)-1,FALSE),"")</f>
        <v>0</v>
      </c>
      <c r="O112" s="36">
        <f>IFERROR(VLOOKUP($B112,[3]평가!$B:$Z,MATCH(LEFT(O$2,2),[3]평가!$7:$7,0)-1,FALSE),"")</f>
        <v>76</v>
      </c>
      <c r="P112" s="39">
        <f>IFERROR(VLOOKUP($B112,[3]평가!$B:$Z,MATCH(LEFT(P$2,2),[3]평가!$7:$7,0)-1,FALSE),"")</f>
        <v>76</v>
      </c>
      <c r="Q112" s="33">
        <f>IFERROR(VLOOKUP($B112,[4]평가!$B:$Z,MATCH(LEFT(Q$2,2),[4]평가!$7:$7,0)-1,FALSE),"")</f>
        <v>0</v>
      </c>
      <c r="R112" s="36">
        <f>IFERROR(VLOOKUP($B112,[4]평가!$B:$Z,MATCH(LEFT(R$2,2),[4]평가!$7:$7,0)-1,FALSE),"")</f>
        <v>77</v>
      </c>
      <c r="S112" s="39">
        <f>IFERROR(VLOOKUP($B112,[4]평가!$B:$Z,MATCH(LEFT(S$2,2),[4]평가!$7:$7,0)-1,FALSE),"")</f>
        <v>118</v>
      </c>
      <c r="T112" s="33">
        <f>IFERROR(VLOOKUP($B112,[5]평가!$B:$Z,MATCH(LEFT(T$2,2),[5]평가!$7:$7,0)-1,FALSE),"")</f>
        <v>0</v>
      </c>
      <c r="U112" s="36">
        <f>IFERROR(VLOOKUP($B112,[5]평가!$B:$Z,MATCH(LEFT(U$2,2),[5]평가!$7:$7,0)-1,FALSE),"")</f>
        <v>88</v>
      </c>
      <c r="V112" s="39">
        <f>IFERROR(VLOOKUP($B112,[5]평가!$B:$Z,MATCH(LEFT(V$2,2),[5]평가!$7:$7,0)-1,FALSE),"")</f>
        <v>22</v>
      </c>
      <c r="W112" s="33">
        <f>IFERROR(VLOOKUP($B112,대상!$B:$AD,MATCH(W$2,대상!$1:$1,0)-1,FALSE),"")</f>
        <v>0</v>
      </c>
      <c r="X112" s="20">
        <f>IF(ISBLANK(B112),"",T$1-COUNTIF(H112:V112,"회피"))</f>
        <v>5</v>
      </c>
      <c r="Y112" s="21">
        <f>IF($T$1=X112,(SUM(I112,L112,O112,R112,U112)-MIN(I112,L112,O112,R112,U112)-MAX(I112,L112,O112,R112,U112))/($T$1-2),SUM(I112,L112,O112,R112,U112/X112))</f>
        <v>75.333333333333329</v>
      </c>
      <c r="Z112" s="40">
        <f>IFERROR(VLOOKUP($B112,대상!$B:$AD,MATCH(Z$2,대상!$1:$1,0)-1,FALSE),0)</f>
        <v>0</v>
      </c>
      <c r="AA112" s="41">
        <f>IFERROR(IF(W112="면제","100"+Z112,Y112+Z112),"")</f>
        <v>75.333333333333329</v>
      </c>
      <c r="AB112" s="35" t="str">
        <f>IF(OR(W112="면제",N(Y112)=0),"",IF(AA112&lt;60,"과락",""))</f>
        <v/>
      </c>
      <c r="AC112" s="54">
        <f>IF(N(AA112)=0,"",RANK(AA112,AA$3:AA$202))</f>
        <v>108</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①사회적으러 주목받는 기술이나 기슬적인 소개가 부족함 후발 진입자에 대한 방어 대첵이 필요함 _x000D_②사업계획서의 내용은 양호하나 부시에 대한 강도 및 내구성 검증이 선행되어야 안전성이 확보가능하나 규격 제시가 미흡함. _x000D_③- 아이템 목표 설정이 명확하고 내용이 구체적으로 기술됨
- 비즈니스 모델의 구체적인 제시가 되어야함. _x000D_④현장에 분명히 존재하는 문제를 타겟하여 솔루션을 고안함. 제품 경쟁력에 대한 다각적인 검토가 필요함. _x000D_⑤기존 차량용 모노링크 부쉬의 문제점을 개선하고 국산화 하는 과제임. 구체적인 문제점에 대한 제시가 있으면 해결책에 대한 설명도 구체적임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108</v>
      </c>
      <c r="B113" s="2">
        <v>20420591</v>
      </c>
      <c r="C113" s="38" t="str">
        <f>IFERROR(VLOOKUP($B113,대상!$B:$AC,MATCH(C$2,대상!$1:$1,0)-1,FALSE),"")</f>
        <v>지역기반</v>
      </c>
      <c r="D113" s="38" t="str">
        <f>IFERROR(VLOOKUP($B113,대상!$B$1:$AC$2756,MATCH(D$2,대상!$1:$1,0)-1,FALSE),"")</f>
        <v>박종현</v>
      </c>
      <c r="E113" s="36" t="str">
        <f>IFERROR(VLOOKUP($B113,대상!$B:$AC,MATCH(E$2,대상!$1:$1,0)-1,FALSE),"")</f>
        <v>기계ㆍ소재</v>
      </c>
      <c r="F113" s="38" t="str">
        <f>IFERROR(VLOOKUP($B113,대상!$B:$AC,MATCH(F$2,대상!$1:$1,0)-1,FALSE),"")</f>
        <v>아시안 체형 최적화 아이스하키 보호장비·스틱 D2C 브랜드</v>
      </c>
      <c r="G113" s="38" t="str">
        <f>IFERROR(VLOOKUP($B113,대상!$B:$AC,MATCH(G$2,대상!$1:$1,0)-1,FALSE),"")</f>
        <v/>
      </c>
      <c r="H113" s="33">
        <f>IFERROR(VLOOKUP($B113,[1]평가!$B:$Z,MATCH(LEFT(H$2,2),[1]평가!$7:$7,0)-1,FALSE),"")</f>
        <v>0</v>
      </c>
      <c r="I113" s="36">
        <f>IFERROR(VLOOKUP($B113,[1]평가!$B:$Z,MATCH(LEFT(I$2,2),[1]평가!$7:$7,0)-1,FALSE),"")</f>
        <v>63</v>
      </c>
      <c r="J113" s="36">
        <f>IFERROR(VLOOKUP($B113,[1]평가!$B:$Z,MATCH(LEFT(J$2,2),[1]평가!$7:$7,0)-1,FALSE),"")</f>
        <v>171</v>
      </c>
      <c r="K113" s="33">
        <f>IFERROR(VLOOKUP($B113,[2]평가!$B:$Z,MATCH(LEFT(K$2,2),[2]평가!$7:$7,0)-1,FALSE),"")</f>
        <v>0</v>
      </c>
      <c r="L113" s="36">
        <f>IFERROR(VLOOKUP($B113,[2]평가!$B:$Z,MATCH(LEFT(L$2,2),[2]평가!$7:$7,0)-1,FALSE),"")</f>
        <v>85</v>
      </c>
      <c r="M113" s="39">
        <f>IFERROR(VLOOKUP($B113,[2]평가!$B:$Z,MATCH(LEFT(M$2,2),[2]평가!$7:$7,0)-1,FALSE),"")</f>
        <v>28</v>
      </c>
      <c r="N113" s="33">
        <f>IFERROR(VLOOKUP($B113,[3]평가!$B:$Z,MATCH(LEFT(N$2,2),[3]평가!$7:$7,0)-1,FALSE),"")</f>
        <v>0</v>
      </c>
      <c r="O113" s="36">
        <f>IFERROR(VLOOKUP($B113,[3]평가!$B:$Z,MATCH(LEFT(O$2,2),[3]평가!$7:$7,0)-1,FALSE),"")</f>
        <v>68</v>
      </c>
      <c r="P113" s="39">
        <f>IFERROR(VLOOKUP($B113,[3]평가!$B:$Z,MATCH(LEFT(P$2,2),[3]평가!$7:$7,0)-1,FALSE),"")</f>
        <v>163</v>
      </c>
      <c r="Q113" s="33">
        <f>IFERROR(VLOOKUP($B113,[4]평가!$B:$Z,MATCH(LEFT(Q$2,2),[4]평가!$7:$7,0)-1,FALSE),"")</f>
        <v>0</v>
      </c>
      <c r="R113" s="36">
        <f>IFERROR(VLOOKUP($B113,[4]평가!$B:$Z,MATCH(LEFT(R$2,2),[4]평가!$7:$7,0)-1,FALSE),"")</f>
        <v>79</v>
      </c>
      <c r="S113" s="39">
        <f>IFERROR(VLOOKUP($B113,[4]평가!$B:$Z,MATCH(LEFT(S$2,2),[4]평가!$7:$7,0)-1,FALSE),"")</f>
        <v>62</v>
      </c>
      <c r="T113" s="33">
        <f>IFERROR(VLOOKUP($B113,[5]평가!$B:$Z,MATCH(LEFT(T$2,2),[5]평가!$7:$7,0)-1,FALSE),"")</f>
        <v>0</v>
      </c>
      <c r="U113" s="36">
        <f>IFERROR(VLOOKUP($B113,[5]평가!$B:$Z,MATCH(LEFT(U$2,2),[5]평가!$7:$7,0)-1,FALSE),"")</f>
        <v>79</v>
      </c>
      <c r="V113" s="39">
        <f>IFERROR(VLOOKUP($B113,[5]평가!$B:$Z,MATCH(LEFT(V$2,2),[5]평가!$7:$7,0)-1,FALSE),"")</f>
        <v>62</v>
      </c>
      <c r="W113" s="33">
        <f>IFERROR(VLOOKUP($B113,대상!$B:$AD,MATCH(W$2,대상!$1:$1,0)-1,FALSE),"")</f>
        <v>0</v>
      </c>
      <c r="X113" s="20">
        <f>IF(ISBLANK(B113),"",T$1-COUNTIF(H113:V113,"회피"))</f>
        <v>5</v>
      </c>
      <c r="Y113" s="21">
        <f>IF($T$1=X113,(SUM(I113,L113,O113,R113,U113)-MIN(I113,L113,O113,R113,U113)-MAX(I113,L113,O113,R113,U113))/($T$1-2),SUM(I113,L113,O113,R113,U113/X113))</f>
        <v>75.333333333333329</v>
      </c>
      <c r="Z113" s="40">
        <f>IFERROR(VLOOKUP($B113,대상!$B:$AD,MATCH(Z$2,대상!$1:$1,0)-1,FALSE),0)</f>
        <v>0</v>
      </c>
      <c r="AA113" s="41">
        <f>IFERROR(IF(W113="면제","100"+Z113,Y113+Z113),"")</f>
        <v>75.333333333333329</v>
      </c>
      <c r="AB113" s="35" t="str">
        <f>IF(OR(W113="면제",N(Y113)=0),"",IF(AA113&lt;60,"과락",""))</f>
        <v/>
      </c>
      <c r="AC113" s="54">
        <f>IF(N(AA113)=0,"",RANK(AA113,AA$3:AA$202))</f>
        <v>108</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창업 아이템의 비즈니스 모델이 구체적으로 잘 작성됨
- 아이템의 타사 경쟁성을 작성하였으나, 기술적 차별성 및 기술에 대한 상세 설명이 미흡함 _x000D_④대표자 역량과 사업 추진력이 우수함. 타겟 시장을 고려한 제품 특성 설정이 두드러지나, 제품 자체의 차별성이나 사업 성장서이 다소 미흡함. _x000D_⑤기존 보호장비의 문제점을 파악하고, 해결책을 제시하고 있음. 제품 개발목표가 잘 설명되어 있으며 시장진입이 가능할것으로 보임.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118</v>
      </c>
      <c r="B114" s="2">
        <v>20423353</v>
      </c>
      <c r="C114" s="38" t="str">
        <f>IFERROR(VLOOKUP($B114,대상!$B:$AC,MATCH(C$2,대상!$1:$1,0)-1,FALSE),"")</f>
        <v>지역기반</v>
      </c>
      <c r="D114" s="38" t="str">
        <f>IFERROR(VLOOKUP($B114,대상!$B$1:$AC$2756,MATCH(D$2,대상!$1:$1,0)-1,FALSE),"")</f>
        <v>이민종</v>
      </c>
      <c r="E114" s="36" t="str">
        <f>IFERROR(VLOOKUP($B114,대상!$B:$AC,MATCH(E$2,대상!$1:$1,0)-1,FALSE),"")</f>
        <v>기계ㆍ소재</v>
      </c>
      <c r="F114" s="38" t="str">
        <f>IFERROR(VLOOKUP($B114,대상!$B:$AC,MATCH(F$2,대상!$1:$1,0)-1,FALSE),"")</f>
        <v>폐패각(조개껍데기)을 활용한 친환경 바이오 플라스틱 원료(소재)</v>
      </c>
      <c r="G114" s="38" t="str">
        <f>IFERROR(VLOOKUP($B114,대상!$B:$AC,MATCH(G$2,대상!$1:$1,0)-1,FALSE),"")</f>
        <v/>
      </c>
      <c r="H114" s="33">
        <f>IFERROR(VLOOKUP($B114,[1]평가!$B:$Z,MATCH(LEFT(H$2,2),[1]평가!$7:$7,0)-1,FALSE),"")</f>
        <v>0</v>
      </c>
      <c r="I114" s="36">
        <f>IFERROR(VLOOKUP($B114,[1]평가!$B:$Z,MATCH(LEFT(I$2,2),[1]평가!$7:$7,0)-1,FALSE),"")</f>
        <v>84</v>
      </c>
      <c r="J114" s="36">
        <f>IFERROR(VLOOKUP($B114,[1]평가!$B:$Z,MATCH(LEFT(J$2,2),[1]평가!$7:$7,0)-1,FALSE),"")</f>
        <v>47</v>
      </c>
      <c r="K114" s="33">
        <f>IFERROR(VLOOKUP($B114,[2]평가!$B:$Z,MATCH(LEFT(K$2,2),[2]평가!$7:$7,0)-1,FALSE),"")</f>
        <v>0</v>
      </c>
      <c r="L114" s="36">
        <f>IFERROR(VLOOKUP($B114,[2]평가!$B:$Z,MATCH(LEFT(L$2,2),[2]평가!$7:$7,0)-1,FALSE),"")</f>
        <v>73</v>
      </c>
      <c r="M114" s="39">
        <f>IFERROR(VLOOKUP($B114,[2]평가!$B:$Z,MATCH(LEFT(M$2,2),[2]평가!$7:$7,0)-1,FALSE),"")</f>
        <v>100</v>
      </c>
      <c r="N114" s="33">
        <f>IFERROR(VLOOKUP($B114,[3]평가!$B:$Z,MATCH(LEFT(N$2,2),[3]평가!$7:$7,0)-1,FALSE),"")</f>
        <v>0</v>
      </c>
      <c r="O114" s="36">
        <f>IFERROR(VLOOKUP($B114,[3]평가!$B:$Z,MATCH(LEFT(O$2,2),[3]평가!$7:$7,0)-1,FALSE),"")</f>
        <v>81</v>
      </c>
      <c r="P114" s="39">
        <f>IFERROR(VLOOKUP($B114,[3]평가!$B:$Z,MATCH(LEFT(P$2,2),[3]평가!$7:$7,0)-1,FALSE),"")</f>
        <v>37</v>
      </c>
      <c r="Q114" s="33">
        <f>IFERROR(VLOOKUP($B114,[4]평가!$B:$Z,MATCH(LEFT(Q$2,2),[4]평가!$7:$7,0)-1,FALSE),"")</f>
        <v>0</v>
      </c>
      <c r="R114" s="36">
        <f>IFERROR(VLOOKUP($B114,[4]평가!$B:$Z,MATCH(LEFT(R$2,2),[4]평가!$7:$7,0)-1,FALSE),"")</f>
        <v>69</v>
      </c>
      <c r="S114" s="39">
        <f>IFERROR(VLOOKUP($B114,[4]평가!$B:$Z,MATCH(LEFT(S$2,2),[4]평가!$7:$7,0)-1,FALSE),"")</f>
        <v>138</v>
      </c>
      <c r="T114" s="33">
        <f>IFERROR(VLOOKUP($B114,[5]평가!$B:$Z,MATCH(LEFT(T$2,2),[5]평가!$7:$7,0)-1,FALSE),"")</f>
        <v>0</v>
      </c>
      <c r="U114" s="36">
        <f>IFERROR(VLOOKUP($B114,[5]평가!$B:$Z,MATCH(LEFT(U$2,2),[5]평가!$7:$7,0)-1,FALSE),"")</f>
        <v>72</v>
      </c>
      <c r="V114" s="39">
        <f>IFERROR(VLOOKUP($B114,[5]평가!$B:$Z,MATCH(LEFT(V$2,2),[5]평가!$7:$7,0)-1,FALSE),"")</f>
        <v>128</v>
      </c>
      <c r="W114" s="33">
        <f>IFERROR(VLOOKUP($B114,대상!$B:$AD,MATCH(W$2,대상!$1:$1,0)-1,FALSE),"")</f>
        <v>0</v>
      </c>
      <c r="X114" s="20">
        <f>IF(ISBLANK(B114),"",T$1-COUNTIF(H114:V114,"회피"))</f>
        <v>5</v>
      </c>
      <c r="Y114" s="21">
        <f>IF($T$1=X114,(SUM(I114,L114,O114,R114,U114)-MIN(I114,L114,O114,R114,U114)-MAX(I114,L114,O114,R114,U114))/($T$1-2),SUM(I114,L114,O114,R114,U114/X114))</f>
        <v>75.333333333333329</v>
      </c>
      <c r="Z114" s="40">
        <f>IFERROR(VLOOKUP($B114,대상!$B:$AD,MATCH(Z$2,대상!$1:$1,0)-1,FALSE),0)</f>
        <v>0</v>
      </c>
      <c r="AA114" s="41">
        <f>IFERROR(IF(W114="면제","100"+Z114,Y114+Z114),"")</f>
        <v>75.333333333333329</v>
      </c>
      <c r="AB114" s="35" t="str">
        <f>IF(OR(W114="면제",N(Y114)=0),"",IF(AA114&lt;60,"과락",""))</f>
        <v/>
      </c>
      <c r="AC114" s="54">
        <f>IF(N(AA114)=0,"",RANK(AA114,AA$3:AA$202))</f>
        <v>108</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①기존시장에 대한 진입 전략과 경쟁력확보에 관한 세부적인 전략이 필요함 _x000D_②사업계획서 내용은 양호하나 고도화 방안에 대한 기본자료 제시가 미흡하여 사업 실현 가능성이 부족함 _x000D_③- 아이템 기술적 측면의 상세한 기술을 토대로 사업계획서를 작성하였음
- 기술적 차별성에 대한 보완이 필요함 _x000D_④대표자 역량과 조직 구성이 우수함. 아이템 실현 가능성과 시장 문제 해결 방안에 대한 근거가 다소 부족함. _x000D_⑤폐각을 활용한 친환경 바이오 소재개발 과제임. 기술개발의 효과는 있을것으로 판단되나 기술개발내용에 대한 보완설명이 필요함.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89</v>
      </c>
      <c r="B115" s="2">
        <v>20415805</v>
      </c>
      <c r="C115" s="38" t="str">
        <f>IFERROR(VLOOKUP($B115,대상!$B:$AC,MATCH(C$2,대상!$1:$1,0)-1,FALSE),"")</f>
        <v>지역기반</v>
      </c>
      <c r="D115" s="38" t="str">
        <f>IFERROR(VLOOKUP($B115,대상!$B$1:$AC$2756,MATCH(D$2,대상!$1:$1,0)-1,FALSE),"")</f>
        <v>황성호</v>
      </c>
      <c r="E115" s="36" t="str">
        <f>IFERROR(VLOOKUP($B115,대상!$B:$AC,MATCH(E$2,대상!$1:$1,0)-1,FALSE),"")</f>
        <v>기계ㆍ소재</v>
      </c>
      <c r="F115" s="38" t="str">
        <f>IFERROR(VLOOKUP($B115,대상!$B:$AC,MATCH(F$2,대상!$1:$1,0)-1,FALSE),"")</f>
        <v>바닥 시공공법을 개선한 중량충격음 2등급 이상의 층간차음재 개발</v>
      </c>
      <c r="G115" s="38" t="str">
        <f>IFERROR(VLOOKUP($B115,대상!$B:$AC,MATCH(G$2,대상!$1:$1,0)-1,FALSE),"")</f>
        <v/>
      </c>
      <c r="H115" s="33">
        <f>IFERROR(VLOOKUP($B115,[1]평가!$B:$Z,MATCH(LEFT(H$2,2),[1]평가!$7:$7,0)-1,FALSE),"")</f>
        <v>0</v>
      </c>
      <c r="I115" s="36">
        <f>IFERROR(VLOOKUP($B115,[1]평가!$B:$Z,MATCH(LEFT(I$2,2),[1]평가!$7:$7,0)-1,FALSE),"")</f>
        <v>78</v>
      </c>
      <c r="J115" s="36">
        <f>IFERROR(VLOOKUP($B115,[1]평가!$B:$Z,MATCH(LEFT(J$2,2),[1]평가!$7:$7,0)-1,FALSE),"")</f>
        <v>74</v>
      </c>
      <c r="K115" s="33">
        <f>IFERROR(VLOOKUP($B115,[2]평가!$B:$Z,MATCH(LEFT(K$2,2),[2]평가!$7:$7,0)-1,FALSE),"")</f>
        <v>0</v>
      </c>
      <c r="L115" s="36">
        <f>IFERROR(VLOOKUP($B115,[2]평가!$B:$Z,MATCH(LEFT(L$2,2),[2]평가!$7:$7,0)-1,FALSE),"")</f>
        <v>71</v>
      </c>
      <c r="M115" s="39">
        <f>IFERROR(VLOOKUP($B115,[2]평가!$B:$Z,MATCH(LEFT(M$2,2),[2]평가!$7:$7,0)-1,FALSE),"")</f>
        <v>119</v>
      </c>
      <c r="N115" s="33">
        <f>IFERROR(VLOOKUP($B115,[3]평가!$B:$Z,MATCH(LEFT(N$2,2),[3]평가!$7:$7,0)-1,FALSE),"")</f>
        <v>0</v>
      </c>
      <c r="O115" s="36">
        <f>IFERROR(VLOOKUP($B115,[3]평가!$B:$Z,MATCH(LEFT(O$2,2),[3]평가!$7:$7,0)-1,FALSE),"")</f>
        <v>76</v>
      </c>
      <c r="P115" s="39">
        <f>IFERROR(VLOOKUP($B115,[3]평가!$B:$Z,MATCH(LEFT(P$2,2),[3]평가!$7:$7,0)-1,FALSE),"")</f>
        <v>76</v>
      </c>
      <c r="Q115" s="33">
        <f>IFERROR(VLOOKUP($B115,[4]평가!$B:$Z,MATCH(LEFT(Q$2,2),[4]평가!$7:$7,0)-1,FALSE),"")</f>
        <v>0</v>
      </c>
      <c r="R115" s="36">
        <f>IFERROR(VLOOKUP($B115,[4]평가!$B:$Z,MATCH(LEFT(R$2,2),[4]평가!$7:$7,0)-1,FALSE),"")</f>
        <v>69</v>
      </c>
      <c r="S115" s="39">
        <f>IFERROR(VLOOKUP($B115,[4]평가!$B:$Z,MATCH(LEFT(S$2,2),[4]평가!$7:$7,0)-1,FALSE),"")</f>
        <v>138</v>
      </c>
      <c r="T115" s="33">
        <f>IFERROR(VLOOKUP($B115,[5]평가!$B:$Z,MATCH(LEFT(T$2,2),[5]평가!$7:$7,0)-1,FALSE),"")</f>
        <v>0</v>
      </c>
      <c r="U115" s="36">
        <f>IFERROR(VLOOKUP($B115,[5]평가!$B:$Z,MATCH(LEFT(U$2,2),[5]평가!$7:$7,0)-1,FALSE),"")</f>
        <v>87</v>
      </c>
      <c r="V115" s="39">
        <f>IFERROR(VLOOKUP($B115,[5]평가!$B:$Z,MATCH(LEFT(V$2,2),[5]평가!$7:$7,0)-1,FALSE),"")</f>
        <v>32</v>
      </c>
      <c r="W115" s="33">
        <f>IFERROR(VLOOKUP($B115,대상!$B:$AD,MATCH(W$2,대상!$1:$1,0)-1,FALSE),"")</f>
        <v>0</v>
      </c>
      <c r="X115" s="20">
        <f>IF(ISBLANK(B115),"",T$1-COUNTIF(H115:V115,"회피"))</f>
        <v>5</v>
      </c>
      <c r="Y115" s="21">
        <f>IF($T$1=X115,(SUM(I115,L115,O115,R115,U115)-MIN(I115,L115,O115,R115,U115)-MAX(I115,L115,O115,R115,U115))/($T$1-2),SUM(I115,L115,O115,R115,U115/X115))</f>
        <v>75</v>
      </c>
      <c r="Z115" s="40">
        <f>IFERROR(VLOOKUP($B115,대상!$B:$AD,MATCH(Z$2,대상!$1:$1,0)-1,FALSE),0)</f>
        <v>0</v>
      </c>
      <c r="AA115" s="41">
        <f>IFERROR(IF(W115="면제","100"+Z115,Y115+Z115),"")</f>
        <v>75</v>
      </c>
      <c r="AB115" s="35" t="str">
        <f>IF(OR(W115="면제",N(Y115)=0),"",IF(AA115&lt;60,"과락",""))</f>
        <v/>
      </c>
      <c r="AC115" s="54">
        <f>IF(N(AA115)=0,"",RANK(AA115,AA$3:AA$202))</f>
        <v>113</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구체화 고도화 방안에서 시공후 소음 감소에 대한 기본규격을 제시하여 목표설정이 선행되어야 안전성이 확보가능하나 규격 제시가 미흡함. _x000D_③- 사업화 목표가 명확하고 최종 목표물의 정량적 목표을 구체적으로 제시함
- 사업화 전략 및 사업화 전체 로드맵이 보완 검토되어야함 _x000D_④현장에서 인식된 문제점에 기인한 솔루션 도출이 우수함. 제품 개발에 한정되어 있어서, 지원 필요성이 다소 부족함.  _x000D_⑤층간소음개선을 위한 과제임. 필요성에 대한 설명이 되어있으며, 개발내용에 준비가 구체적으로 설명되어 있음.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96</v>
      </c>
      <c r="B116" s="2">
        <v>20416870</v>
      </c>
      <c r="C116" s="38" t="str">
        <f>IFERROR(VLOOKUP($B116,대상!$B:$AC,MATCH(C$2,대상!$1:$1,0)-1,FALSE),"")</f>
        <v>지역기반</v>
      </c>
      <c r="D116" s="38" t="str">
        <f>IFERROR(VLOOKUP($B116,대상!$B$1:$AC$2756,MATCH(D$2,대상!$1:$1,0)-1,FALSE),"")</f>
        <v>도현옥</v>
      </c>
      <c r="E116" s="36" t="str">
        <f>IFERROR(VLOOKUP($B116,대상!$B:$AC,MATCH(E$2,대상!$1:$1,0)-1,FALSE),"")</f>
        <v>기계ㆍ소재</v>
      </c>
      <c r="F116" s="38" t="str">
        <f>IFERROR(VLOOKUP($B116,대상!$B:$AC,MATCH(F$2,대상!$1:$1,0)-1,FALSE),"")</f>
        <v>온라인 제조 플랫폼 ‘ NEGO ’</v>
      </c>
      <c r="G116" s="38" t="str">
        <f>IFERROR(VLOOKUP($B116,대상!$B:$AC,MATCH(G$2,대상!$1:$1,0)-1,FALSE),"")</f>
        <v/>
      </c>
      <c r="H116" s="33">
        <f>IFERROR(VLOOKUP($B116,[1]평가!$B:$Z,MATCH(LEFT(H$2,2),[1]평가!$7:$7,0)-1,FALSE),"")</f>
        <v>0</v>
      </c>
      <c r="I116" s="36">
        <f>IFERROR(VLOOKUP($B116,[1]평가!$B:$Z,MATCH(LEFT(I$2,2),[1]평가!$7:$7,0)-1,FALSE),"")</f>
        <v>79</v>
      </c>
      <c r="J116" s="36">
        <f>IFERROR(VLOOKUP($B116,[1]평가!$B:$Z,MATCH(LEFT(J$2,2),[1]평가!$7:$7,0)-1,FALSE),"")</f>
        <v>70</v>
      </c>
      <c r="K116" s="33">
        <f>IFERROR(VLOOKUP($B116,[2]평가!$B:$Z,MATCH(LEFT(K$2,2),[2]평가!$7:$7,0)-1,FALSE),"")</f>
        <v>0</v>
      </c>
      <c r="L116" s="36">
        <f>IFERROR(VLOOKUP($B116,[2]평가!$B:$Z,MATCH(LEFT(L$2,2),[2]평가!$7:$7,0)-1,FALSE),"")</f>
        <v>78</v>
      </c>
      <c r="M116" s="39">
        <f>IFERROR(VLOOKUP($B116,[2]평가!$B:$Z,MATCH(LEFT(M$2,2),[2]평가!$7:$7,0)-1,FALSE),"")</f>
        <v>83</v>
      </c>
      <c r="N116" s="33">
        <f>IFERROR(VLOOKUP($B116,[3]평가!$B:$Z,MATCH(LEFT(N$2,2),[3]평가!$7:$7,0)-1,FALSE),"")</f>
        <v>0</v>
      </c>
      <c r="O116" s="36">
        <f>IFERROR(VLOOKUP($B116,[3]평가!$B:$Z,MATCH(LEFT(O$2,2),[3]평가!$7:$7,0)-1,FALSE),"")</f>
        <v>68</v>
      </c>
      <c r="P116" s="39">
        <f>IFERROR(VLOOKUP($B116,[3]평가!$B:$Z,MATCH(LEFT(P$2,2),[3]평가!$7:$7,0)-1,FALSE),"")</f>
        <v>163</v>
      </c>
      <c r="Q116" s="33">
        <f>IFERROR(VLOOKUP($B116,[4]평가!$B:$Z,MATCH(LEFT(Q$2,2),[4]평가!$7:$7,0)-1,FALSE),"")</f>
        <v>0</v>
      </c>
      <c r="R116" s="36">
        <f>IFERROR(VLOOKUP($B116,[4]평가!$B:$Z,MATCH(LEFT(R$2,2),[4]평가!$7:$7,0)-1,FALSE),"")</f>
        <v>89</v>
      </c>
      <c r="S116" s="39">
        <f>IFERROR(VLOOKUP($B116,[4]평가!$B:$Z,MATCH(LEFT(S$2,2),[4]평가!$7:$7,0)-1,FALSE),"")</f>
        <v>13</v>
      </c>
      <c r="T116" s="33">
        <f>IFERROR(VLOOKUP($B116,[5]평가!$B:$Z,MATCH(LEFT(T$2,2),[5]평가!$7:$7,0)-1,FALSE),"")</f>
        <v>0</v>
      </c>
      <c r="U116" s="36">
        <f>IFERROR(VLOOKUP($B116,[5]평가!$B:$Z,MATCH(LEFT(U$2,2),[5]평가!$7:$7,0)-1,FALSE),"")</f>
        <v>68</v>
      </c>
      <c r="V116" s="39">
        <f>IFERROR(VLOOKUP($B116,[5]평가!$B:$Z,MATCH(LEFT(V$2,2),[5]평가!$7:$7,0)-1,FALSE),"")</f>
        <v>147</v>
      </c>
      <c r="W116" s="33">
        <f>IFERROR(VLOOKUP($B116,대상!$B:$AD,MATCH(W$2,대상!$1:$1,0)-1,FALSE),"")</f>
        <v>0</v>
      </c>
      <c r="X116" s="20">
        <f>IF(ISBLANK(B116),"",T$1-COUNTIF(H116:V116,"회피"))</f>
        <v>5</v>
      </c>
      <c r="Y116" s="21">
        <f>IF($T$1=X116,(SUM(I116,L116,O116,R116,U116)-MIN(I116,L116,O116,R116,U116)-MAX(I116,L116,O116,R116,U116))/($T$1-2),SUM(I116,L116,O116,R116,U116/X116))</f>
        <v>75</v>
      </c>
      <c r="Z116" s="40">
        <f>IFERROR(VLOOKUP($B116,대상!$B:$AD,MATCH(Z$2,대상!$1:$1,0)-1,FALSE),0)</f>
        <v>0</v>
      </c>
      <c r="AA116" s="41">
        <f>IFERROR(IF(W116="면제","100"+Z116,Y116+Z116),"")</f>
        <v>75</v>
      </c>
      <c r="AB116" s="35" t="str">
        <f>IF(OR(W116="면제",N(Y116)=0),"",IF(AA116&lt;60,"과락",""))</f>
        <v/>
      </c>
      <c r="AC116" s="54">
        <f>IF(N(AA116)=0,"",RANK(AA116,AA$3:AA$202))</f>
        <v>113</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아이템의 필요성 및 시장의 니즈 분석이 명확함
- 창업 아이템 비즈니스 모델 및 사업화 전략이 미흡하게 작성됨 _x000D_④사업 추진력과 타겟 및 벤치마킹 대상이 구체적임. 플랫폼 사업 특성상 많은 초기 투자와 자금 조달이 필요할 것으로 판단되는데, 이에 대한 구체적인 추진 계획이 다소 모호함. _x000D_⑤제조 수요를 매칭해주는 플랫폼 개발과제임. 과제수행내용은 명확하지만, 수요자중심의 시장침투전략에 대한 보완이 필요함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172</v>
      </c>
      <c r="B117" s="2">
        <v>20412585</v>
      </c>
      <c r="C117" s="38" t="str">
        <f>IFERROR(VLOOKUP($B117,대상!$B:$AC,MATCH(C$2,대상!$1:$1,0)-1,FALSE),"")</f>
        <v>지역기반</v>
      </c>
      <c r="D117" s="38" t="str">
        <f>IFERROR(VLOOKUP($B117,대상!$B$1:$AC$2756,MATCH(D$2,대상!$1:$1,0)-1,FALSE),"")</f>
        <v>김재만</v>
      </c>
      <c r="E117" s="36" t="str">
        <f>IFERROR(VLOOKUP($B117,대상!$B:$AC,MATCH(E$2,대상!$1:$1,0)-1,FALSE),"")</f>
        <v>기계ㆍ소재</v>
      </c>
      <c r="F117" s="38" t="str">
        <f>IFERROR(VLOOKUP($B117,대상!$B:$AC,MATCH(F$2,대상!$1:$1,0)-1,FALSE),"")</f>
        <v>탄소 저감형 친환경 다회용기 자원순환을 위한 초절전 고효율 자동화 세척 시스템 개발</v>
      </c>
      <c r="G117" s="38" t="str">
        <f>IFERROR(VLOOKUP($B117,대상!$B:$AC,MATCH(G$2,대상!$1:$1,0)-1,FALSE),"")</f>
        <v/>
      </c>
      <c r="H117" s="33">
        <f>IFERROR(VLOOKUP($B117,[1]평가!$B:$Z,MATCH(LEFT(H$2,2),[1]평가!$7:$7,0)-1,FALSE),"")</f>
        <v>0</v>
      </c>
      <c r="I117" s="36">
        <f>IFERROR(VLOOKUP($B117,[1]평가!$B:$Z,MATCH(LEFT(I$2,2),[1]평가!$7:$7,0)-1,FALSE),"")</f>
        <v>62</v>
      </c>
      <c r="J117" s="36">
        <f>IFERROR(VLOOKUP($B117,[1]평가!$B:$Z,MATCH(LEFT(J$2,2),[1]평가!$7:$7,0)-1,FALSE),"")</f>
        <v>177</v>
      </c>
      <c r="K117" s="33">
        <f>IFERROR(VLOOKUP($B117,[2]평가!$B:$Z,MATCH(LEFT(K$2,2),[2]평가!$7:$7,0)-1,FALSE),"")</f>
        <v>0</v>
      </c>
      <c r="L117" s="36">
        <f>IFERROR(VLOOKUP($B117,[2]평가!$B:$Z,MATCH(LEFT(L$2,2),[2]평가!$7:$7,0)-1,FALSE),"")</f>
        <v>68</v>
      </c>
      <c r="M117" s="39">
        <f>IFERROR(VLOOKUP($B117,[2]평가!$B:$Z,MATCH(LEFT(M$2,2),[2]평가!$7:$7,0)-1,FALSE),"")</f>
        <v>138</v>
      </c>
      <c r="N117" s="33">
        <f>IFERROR(VLOOKUP($B117,[3]평가!$B:$Z,MATCH(LEFT(N$2,2),[3]평가!$7:$7,0)-1,FALSE),"")</f>
        <v>0</v>
      </c>
      <c r="O117" s="36">
        <f>IFERROR(VLOOKUP($B117,[3]평가!$B:$Z,MATCH(LEFT(O$2,2),[3]평가!$7:$7,0)-1,FALSE),"")</f>
        <v>79</v>
      </c>
      <c r="P117" s="39">
        <f>IFERROR(VLOOKUP($B117,[3]평가!$B:$Z,MATCH(LEFT(P$2,2),[3]평가!$7:$7,0)-1,FALSE),"")</f>
        <v>61</v>
      </c>
      <c r="Q117" s="33">
        <f>IFERROR(VLOOKUP($B117,[4]평가!$B:$Z,MATCH(LEFT(Q$2,2),[4]평가!$7:$7,0)-1,FALSE),"")</f>
        <v>0</v>
      </c>
      <c r="R117" s="36">
        <f>IFERROR(VLOOKUP($B117,[4]평가!$B:$Z,MATCH(LEFT(R$2,2),[4]평가!$7:$7,0)-1,FALSE),"")</f>
        <v>78</v>
      </c>
      <c r="S117" s="39">
        <f>IFERROR(VLOOKUP($B117,[4]평가!$B:$Z,MATCH(LEFT(S$2,2),[4]평가!$7:$7,0)-1,FALSE),"")</f>
        <v>103</v>
      </c>
      <c r="T117" s="33">
        <f>IFERROR(VLOOKUP($B117,[5]평가!$B:$Z,MATCH(LEFT(T$2,2),[5]평가!$7:$7,0)-1,FALSE),"")</f>
        <v>0</v>
      </c>
      <c r="U117" s="36">
        <f>IFERROR(VLOOKUP($B117,[5]평가!$B:$Z,MATCH(LEFT(U$2,2),[5]평가!$7:$7,0)-1,FALSE),"")</f>
        <v>79</v>
      </c>
      <c r="V117" s="39">
        <f>IFERROR(VLOOKUP($B117,[5]평가!$B:$Z,MATCH(LEFT(V$2,2),[5]평가!$7:$7,0)-1,FALSE),"")</f>
        <v>62</v>
      </c>
      <c r="W117" s="33">
        <f>IFERROR(VLOOKUP($B117,대상!$B:$AD,MATCH(W$2,대상!$1:$1,0)-1,FALSE),"")</f>
        <v>0</v>
      </c>
      <c r="X117" s="20">
        <f>IF(ISBLANK(B117),"",T$1-COUNTIF(H117:V117,"회피"))</f>
        <v>5</v>
      </c>
      <c r="Y117" s="21">
        <f>IF($T$1=X117,(SUM(I117,L117,O117,R117,U117)-MIN(I117,L117,O117,R117,U117)-MAX(I117,L117,O117,R117,U117))/($T$1-2),SUM(I117,L117,O117,R117,U117/X117))</f>
        <v>75</v>
      </c>
      <c r="Z117" s="40">
        <f>IFERROR(VLOOKUP($B117,대상!$B:$AD,MATCH(Z$2,대상!$1:$1,0)-1,FALSE),0)</f>
        <v>0</v>
      </c>
      <c r="AA117" s="41">
        <f>IFERROR(IF(W117="면제","100"+Z117,Y117+Z117),"")</f>
        <v>75</v>
      </c>
      <c r="AB117" s="35" t="str">
        <f>IF(OR(W117="면제",N(Y117)=0),"",IF(AA117&lt;60,"과락",""))</f>
        <v/>
      </c>
      <c r="AC117" s="54">
        <f>IF(N(AA117)=0,"",RANK(AA117,AA$3:AA$202))</f>
        <v>113</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①사회적으러 주목받는 기술이나 기슬적인 소개가 부족함 후발 진입자에 대한 방어 대첵이 필요함 _x000D_②사업계획서의 낸용은 양호하나 개발개선 준비사항에서 세착품질과 에너지 솝자에 대한 수요자에게 구체적이 데이터 제시가 팔요하나 구체성이 미흡함. _x000D_③- 아이템의 목표 및 필요성에 대한 제시가 잘되어있음
- 사업 전체 로드맵이 미흡하여 보완이 필요함 _x000D_④제품 실현 가능성이 우수함. 창업 아이템에 대한 사업 지원 필요성과 사업 확장성이 다소 모호함. _x000D_⑤용기 자동세척장비 개발 과제임. 기술 개발내용의 차별점이 설명되어 있음.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183</v>
      </c>
      <c r="B118" s="2">
        <v>20420967</v>
      </c>
      <c r="C118" s="38" t="str">
        <f>IFERROR(VLOOKUP($B118,대상!$B:$AC,MATCH(C$2,대상!$1:$1,0)-1,FALSE),"")</f>
        <v>지역기반</v>
      </c>
      <c r="D118" s="38" t="str">
        <f>IFERROR(VLOOKUP($B118,대상!$B$1:$AC$2756,MATCH(D$2,대상!$1:$1,0)-1,FALSE),"")</f>
        <v>나유정</v>
      </c>
      <c r="E118" s="36" t="str">
        <f>IFERROR(VLOOKUP($B118,대상!$B:$AC,MATCH(E$2,대상!$1:$1,0)-1,FALSE),"")</f>
        <v>기계ㆍ소재</v>
      </c>
      <c r="F118" s="38" t="str">
        <f>IFERROR(VLOOKUP($B118,대상!$B:$AC,MATCH(F$2,대상!$1:$1,0)-1,FALSE),"")</f>
        <v>AI 엣지 컴퓨팅 기반 능동형 공간 케어 시스템 (Smart AIoT Air-Shower)</v>
      </c>
      <c r="G118" s="38" t="str">
        <f>IFERROR(VLOOKUP($B118,대상!$B:$AC,MATCH(G$2,대상!$1:$1,0)-1,FALSE),"")</f>
        <v/>
      </c>
      <c r="H118" s="33">
        <f>IFERROR(VLOOKUP($B118,[1]평가!$B:$Z,MATCH(LEFT(H$2,2),[1]평가!$7:$7,0)-1,FALSE),"")</f>
        <v>0</v>
      </c>
      <c r="I118" s="36">
        <f>IFERROR(VLOOKUP($B118,[1]평가!$B:$Z,MATCH(LEFT(I$2,2),[1]평가!$7:$7,0)-1,FALSE),"")</f>
        <v>64</v>
      </c>
      <c r="J118" s="36">
        <f>IFERROR(VLOOKUP($B118,[1]평가!$B:$Z,MATCH(LEFT(J$2,2),[1]평가!$7:$7,0)-1,FALSE),"")</f>
        <v>167</v>
      </c>
      <c r="K118" s="33">
        <f>IFERROR(VLOOKUP($B118,[2]평가!$B:$Z,MATCH(LEFT(K$2,2),[2]평가!$7:$7,0)-1,FALSE),"")</f>
        <v>0</v>
      </c>
      <c r="L118" s="36">
        <f>IFERROR(VLOOKUP($B118,[2]평가!$B:$Z,MATCH(LEFT(L$2,2),[2]평가!$7:$7,0)-1,FALSE),"")</f>
        <v>72</v>
      </c>
      <c r="M118" s="39">
        <f>IFERROR(VLOOKUP($B118,[2]평가!$B:$Z,MATCH(LEFT(M$2,2),[2]평가!$7:$7,0)-1,FALSE),"")</f>
        <v>108</v>
      </c>
      <c r="N118" s="33">
        <f>IFERROR(VLOOKUP($B118,[3]평가!$B:$Z,MATCH(LEFT(N$2,2),[3]평가!$7:$7,0)-1,FALSE),"")</f>
        <v>0</v>
      </c>
      <c r="O118" s="36">
        <f>IFERROR(VLOOKUP($B118,[3]평가!$B:$Z,MATCH(LEFT(O$2,2),[3]평가!$7:$7,0)-1,FALSE),"")</f>
        <v>77</v>
      </c>
      <c r="P118" s="39">
        <f>IFERROR(VLOOKUP($B118,[3]평가!$B:$Z,MATCH(LEFT(P$2,2),[3]평가!$7:$7,0)-1,FALSE),"")</f>
        <v>68</v>
      </c>
      <c r="Q118" s="33">
        <f>IFERROR(VLOOKUP($B118,[4]평가!$B:$Z,MATCH(LEFT(Q$2,2),[4]평가!$7:$7,0)-1,FALSE),"")</f>
        <v>0</v>
      </c>
      <c r="R118" s="36">
        <f>IFERROR(VLOOKUP($B118,[4]평가!$B:$Z,MATCH(LEFT(R$2,2),[4]평가!$7:$7,0)-1,FALSE),"")</f>
        <v>76</v>
      </c>
      <c r="S118" s="39">
        <f>IFERROR(VLOOKUP($B118,[4]평가!$B:$Z,MATCH(LEFT(S$2,2),[4]평가!$7:$7,0)-1,FALSE),"")</f>
        <v>128</v>
      </c>
      <c r="T118" s="33">
        <f>IFERROR(VLOOKUP($B118,[5]평가!$B:$Z,MATCH(LEFT(T$2,2),[5]평가!$7:$7,0)-1,FALSE),"")</f>
        <v>0</v>
      </c>
      <c r="U118" s="36">
        <f>IFERROR(VLOOKUP($B118,[5]평가!$B:$Z,MATCH(LEFT(U$2,2),[5]평가!$7:$7,0)-1,FALSE),"")</f>
        <v>88</v>
      </c>
      <c r="V118" s="39">
        <f>IFERROR(VLOOKUP($B118,[5]평가!$B:$Z,MATCH(LEFT(V$2,2),[5]평가!$7:$7,0)-1,FALSE),"")</f>
        <v>22</v>
      </c>
      <c r="W118" s="33">
        <f>IFERROR(VLOOKUP($B118,대상!$B:$AD,MATCH(W$2,대상!$1:$1,0)-1,FALSE),"")</f>
        <v>0</v>
      </c>
      <c r="X118" s="20">
        <f>IF(ISBLANK(B118),"",T$1-COUNTIF(H118:V118,"회피"))</f>
        <v>5</v>
      </c>
      <c r="Y118" s="21">
        <f>IF($T$1=X118,(SUM(I118,L118,O118,R118,U118)-MIN(I118,L118,O118,R118,U118)-MAX(I118,L118,O118,R118,U118))/($T$1-2),SUM(I118,L118,O118,R118,U118/X118))</f>
        <v>75</v>
      </c>
      <c r="Z118" s="40">
        <f>IFERROR(VLOOKUP($B118,대상!$B:$AD,MATCH(Z$2,대상!$1:$1,0)-1,FALSE),0)</f>
        <v>0</v>
      </c>
      <c r="AA118" s="41">
        <f>IFERROR(IF(W118="면제","100"+Z118,Y118+Z118),"")</f>
        <v>75</v>
      </c>
      <c r="AB118" s="35" t="str">
        <f>IF(OR(W118="면제",N(Y118)=0),"",IF(AA118&lt;60,"과락",""))</f>
        <v/>
      </c>
      <c r="AC118" s="54">
        <f>IF(N(AA118)=0,"",RANK(AA118,AA$3:AA$202))</f>
        <v>113</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구체화 고도화 방안에서 다양한 규모의 공간에서 최적의 시스템을 구성하는 방안을 구체적으로 제시하여야 하나 미흠함. _x000D_③- 기술 개발에 대한 시장 조사가 구체적으로 이루어짐
- 매출 발생 및 사업화 로드맵, 기술의 구체화가 필요해 보임. _x000D_④대표자 및 조직 역량이 우수함. 제품의 비용 구조 및 경쟁 가능 제품에 대비한 우수성 등의 사업화 성공 전략이 다소 미흡함. _x000D_⑤에어샤워 시스템 개발과제임. 기술개발의 방향설정이 구체적으로 명기되어 있음,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64</v>
      </c>
      <c r="B119" s="2">
        <v>20438426</v>
      </c>
      <c r="C119" s="38" t="str">
        <f>IFERROR(VLOOKUP($B119,대상!$B:$AC,MATCH(C$2,대상!$1:$1,0)-1,FALSE),"")</f>
        <v>지역기반</v>
      </c>
      <c r="D119" s="38" t="str">
        <f>IFERROR(VLOOKUP($B119,대상!$B$1:$AC$2756,MATCH(D$2,대상!$1:$1,0)-1,FALSE),"")</f>
        <v>이승호</v>
      </c>
      <c r="E119" s="36" t="str">
        <f>IFERROR(VLOOKUP($B119,대상!$B:$AC,MATCH(E$2,대상!$1:$1,0)-1,FALSE),"")</f>
        <v>기계ㆍ소재</v>
      </c>
      <c r="F119" s="38" t="str">
        <f>IFERROR(VLOOKUP($B119,대상!$B:$AC,MATCH(F$2,대상!$1:$1,0)-1,FALSE),"")</f>
        <v>Marine Guardian Robotics</v>
      </c>
      <c r="G119" s="38" t="str">
        <f>IFERROR(VLOOKUP($B119,대상!$B:$AC,MATCH(G$2,대상!$1:$1,0)-1,FALSE),"")</f>
        <v/>
      </c>
      <c r="H119" s="33">
        <f>IFERROR(VLOOKUP($B119,[1]평가!$B:$Z,MATCH(LEFT(H$2,2),[1]평가!$7:$7,0)-1,FALSE),"")</f>
        <v>0</v>
      </c>
      <c r="I119" s="36">
        <f>IFERROR(VLOOKUP($B119,[1]평가!$B:$Z,MATCH(LEFT(I$2,2),[1]평가!$7:$7,0)-1,FALSE),"")</f>
        <v>86</v>
      </c>
      <c r="J119" s="36">
        <f>IFERROR(VLOOKUP($B119,[1]평가!$B:$Z,MATCH(LEFT(J$2,2),[1]평가!$7:$7,0)-1,FALSE),"")</f>
        <v>35</v>
      </c>
      <c r="K119" s="33">
        <f>IFERROR(VLOOKUP($B119,[2]평가!$B:$Z,MATCH(LEFT(K$2,2),[2]평가!$7:$7,0)-1,FALSE),"")</f>
        <v>0</v>
      </c>
      <c r="L119" s="36">
        <f>IFERROR(VLOOKUP($B119,[2]평가!$B:$Z,MATCH(LEFT(L$2,2),[2]평가!$7:$7,0)-1,FALSE),"")</f>
        <v>73</v>
      </c>
      <c r="M119" s="39">
        <f>IFERROR(VLOOKUP($B119,[2]평가!$B:$Z,MATCH(LEFT(M$2,2),[2]평가!$7:$7,0)-1,FALSE),"")</f>
        <v>100</v>
      </c>
      <c r="N119" s="33">
        <f>IFERROR(VLOOKUP($B119,[3]평가!$B:$Z,MATCH(LEFT(N$2,2),[3]평가!$7:$7,0)-1,FALSE),"")</f>
        <v>0</v>
      </c>
      <c r="O119" s="36">
        <f>IFERROR(VLOOKUP($B119,[3]평가!$B:$Z,MATCH(LEFT(O$2,2),[3]평가!$7:$7,0)-1,FALSE),"")</f>
        <v>79</v>
      </c>
      <c r="P119" s="39">
        <f>IFERROR(VLOOKUP($B119,[3]평가!$B:$Z,MATCH(LEFT(P$2,2),[3]평가!$7:$7,0)-1,FALSE),"")</f>
        <v>61</v>
      </c>
      <c r="Q119" s="33">
        <f>IFERROR(VLOOKUP($B119,[4]평가!$B:$Z,MATCH(LEFT(Q$2,2),[4]평가!$7:$7,0)-1,FALSE),"")</f>
        <v>0</v>
      </c>
      <c r="R119" s="36">
        <f>IFERROR(VLOOKUP($B119,[4]평가!$B:$Z,MATCH(LEFT(R$2,2),[4]평가!$7:$7,0)-1,FALSE),"")</f>
        <v>69</v>
      </c>
      <c r="S119" s="39">
        <f>IFERROR(VLOOKUP($B119,[4]평가!$B:$Z,MATCH(LEFT(S$2,2),[4]평가!$7:$7,0)-1,FALSE),"")</f>
        <v>138</v>
      </c>
      <c r="T119" s="33">
        <f>IFERROR(VLOOKUP($B119,[5]평가!$B:$Z,MATCH(LEFT(T$2,2),[5]평가!$7:$7,0)-1,FALSE),"")</f>
        <v>0</v>
      </c>
      <c r="U119" s="36">
        <f>IFERROR(VLOOKUP($B119,[5]평가!$B:$Z,MATCH(LEFT(U$2,2),[5]평가!$7:$7,0)-1,FALSE),"")</f>
        <v>72</v>
      </c>
      <c r="V119" s="39">
        <f>IFERROR(VLOOKUP($B119,[5]평가!$B:$Z,MATCH(LEFT(V$2,2),[5]평가!$7:$7,0)-1,FALSE),"")</f>
        <v>128</v>
      </c>
      <c r="W119" s="33">
        <f>IFERROR(VLOOKUP($B119,대상!$B:$AD,MATCH(W$2,대상!$1:$1,0)-1,FALSE),"")</f>
        <v>0</v>
      </c>
      <c r="X119" s="20">
        <f>IF(ISBLANK(B119),"",T$1-COUNTIF(H119:V119,"회피"))</f>
        <v>5</v>
      </c>
      <c r="Y119" s="21">
        <f>IF($T$1=X119,(SUM(I119,L119,O119,R119,U119)-MIN(I119,L119,O119,R119,U119)-MAX(I119,L119,O119,R119,U119))/($T$1-2),SUM(I119,L119,O119,R119,U119/X119))</f>
        <v>74.666666666666671</v>
      </c>
      <c r="Z119" s="40">
        <f>IFERROR(VLOOKUP($B119,대상!$B:$AD,MATCH(Z$2,대상!$1:$1,0)-1,FALSE),0)</f>
        <v>0</v>
      </c>
      <c r="AA119" s="41">
        <f>IFERROR(IF(W119="면제","100"+Z119,Y119+Z119),"")</f>
        <v>74.666666666666671</v>
      </c>
      <c r="AB119" s="35" t="str">
        <f>IF(OR(W119="면제",N(Y119)=0),"",IF(AA119&lt;60,"과락",""))</f>
        <v/>
      </c>
      <c r="AC119" s="54">
        <f>IF(N(AA119)=0,"",RANK(AA119,AA$3:AA$202))</f>
        <v>117</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①기존시장에 대한 진입 전략과 경쟁력확보에 관한 세부적인 전략이 필요함 _x000D_②사업계획이 양호하나 봉에 대한 안전성에 대한 스펙이 구체적으로 제시되어야 하나 미비함. _x000D_③- 창업 아이템의 기술에 대한 내용이 잘 작성됨.
- 매출 발생 경로 및 시장 진입 전략의 구체성이 보완되어야함. _x000D_④사업 추진 계획이 잘 설정됨. 경쟁이 치열하고 risk가 높은 B2G 파이프라인 특성 상, 다른 파이프라인에 대한 계획도 필요함. 시장이 한정적일 수 있음.  _x000D_⑤제품개발의 필요성은 보이나, 기술개발의 구체적인 내용보완이 필요할것으로 보임.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2</v>
      </c>
      <c r="B120" s="2">
        <v>20402243</v>
      </c>
      <c r="C120" s="38" t="str">
        <f>IFERROR(VLOOKUP($B120,대상!$B:$AC,MATCH(C$2,대상!$1:$1,0)-1,FALSE),"")</f>
        <v>지역기반</v>
      </c>
      <c r="D120" s="38" t="str">
        <f>IFERROR(VLOOKUP($B120,대상!$B$1:$AC$2756,MATCH(D$2,대상!$1:$1,0)-1,FALSE),"")</f>
        <v>장근복</v>
      </c>
      <c r="E120" s="36" t="str">
        <f>IFERROR(VLOOKUP($B120,대상!$B:$AC,MATCH(E$2,대상!$1:$1,0)-1,FALSE),"")</f>
        <v>기계ㆍ소재</v>
      </c>
      <c r="F120" s="38" t="str">
        <f>IFERROR(VLOOKUP($B120,대상!$B:$AC,MATCH(F$2,대상!$1:$1,0)-1,FALSE),"")</f>
        <v>FIRE-ZERO 무화염 전기 가열식 금속 배관 접합 솔루션 (히트리 + 히트링)</v>
      </c>
      <c r="G120" s="38" t="str">
        <f>IFERROR(VLOOKUP($B120,대상!$B:$AC,MATCH(G$2,대상!$1:$1,0)-1,FALSE),"")</f>
        <v/>
      </c>
      <c r="H120" s="33">
        <f>IFERROR(VLOOKUP($B120,[1]평가!$B:$Z,MATCH(LEFT(H$2,2),[1]평가!$7:$7,0)-1,FALSE),"")</f>
        <v>0</v>
      </c>
      <c r="I120" s="36">
        <f>IFERROR(VLOOKUP($B120,[1]평가!$B:$Z,MATCH(LEFT(I$2,2),[1]평가!$7:$7,0)-1,FALSE),"")</f>
        <v>64</v>
      </c>
      <c r="J120" s="36">
        <f>IFERROR(VLOOKUP($B120,[1]평가!$B:$Z,MATCH(LEFT(J$2,2),[1]평가!$7:$7,0)-1,FALSE),"")</f>
        <v>167</v>
      </c>
      <c r="K120" s="33">
        <f>IFERROR(VLOOKUP($B120,[2]평가!$B:$Z,MATCH(LEFT(K$2,2),[2]평가!$7:$7,0)-1,FALSE),"")</f>
        <v>0</v>
      </c>
      <c r="L120" s="36">
        <f>IFERROR(VLOOKUP($B120,[2]평가!$B:$Z,MATCH(LEFT(L$2,2),[2]평가!$7:$7,0)-1,FALSE),"")</f>
        <v>76</v>
      </c>
      <c r="M120" s="39">
        <f>IFERROR(VLOOKUP($B120,[2]평가!$B:$Z,MATCH(LEFT(M$2,2),[2]평가!$7:$7,0)-1,FALSE),"")</f>
        <v>89</v>
      </c>
      <c r="N120" s="33">
        <f>IFERROR(VLOOKUP($B120,[3]평가!$B:$Z,MATCH(LEFT(N$2,2),[3]평가!$7:$7,0)-1,FALSE),"")</f>
        <v>0</v>
      </c>
      <c r="O120" s="36">
        <f>IFERROR(VLOOKUP($B120,[3]평가!$B:$Z,MATCH(LEFT(O$2,2),[3]평가!$7:$7,0)-1,FALSE),"")</f>
        <v>68</v>
      </c>
      <c r="P120" s="39">
        <f>IFERROR(VLOOKUP($B120,[3]평가!$B:$Z,MATCH(LEFT(P$2,2),[3]평가!$7:$7,0)-1,FALSE),"")</f>
        <v>163</v>
      </c>
      <c r="Q120" s="33">
        <f>IFERROR(VLOOKUP($B120,[4]평가!$B:$Z,MATCH(LEFT(Q$2,2),[4]평가!$7:$7,0)-1,FALSE),"")</f>
        <v>0</v>
      </c>
      <c r="R120" s="36">
        <f>IFERROR(VLOOKUP($B120,[4]평가!$B:$Z,MATCH(LEFT(R$2,2),[4]평가!$7:$7,0)-1,FALSE),"")</f>
        <v>79</v>
      </c>
      <c r="S120" s="39">
        <f>IFERROR(VLOOKUP($B120,[4]평가!$B:$Z,MATCH(LEFT(S$2,2),[4]평가!$7:$7,0)-1,FALSE),"")</f>
        <v>62</v>
      </c>
      <c r="T120" s="33">
        <f>IFERROR(VLOOKUP($B120,[5]평가!$B:$Z,MATCH(LEFT(T$2,2),[5]평가!$7:$7,0)-1,FALSE),"")</f>
        <v>0</v>
      </c>
      <c r="U120" s="36">
        <f>IFERROR(VLOOKUP($B120,[5]평가!$B:$Z,MATCH(LEFT(U$2,2),[5]평가!$7:$7,0)-1,FALSE),"")</f>
        <v>79</v>
      </c>
      <c r="V120" s="39">
        <f>IFERROR(VLOOKUP($B120,[5]평가!$B:$Z,MATCH(LEFT(V$2,2),[5]평가!$7:$7,0)-1,FALSE),"")</f>
        <v>62</v>
      </c>
      <c r="W120" s="33">
        <f>IFERROR(VLOOKUP($B120,대상!$B:$AD,MATCH(W$2,대상!$1:$1,0)-1,FALSE),"")</f>
        <v>0</v>
      </c>
      <c r="X120" s="20">
        <f>IF(ISBLANK(B120),"",T$1-COUNTIF(H120:V120,"회피"))</f>
        <v>5</v>
      </c>
      <c r="Y120" s="21">
        <f>IF($T$1=X120,(SUM(I120,L120,O120,R120,U120)-MIN(I120,L120,O120,R120,U120)-MAX(I120,L120,O120,R120,U120))/($T$1-2),SUM(I120,L120,O120,R120,U120/X120))</f>
        <v>74.333333333333329</v>
      </c>
      <c r="Z120" s="40">
        <f>IFERROR(VLOOKUP($B120,대상!$B:$AD,MATCH(Z$2,대상!$1:$1,0)-1,FALSE),0)</f>
        <v>0</v>
      </c>
      <c r="AA120" s="41">
        <f>IFERROR(IF(W120="면제","100"+Z120,Y120+Z120),"")</f>
        <v>74.333333333333329</v>
      </c>
      <c r="AB120" s="35" t="str">
        <f>IF(OR(W120="면제",N(Y120)=0),"",IF(AA120&lt;60,"과락",""))</f>
        <v/>
      </c>
      <c r="AC120" s="54">
        <f>IF(N(AA120)=0,"",RANK(AA120,AA$3:AA$202))</f>
        <v>118</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①현실성측면에서의 검토가 필요함 현장에서 배관용접을할때 무화염에 대한 장점은 있으나 비용증가에 대한 분석이 필요함 _x000D_②사업 추진 방향은 우수하나 목표시장이 추상적으로 기술되어 실현 가능성이 부족하여 사업 추진에 애로가 있음.. _x000D_③- 기술의 배경 및 필요성, 기술의 차별성이 이해하기 쉽게 작성되어있음
- 목표시장 분석 및 시장 진입 전략의 구체성에 대한 보완이 필요함 _x000D_④문제 인식에 따른 창업 아이템의 필요성이 설득력 있음. 무화염 작업이 가능한 기술적 근거와 기존 제품의 한계점을 명확히 제시할 필요가 있음. 배경과 시장 설정은 설득력 있으나 창업 아이템의 차별성의 보강이 필요함.  _x000D_⑤무화염 접합기술로써 작업환경의 문제점 개선을 통한 차별성이 보임. 기술안정화를 통한 시장진입이 가능할것으로 보임.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52</v>
      </c>
      <c r="B121" s="2">
        <v>20431196</v>
      </c>
      <c r="C121" s="38" t="str">
        <f>IFERROR(VLOOKUP($B121,대상!$B:$AC,MATCH(C$2,대상!$1:$1,0)-1,FALSE),"")</f>
        <v>지역기반</v>
      </c>
      <c r="D121" s="38" t="str">
        <f>IFERROR(VLOOKUP($B121,대상!$B$1:$AC$2756,MATCH(D$2,대상!$1:$1,0)-1,FALSE),"")</f>
        <v>곡영생</v>
      </c>
      <c r="E121" s="36" t="str">
        <f>IFERROR(VLOOKUP($B121,대상!$B:$AC,MATCH(E$2,대상!$1:$1,0)-1,FALSE),"")</f>
        <v>기계ㆍ소재</v>
      </c>
      <c r="F121" s="38" t="str">
        <f>IFERROR(VLOOKUP($B121,대상!$B:$AC,MATCH(F$2,대상!$1:$1,0)-1,FALSE),"")</f>
        <v>360도 회전 구조를 활요한 저충격 유산소 및 하체 재활 보조 스텝퍼</v>
      </c>
      <c r="G121" s="38" t="str">
        <f>IFERROR(VLOOKUP($B121,대상!$B:$AC,MATCH(G$2,대상!$1:$1,0)-1,FALSE),"")</f>
        <v/>
      </c>
      <c r="H121" s="33">
        <f>IFERROR(VLOOKUP($B121,[1]평가!$B:$Z,MATCH(LEFT(H$2,2),[1]평가!$7:$7,0)-1,FALSE),"")</f>
        <v>0</v>
      </c>
      <c r="I121" s="36">
        <f>IFERROR(VLOOKUP($B121,[1]평가!$B:$Z,MATCH(LEFT(I$2,2),[1]평가!$7:$7,0)-1,FALSE),"")</f>
        <v>81</v>
      </c>
      <c r="J121" s="36">
        <f>IFERROR(VLOOKUP($B121,[1]평가!$B:$Z,MATCH(LEFT(J$2,2),[1]평가!$7:$7,0)-1,FALSE),"")</f>
        <v>65</v>
      </c>
      <c r="K121" s="33">
        <f>IFERROR(VLOOKUP($B121,[2]평가!$B:$Z,MATCH(LEFT(K$2,2),[2]평가!$7:$7,0)-1,FALSE),"")</f>
        <v>0</v>
      </c>
      <c r="L121" s="36">
        <f>IFERROR(VLOOKUP($B121,[2]평가!$B:$Z,MATCH(LEFT(L$2,2),[2]평가!$7:$7,0)-1,FALSE),"")</f>
        <v>72</v>
      </c>
      <c r="M121" s="39">
        <f>IFERROR(VLOOKUP($B121,[2]평가!$B:$Z,MATCH(LEFT(M$2,2),[2]평가!$7:$7,0)-1,FALSE),"")</f>
        <v>108</v>
      </c>
      <c r="N121" s="33">
        <f>IFERROR(VLOOKUP($B121,[3]평가!$B:$Z,MATCH(LEFT(N$2,2),[3]평가!$7:$7,0)-1,FALSE),"")</f>
        <v>0</v>
      </c>
      <c r="O121" s="36">
        <f>IFERROR(VLOOKUP($B121,[3]평가!$B:$Z,MATCH(LEFT(O$2,2),[3]평가!$7:$7,0)-1,FALSE),"")</f>
        <v>72</v>
      </c>
      <c r="P121" s="39">
        <f>IFERROR(VLOOKUP($B121,[3]평가!$B:$Z,MATCH(LEFT(P$2,2),[3]평가!$7:$7,0)-1,FALSE),"")</f>
        <v>118</v>
      </c>
      <c r="Q121" s="33">
        <f>IFERROR(VLOOKUP($B121,[4]평가!$B:$Z,MATCH(LEFT(Q$2,2),[4]평가!$7:$7,0)-1,FALSE),"")</f>
        <v>0</v>
      </c>
      <c r="R121" s="36">
        <f>IFERROR(VLOOKUP($B121,[4]평가!$B:$Z,MATCH(LEFT(R$2,2),[4]평가!$7:$7,0)-1,FALSE),"")</f>
        <v>69</v>
      </c>
      <c r="S121" s="39">
        <f>IFERROR(VLOOKUP($B121,[4]평가!$B:$Z,MATCH(LEFT(S$2,2),[4]평가!$7:$7,0)-1,FALSE),"")</f>
        <v>138</v>
      </c>
      <c r="T121" s="33">
        <f>IFERROR(VLOOKUP($B121,[5]평가!$B:$Z,MATCH(LEFT(T$2,2),[5]평가!$7:$7,0)-1,FALSE),"")</f>
        <v>0</v>
      </c>
      <c r="U121" s="36">
        <f>IFERROR(VLOOKUP($B121,[5]평가!$B:$Z,MATCH(LEFT(U$2,2),[5]평가!$7:$7,0)-1,FALSE),"")</f>
        <v>79</v>
      </c>
      <c r="V121" s="39">
        <f>IFERROR(VLOOKUP($B121,[5]평가!$B:$Z,MATCH(LEFT(V$2,2),[5]평가!$7:$7,0)-1,FALSE),"")</f>
        <v>62</v>
      </c>
      <c r="W121" s="33">
        <f>IFERROR(VLOOKUP($B121,대상!$B:$AD,MATCH(W$2,대상!$1:$1,0)-1,FALSE),"")</f>
        <v>0</v>
      </c>
      <c r="X121" s="20">
        <f>IF(ISBLANK(B121),"",T$1-COUNTIF(H121:V121,"회피"))</f>
        <v>5</v>
      </c>
      <c r="Y121" s="21">
        <f>IF($T$1=X121,(SUM(I121,L121,O121,R121,U121)-MIN(I121,L121,O121,R121,U121)-MAX(I121,L121,O121,R121,U121))/($T$1-2),SUM(I121,L121,O121,R121,U121/X121))</f>
        <v>74.333333333333329</v>
      </c>
      <c r="Z121" s="40">
        <f>IFERROR(VLOOKUP($B121,대상!$B:$AD,MATCH(Z$2,대상!$1:$1,0)-1,FALSE),0)</f>
        <v>0</v>
      </c>
      <c r="AA121" s="41">
        <f>IFERROR(IF(W121="면제","100"+Z121,Y121+Z121),"")</f>
        <v>74.333333333333329</v>
      </c>
      <c r="AB121" s="35" t="str">
        <f>IF(OR(W121="면제",N(Y121)=0),"",IF(AA121&lt;60,"과락",""))</f>
        <v/>
      </c>
      <c r="AC121" s="54">
        <f>IF(N(AA121)=0,"",RANK(AA121,AA$3:AA$202))</f>
        <v>118</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①사회적으러 주목받는 기술이나 기슬적인 소개가 부족함 후발 진입자에 대한 방어 대첵이 필요함 _x000D_②사업게획은 양호하나 제품품질 확보를 위한 안전성 인증에 대한 구갹이 제시되어야 하나 구체성 부족함. _x000D_③- 아이템의 목표 시장에 대한 명확한 제시를 하였음
- 성장 전략에 대한 구체적인 제시가 필요해 보임. _x000D_④제품 고안의 완성도가 높음. 홈트레이닝을 선호하는 고객층과 제품의 고객층의 교집합이 다소 협소해보임. 제품 경쟁사 분석을 고려하면 대부분의 측면에서 우수한데, 타겟 층이 한정될 필요가 있는지 의문임. _x000D_⑤재활보조스탭퍼 개발을 위한 과제임. 구체적인 개발계획이 수립되어 있으며, 시장규모에 대한 설명도 잘 되어 있음.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23</v>
      </c>
      <c r="B122" s="2">
        <v>20419273</v>
      </c>
      <c r="C122" s="38" t="str">
        <f>IFERROR(VLOOKUP($B122,대상!$B:$AC,MATCH(C$2,대상!$1:$1,0)-1,FALSE),"")</f>
        <v>지역기반</v>
      </c>
      <c r="D122" s="38" t="str">
        <f>IFERROR(VLOOKUP($B122,대상!$B$1:$AC$2756,MATCH(D$2,대상!$1:$1,0)-1,FALSE),"")</f>
        <v>조성균</v>
      </c>
      <c r="E122" s="36" t="str">
        <f>IFERROR(VLOOKUP($B122,대상!$B:$AC,MATCH(E$2,대상!$1:$1,0)-1,FALSE),"")</f>
        <v>기계ㆍ소재</v>
      </c>
      <c r="F122" s="38" t="str">
        <f>IFERROR(VLOOKUP($B122,대상!$B:$AC,MATCH(F$2,대상!$1:$1,0)-1,FALSE),"")</f>
        <v>장시간 책상에 머무는 사용자를 위하여 인체공학 기술과 AI 기반 맞춤 세팅 기술을 활용하여 높이 조절 및 자세 최적화 기능의 개인 맞춤형 업무환경을 제공하는 스마트 워크스테이션 제품</v>
      </c>
      <c r="G122" s="38" t="str">
        <f>IFERROR(VLOOKUP($B122,대상!$B:$AC,MATCH(G$2,대상!$1:$1,0)-1,FALSE),"")</f>
        <v/>
      </c>
      <c r="H122" s="33">
        <f>IFERROR(VLOOKUP($B122,[1]평가!$B:$Z,MATCH(LEFT(H$2,2),[1]평가!$7:$7,0)-1,FALSE),"")</f>
        <v>0</v>
      </c>
      <c r="I122" s="36">
        <f>IFERROR(VLOOKUP($B122,[1]평가!$B:$Z,MATCH(LEFT(I$2,2),[1]평가!$7:$7,0)-1,FALSE),"")</f>
        <v>59</v>
      </c>
      <c r="J122" s="36">
        <f>IFERROR(VLOOKUP($B122,[1]평가!$B:$Z,MATCH(LEFT(J$2,2),[1]평가!$7:$7,0)-1,FALSE),"")</f>
        <v>189</v>
      </c>
      <c r="K122" s="33">
        <f>IFERROR(VLOOKUP($B122,[2]평가!$B:$Z,MATCH(LEFT(K$2,2),[2]평가!$7:$7,0)-1,FALSE),"")</f>
        <v>0</v>
      </c>
      <c r="L122" s="36">
        <f>IFERROR(VLOOKUP($B122,[2]평가!$B:$Z,MATCH(LEFT(L$2,2),[2]평가!$7:$7,0)-1,FALSE),"")</f>
        <v>67</v>
      </c>
      <c r="M122" s="39">
        <f>IFERROR(VLOOKUP($B122,[2]평가!$B:$Z,MATCH(LEFT(M$2,2),[2]평가!$7:$7,0)-1,FALSE),"")</f>
        <v>143</v>
      </c>
      <c r="N122" s="33">
        <f>IFERROR(VLOOKUP($B122,[3]평가!$B:$Z,MATCH(LEFT(N$2,2),[3]평가!$7:$7,0)-1,FALSE),"")</f>
        <v>0</v>
      </c>
      <c r="O122" s="36">
        <f>IFERROR(VLOOKUP($B122,[3]평가!$B:$Z,MATCH(LEFT(O$2,2),[3]평가!$7:$7,0)-1,FALSE),"")</f>
        <v>83</v>
      </c>
      <c r="P122" s="39">
        <f>IFERROR(VLOOKUP($B122,[3]평가!$B:$Z,MATCH(LEFT(P$2,2),[3]평가!$7:$7,0)-1,FALSE),"")</f>
        <v>29</v>
      </c>
      <c r="Q122" s="33">
        <f>IFERROR(VLOOKUP($B122,[4]평가!$B:$Z,MATCH(LEFT(Q$2,2),[4]평가!$7:$7,0)-1,FALSE),"")</f>
        <v>0</v>
      </c>
      <c r="R122" s="36">
        <f>IFERROR(VLOOKUP($B122,[4]평가!$B:$Z,MATCH(LEFT(R$2,2),[4]평가!$7:$7,0)-1,FALSE),"")</f>
        <v>79</v>
      </c>
      <c r="S122" s="39">
        <f>IFERROR(VLOOKUP($B122,[4]평가!$B:$Z,MATCH(LEFT(S$2,2),[4]평가!$7:$7,0)-1,FALSE),"")</f>
        <v>62</v>
      </c>
      <c r="T122" s="33">
        <f>IFERROR(VLOOKUP($B122,[5]평가!$B:$Z,MATCH(LEFT(T$2,2),[5]평가!$7:$7,0)-1,FALSE),"")</f>
        <v>0</v>
      </c>
      <c r="U122" s="36">
        <f>IFERROR(VLOOKUP($B122,[5]평가!$B:$Z,MATCH(LEFT(U$2,2),[5]평가!$7:$7,0)-1,FALSE),"")</f>
        <v>76</v>
      </c>
      <c r="V122" s="39">
        <f>IFERROR(VLOOKUP($B122,[5]평가!$B:$Z,MATCH(LEFT(V$2,2),[5]평가!$7:$7,0)-1,FALSE),"")</f>
        <v>104</v>
      </c>
      <c r="W122" s="33">
        <f>IFERROR(VLOOKUP($B122,대상!$B:$AD,MATCH(W$2,대상!$1:$1,0)-1,FALSE),"")</f>
        <v>0</v>
      </c>
      <c r="X122" s="20">
        <f>IF(ISBLANK(B122),"",T$1-COUNTIF(H122:V122,"회피"))</f>
        <v>5</v>
      </c>
      <c r="Y122" s="21">
        <f>IF($T$1=X122,(SUM(I122,L122,O122,R122,U122)-MIN(I122,L122,O122,R122,U122)-MAX(I122,L122,O122,R122,U122))/($T$1-2),SUM(I122,L122,O122,R122,U122/X122))</f>
        <v>74</v>
      </c>
      <c r="Z122" s="40">
        <f>IFERROR(VLOOKUP($B122,대상!$B:$AD,MATCH(Z$2,대상!$1:$1,0)-1,FALSE),0)</f>
        <v>0</v>
      </c>
      <c r="AA122" s="41">
        <f>IFERROR(IF(W122="면제","100"+Z122,Y122+Z122),"")</f>
        <v>74</v>
      </c>
      <c r="AB122" s="35" t="str">
        <f>IF(OR(W122="면제",N(Y122)=0),"",IF(AA122&lt;60,"과락",""))</f>
        <v/>
      </c>
      <c r="AC122" s="54">
        <f>IF(N(AA122)=0,"",RANK(AA122,AA$3:AA$202))</f>
        <v>120</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①기존시장에 대한 진입 전략과 경쟁력확보에 관한 세부적인 전략이 필요함 _x000D_②사업게획은 양호하나 비즈니스 모델의 구체성이 미흡하며 조직구성 역시 미흡하여 사업 추진에 어려움으로 사업 실현 가능성야 미흡함.. _x000D_③- 아이템의 기술 목표 및 방향이 적절하게 제시되었음.
- 사업화 전략등이 작성되었으나, 기술 전략 및 개발 방안에 대한 구체적 제시가 미흡함. _x000D_④문제 인식이 적절함. 경쟁이 치열한 시장에서 AI 확장성을 확보한 제품이 나오지 않는 이상 기존 제품 대비 경쟁력이 높을지 불확실함. 데스크 제품에 대한 턴키 전략이 창의적이나, 시장 진입에 대한 세부 계획이 부족함. _x000D_⑤현장에 있는 문제점을 개선하려는 내용은 보이나, 과제수행을 위한 구체적인 실행 목표에 대한 보완이 필요함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27</v>
      </c>
      <c r="B123" s="2">
        <v>20422808</v>
      </c>
      <c r="C123" s="38" t="str">
        <f>IFERROR(VLOOKUP($B123,대상!$B:$AC,MATCH(C$2,대상!$1:$1,0)-1,FALSE),"")</f>
        <v>지역기반</v>
      </c>
      <c r="D123" s="38" t="str">
        <f>IFERROR(VLOOKUP($B123,대상!$B$1:$AC$2756,MATCH(D$2,대상!$1:$1,0)-1,FALSE),"")</f>
        <v>김영주</v>
      </c>
      <c r="E123" s="36" t="str">
        <f>IFERROR(VLOOKUP($B123,대상!$B:$AC,MATCH(E$2,대상!$1:$1,0)-1,FALSE),"")</f>
        <v>기계ㆍ소재</v>
      </c>
      <c r="F123" s="38" t="str">
        <f>IFERROR(VLOOKUP($B123,대상!$B:$AC,MATCH(F$2,대상!$1:$1,0)-1,FALSE),"")</f>
        <v>휠체어 브레이크 미체결 감지 스마트 안전 경보장치</v>
      </c>
      <c r="G123" s="38" t="str">
        <f>IFERROR(VLOOKUP($B123,대상!$B:$AC,MATCH(G$2,대상!$1:$1,0)-1,FALSE),"")</f>
        <v/>
      </c>
      <c r="H123" s="33">
        <f>IFERROR(VLOOKUP($B123,[1]평가!$B:$Z,MATCH(LEFT(H$2,2),[1]평가!$7:$7,0)-1,FALSE),"")</f>
        <v>0</v>
      </c>
      <c r="I123" s="36">
        <f>IFERROR(VLOOKUP($B123,[1]평가!$B:$Z,MATCH(LEFT(I$2,2),[1]평가!$7:$7,0)-1,FALSE),"")</f>
        <v>78</v>
      </c>
      <c r="J123" s="36">
        <f>IFERROR(VLOOKUP($B123,[1]평가!$B:$Z,MATCH(LEFT(J$2,2),[1]평가!$7:$7,0)-1,FALSE),"")</f>
        <v>74</v>
      </c>
      <c r="K123" s="33">
        <f>IFERROR(VLOOKUP($B123,[2]평가!$B:$Z,MATCH(LEFT(K$2,2),[2]평가!$7:$7,0)-1,FALSE),"")</f>
        <v>0</v>
      </c>
      <c r="L123" s="36">
        <f>IFERROR(VLOOKUP($B123,[2]평가!$B:$Z,MATCH(LEFT(L$2,2),[2]평가!$7:$7,0)-1,FALSE),"")</f>
        <v>65</v>
      </c>
      <c r="M123" s="39">
        <f>IFERROR(VLOOKUP($B123,[2]평가!$B:$Z,MATCH(LEFT(M$2,2),[2]평가!$7:$7,0)-1,FALSE),"")</f>
        <v>161</v>
      </c>
      <c r="N123" s="33">
        <f>IFERROR(VLOOKUP($B123,[3]평가!$B:$Z,MATCH(LEFT(N$2,2),[3]평가!$7:$7,0)-1,FALSE),"")</f>
        <v>0</v>
      </c>
      <c r="O123" s="36">
        <f>IFERROR(VLOOKUP($B123,[3]평가!$B:$Z,MATCH(LEFT(O$2,2),[3]평가!$7:$7,0)-1,FALSE),"")</f>
        <v>68</v>
      </c>
      <c r="P123" s="39">
        <f>IFERROR(VLOOKUP($B123,[3]평가!$B:$Z,MATCH(LEFT(P$2,2),[3]평가!$7:$7,0)-1,FALSE),"")</f>
        <v>163</v>
      </c>
      <c r="Q123" s="33">
        <f>IFERROR(VLOOKUP($B123,[4]평가!$B:$Z,MATCH(LEFT(Q$2,2),[4]평가!$7:$7,0)-1,FALSE),"")</f>
        <v>0</v>
      </c>
      <c r="R123" s="36">
        <f>IFERROR(VLOOKUP($B123,[4]평가!$B:$Z,MATCH(LEFT(R$2,2),[4]평가!$7:$7,0)-1,FALSE),"")</f>
        <v>79</v>
      </c>
      <c r="S123" s="39">
        <f>IFERROR(VLOOKUP($B123,[4]평가!$B:$Z,MATCH(LEFT(S$2,2),[4]평가!$7:$7,0)-1,FALSE),"")</f>
        <v>62</v>
      </c>
      <c r="T123" s="33">
        <f>IFERROR(VLOOKUP($B123,[5]평가!$B:$Z,MATCH(LEFT(T$2,2),[5]평가!$7:$7,0)-1,FALSE),"")</f>
        <v>0</v>
      </c>
      <c r="U123" s="36">
        <f>IFERROR(VLOOKUP($B123,[5]평가!$B:$Z,MATCH(LEFT(U$2,2),[5]평가!$7:$7,0)-1,FALSE),"")</f>
        <v>76</v>
      </c>
      <c r="V123" s="39">
        <f>IFERROR(VLOOKUP($B123,[5]평가!$B:$Z,MATCH(LEFT(V$2,2),[5]평가!$7:$7,0)-1,FALSE),"")</f>
        <v>104</v>
      </c>
      <c r="W123" s="33">
        <f>IFERROR(VLOOKUP($B123,대상!$B:$AD,MATCH(W$2,대상!$1:$1,0)-1,FALSE),"")</f>
        <v>0</v>
      </c>
      <c r="X123" s="20">
        <f>IF(ISBLANK(B123),"",T$1-COUNTIF(H123:V123,"회피"))</f>
        <v>5</v>
      </c>
      <c r="Y123" s="21">
        <f>IF($T$1=X123,(SUM(I123,L123,O123,R123,U123)-MIN(I123,L123,O123,R123,U123)-MAX(I123,L123,O123,R123,U123))/($T$1-2),SUM(I123,L123,O123,R123,U123/X123))</f>
        <v>74</v>
      </c>
      <c r="Z123" s="40">
        <f>IFERROR(VLOOKUP($B123,대상!$B:$AD,MATCH(Z$2,대상!$1:$1,0)-1,FALSE),0)</f>
        <v>0</v>
      </c>
      <c r="AA123" s="41">
        <f>IFERROR(IF(W123="면제","100"+Z123,Y123+Z123),"")</f>
        <v>74</v>
      </c>
      <c r="AB123" s="35" t="str">
        <f>IF(OR(W123="면제",N(Y123)=0),"",IF(AA123&lt;60,"과락",""))</f>
        <v/>
      </c>
      <c r="AC123" s="54">
        <f>IF(N(AA123)=0,"",RANK(AA123,AA$3:AA$202))</f>
        <v>120</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①기존시장에 대한 진입 전략과 경쟁력확보에 관한 세부적인 전략이 필요함 _x000D_②사업게획은 양호하나 차별성에 대한 구체성이 미흡하며 사업성장 가능성이 부족하여 실현 가능성이 미흡함 _x000D_③- 아이템의 목표 시장에 대한 명확한 제시를 하였음
- 아이템의 장단점 분석을 통한 단점을 제시하고 비교 분석이 잘 이루어짐.
- 성장 전략에 대한 구체적인 제시가 필요해 보임. _x000D_④문제 인식에 따른 최적화된 솔루션 도출에 강점이 있음. 유사 제품에 대한 조사와 현장의 니즈를 사업 전략에 상세히 반영할 필요가 있음.  _x000D_⑤경보알림을 위한 과제이며, 필요성과 기술적 내용에 대한 잘 표현되어 있음.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90</v>
      </c>
      <c r="B124" s="2">
        <v>20416121</v>
      </c>
      <c r="C124" s="38" t="str">
        <f>IFERROR(VLOOKUP($B124,대상!$B:$AC,MATCH(C$2,대상!$1:$1,0)-1,FALSE),"")</f>
        <v>지역기반</v>
      </c>
      <c r="D124" s="38" t="str">
        <f>IFERROR(VLOOKUP($B124,대상!$B$1:$AC$2756,MATCH(D$2,대상!$1:$1,0)-1,FALSE),"")</f>
        <v>임희훈</v>
      </c>
      <c r="E124" s="36" t="str">
        <f>IFERROR(VLOOKUP($B124,대상!$B:$AC,MATCH(E$2,대상!$1:$1,0)-1,FALSE),"")</f>
        <v>기계ㆍ소재</v>
      </c>
      <c r="F124" s="38" t="str">
        <f>IFERROR(VLOOKUP($B124,대상!$B:$AC,MATCH(F$2,대상!$1:$1,0)-1,FALSE),"")</f>
        <v>초보자도 30분 내 설치 가능한 ‘오토 얼라인먼트’ 모듈형 조립식 창고, “원터치하우스”</v>
      </c>
      <c r="G124" s="38" t="str">
        <f>IFERROR(VLOOKUP($B124,대상!$B:$AC,MATCH(G$2,대상!$1:$1,0)-1,FALSE),"")</f>
        <v/>
      </c>
      <c r="H124" s="33">
        <f>IFERROR(VLOOKUP($B124,[1]평가!$B:$Z,MATCH(LEFT(H$2,2),[1]평가!$7:$7,0)-1,FALSE),"")</f>
        <v>0</v>
      </c>
      <c r="I124" s="36">
        <f>IFERROR(VLOOKUP($B124,[1]평가!$B:$Z,MATCH(LEFT(I$2,2),[1]평가!$7:$7,0)-1,FALSE),"")</f>
        <v>82</v>
      </c>
      <c r="J124" s="36">
        <f>IFERROR(VLOOKUP($B124,[1]평가!$B:$Z,MATCH(LEFT(J$2,2),[1]평가!$7:$7,0)-1,FALSE),"")</f>
        <v>62</v>
      </c>
      <c r="K124" s="33">
        <f>IFERROR(VLOOKUP($B124,[2]평가!$B:$Z,MATCH(LEFT(K$2,2),[2]평가!$7:$7,0)-1,FALSE),"")</f>
        <v>0</v>
      </c>
      <c r="L124" s="36">
        <f>IFERROR(VLOOKUP($B124,[2]평가!$B:$Z,MATCH(LEFT(L$2,2),[2]평가!$7:$7,0)-1,FALSE),"")</f>
        <v>63</v>
      </c>
      <c r="M124" s="39">
        <f>IFERROR(VLOOKUP($B124,[2]평가!$B:$Z,MATCH(LEFT(M$2,2),[2]평가!$7:$7,0)-1,FALSE),"")</f>
        <v>181</v>
      </c>
      <c r="N124" s="33">
        <f>IFERROR(VLOOKUP($B124,[3]평가!$B:$Z,MATCH(LEFT(N$2,2),[3]평가!$7:$7,0)-1,FALSE),"")</f>
        <v>0</v>
      </c>
      <c r="O124" s="36">
        <f>IFERROR(VLOOKUP($B124,[3]평가!$B:$Z,MATCH(LEFT(O$2,2),[3]평가!$7:$7,0)-1,FALSE),"")</f>
        <v>74</v>
      </c>
      <c r="P124" s="39">
        <f>IFERROR(VLOOKUP($B124,[3]평가!$B:$Z,MATCH(LEFT(P$2,2),[3]평가!$7:$7,0)-1,FALSE),"")</f>
        <v>106</v>
      </c>
      <c r="Q124" s="33">
        <f>IFERROR(VLOOKUP($B124,[4]평가!$B:$Z,MATCH(LEFT(Q$2,2),[4]평가!$7:$7,0)-1,FALSE),"")</f>
        <v>0</v>
      </c>
      <c r="R124" s="36">
        <f>IFERROR(VLOOKUP($B124,[4]평가!$B:$Z,MATCH(LEFT(R$2,2),[4]평가!$7:$7,0)-1,FALSE),"")</f>
        <v>69</v>
      </c>
      <c r="S124" s="39">
        <f>IFERROR(VLOOKUP($B124,[4]평가!$B:$Z,MATCH(LEFT(S$2,2),[4]평가!$7:$7,0)-1,FALSE),"")</f>
        <v>138</v>
      </c>
      <c r="T124" s="33">
        <f>IFERROR(VLOOKUP($B124,[5]평가!$B:$Z,MATCH(LEFT(T$2,2),[5]평가!$7:$7,0)-1,FALSE),"")</f>
        <v>0</v>
      </c>
      <c r="U124" s="36">
        <f>IFERROR(VLOOKUP($B124,[5]평가!$B:$Z,MATCH(LEFT(U$2,2),[5]평가!$7:$7,0)-1,FALSE),"")</f>
        <v>79</v>
      </c>
      <c r="V124" s="39">
        <f>IFERROR(VLOOKUP($B124,[5]평가!$B:$Z,MATCH(LEFT(V$2,2),[5]평가!$7:$7,0)-1,FALSE),"")</f>
        <v>62</v>
      </c>
      <c r="W124" s="33">
        <f>IFERROR(VLOOKUP($B124,대상!$B:$AD,MATCH(W$2,대상!$1:$1,0)-1,FALSE),"")</f>
        <v>0</v>
      </c>
      <c r="X124" s="20">
        <f>IF(ISBLANK(B124),"",T$1-COUNTIF(H124:V124,"회피"))</f>
        <v>5</v>
      </c>
      <c r="Y124" s="21">
        <f>IF($T$1=X124,(SUM(I124,L124,O124,R124,U124)-MIN(I124,L124,O124,R124,U124)-MAX(I124,L124,O124,R124,U124))/($T$1-2),SUM(I124,L124,O124,R124,U124/X124))</f>
        <v>74</v>
      </c>
      <c r="Z124" s="40">
        <f>IFERROR(VLOOKUP($B124,대상!$B:$AD,MATCH(Z$2,대상!$1:$1,0)-1,FALSE),0)</f>
        <v>0</v>
      </c>
      <c r="AA124" s="41">
        <f>IFERROR(IF(W124="면제","100"+Z124,Y124+Z124),"")</f>
        <v>74</v>
      </c>
      <c r="AB124" s="35" t="str">
        <f>IF(OR(W124="면제",N(Y124)=0),"",IF(AA124&lt;60,"과락",""))</f>
        <v/>
      </c>
      <c r="AC124" s="54">
        <f>IF(N(AA124)=0,"",RANK(AA124,AA$3:AA$202))</f>
        <v>120</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비즈니스 확보를 위하여 다양한 중국제품에 대한 가격 경쟁력이 가능한지 재검토가 요구됨.. _x000D_③- 아이템의 기술이 명확하고 이해하기 쉽게 작성되었음
- 아이템 차별성 및 독창성에 대한 제시가 미흡함 _x000D_④대표자 역량과 조직 구성이 우수함. 아이템의 배경에 대한 설명이 다소 부족함. 기술 모방 난이도를 고려하여, 모방 제품에 대한 대응 전략이 구체적으로 마련될 필요가 있음.  _x000D_⑤조립식창고 구축및 배송의 편의성을 개선하는 과제임. 기술개발의 내용의 구체적이며, 시장진입이 가능할것으로 보임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127</v>
      </c>
      <c r="B125" s="2">
        <v>20425959</v>
      </c>
      <c r="C125" s="38" t="str">
        <f>IFERROR(VLOOKUP($B125,대상!$B:$AC,MATCH(C$2,대상!$1:$1,0)-1,FALSE),"")</f>
        <v>지역기반</v>
      </c>
      <c r="D125" s="38" t="str">
        <f>IFERROR(VLOOKUP($B125,대상!$B$1:$AC$2756,MATCH(D$2,대상!$1:$1,0)-1,FALSE),"")</f>
        <v>조건영</v>
      </c>
      <c r="E125" s="36" t="str">
        <f>IFERROR(VLOOKUP($B125,대상!$B:$AC,MATCH(E$2,대상!$1:$1,0)-1,FALSE),"")</f>
        <v>기계ㆍ소재</v>
      </c>
      <c r="F125" s="38" t="str">
        <f>IFERROR(VLOOKUP($B125,대상!$B:$AC,MATCH(F$2,대상!$1:$1,0)-1,FALSE),"")</f>
        <v>AI·IoT 기반 자동이송 스마트팜 통합제어 시스템 개발 및 스마트농업 모델 구축</v>
      </c>
      <c r="G125" s="38" t="str">
        <f>IFERROR(VLOOKUP($B125,대상!$B:$AC,MATCH(G$2,대상!$1:$1,0)-1,FALSE),"")</f>
        <v/>
      </c>
      <c r="H125" s="33">
        <f>IFERROR(VLOOKUP($B125,[1]평가!$B:$Z,MATCH(LEFT(H$2,2),[1]평가!$7:$7,0)-1,FALSE),"")</f>
        <v>0</v>
      </c>
      <c r="I125" s="36">
        <f>IFERROR(VLOOKUP($B125,[1]평가!$B:$Z,MATCH(LEFT(I$2,2),[1]평가!$7:$7,0)-1,FALSE),"")</f>
        <v>77</v>
      </c>
      <c r="J125" s="36">
        <f>IFERROR(VLOOKUP($B125,[1]평가!$B:$Z,MATCH(LEFT(J$2,2),[1]평가!$7:$7,0)-1,FALSE),"")</f>
        <v>85</v>
      </c>
      <c r="K125" s="33">
        <f>IFERROR(VLOOKUP($B125,[2]평가!$B:$Z,MATCH(LEFT(K$2,2),[2]평가!$7:$7,0)-1,FALSE),"")</f>
        <v>0</v>
      </c>
      <c r="L125" s="36">
        <f>IFERROR(VLOOKUP($B125,[2]평가!$B:$Z,MATCH(LEFT(L$2,2),[2]평가!$7:$7,0)-1,FALSE),"")</f>
        <v>64</v>
      </c>
      <c r="M125" s="39">
        <f>IFERROR(VLOOKUP($B125,[2]평가!$B:$Z,MATCH(LEFT(M$2,2),[2]평가!$7:$7,0)-1,FALSE),"")</f>
        <v>173</v>
      </c>
      <c r="N125" s="33">
        <f>IFERROR(VLOOKUP($B125,[3]평가!$B:$Z,MATCH(LEFT(N$2,2),[3]평가!$7:$7,0)-1,FALSE),"")</f>
        <v>0</v>
      </c>
      <c r="O125" s="36">
        <f>IFERROR(VLOOKUP($B125,[3]평가!$B:$Z,MATCH(LEFT(O$2,2),[3]평가!$7:$7,0)-1,FALSE),"")</f>
        <v>76</v>
      </c>
      <c r="P125" s="39">
        <f>IFERROR(VLOOKUP($B125,[3]평가!$B:$Z,MATCH(LEFT(P$2,2),[3]평가!$7:$7,0)-1,FALSE),"")</f>
        <v>76</v>
      </c>
      <c r="Q125" s="33">
        <f>IFERROR(VLOOKUP($B125,[4]평가!$B:$Z,MATCH(LEFT(Q$2,2),[4]평가!$7:$7,0)-1,FALSE),"")</f>
        <v>0</v>
      </c>
      <c r="R125" s="36">
        <f>IFERROR(VLOOKUP($B125,[4]평가!$B:$Z,MATCH(LEFT(R$2,2),[4]평가!$7:$7,0)-1,FALSE),"")</f>
        <v>69</v>
      </c>
      <c r="S125" s="39">
        <f>IFERROR(VLOOKUP($B125,[4]평가!$B:$Z,MATCH(LEFT(S$2,2),[4]평가!$7:$7,0)-1,FALSE),"")</f>
        <v>138</v>
      </c>
      <c r="T125" s="33">
        <f>IFERROR(VLOOKUP($B125,[5]평가!$B:$Z,MATCH(LEFT(T$2,2),[5]평가!$7:$7,0)-1,FALSE),"")</f>
        <v>0</v>
      </c>
      <c r="U125" s="36">
        <f>IFERROR(VLOOKUP($B125,[5]평가!$B:$Z,MATCH(LEFT(U$2,2),[5]평가!$7:$7,0)-1,FALSE),"")</f>
        <v>78</v>
      </c>
      <c r="V125" s="39">
        <f>IFERROR(VLOOKUP($B125,[5]평가!$B:$Z,MATCH(LEFT(V$2,2),[5]평가!$7:$7,0)-1,FALSE),"")</f>
        <v>78</v>
      </c>
      <c r="W125" s="33">
        <f>IFERROR(VLOOKUP($B125,대상!$B:$AD,MATCH(W$2,대상!$1:$1,0)-1,FALSE),"")</f>
        <v>0</v>
      </c>
      <c r="X125" s="20">
        <f>IF(ISBLANK(B125),"",T$1-COUNTIF(H125:V125,"회피"))</f>
        <v>5</v>
      </c>
      <c r="Y125" s="21">
        <f>IF($T$1=X125,(SUM(I125,L125,O125,R125,U125)-MIN(I125,L125,O125,R125,U125)-MAX(I125,L125,O125,R125,U125))/($T$1-2),SUM(I125,L125,O125,R125,U125/X125))</f>
        <v>74</v>
      </c>
      <c r="Z125" s="40">
        <f>IFERROR(VLOOKUP($B125,대상!$B:$AD,MATCH(Z$2,대상!$1:$1,0)-1,FALSE),0)</f>
        <v>0</v>
      </c>
      <c r="AA125" s="41">
        <f>IFERROR(IF(W125="면제","100"+Z125,Y125+Z125),"")</f>
        <v>74</v>
      </c>
      <c r="AB125" s="35" t="str">
        <f>IF(OR(W125="면제",N(Y125)=0),"",IF(AA125&lt;60,"과락",""))</f>
        <v/>
      </c>
      <c r="AC125" s="54">
        <f>IF(N(AA125)=0,"",RANK(AA125,AA$3:AA$202))</f>
        <v>120</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①기존시장에 대한 진입 전략과 경쟁력확보에 관한 세부적인 전략이 필요함 _x000D_②사업 추진 계획은 하나 고도화에 대한 기본자료가 구체적으로 제시되지 않아 실현 가능성이 미흡함. _x000D_③- 창업 아이템의 개발 준비 사항이 구체적이고, 사업의 목표 시장이 명확함
- 비즈니스 모델 및 자금 조달 , 매출 가능성 등 사업화 전략에 대한 내용의 전반적으로 미흡함 _x000D_④시장 설정이 우수함. 제품의 상세 구현 방안 및 자동화 방안에 대한 근거가 다소 부족함. 수익 다각화 근거 및 확장 전략이 다소 미흡함. _x000D_⑤농업 자동화개발 과제임. 자동화 기술개발의 내용이 설명되어 있으면 현장에서 활용가능할것으로 판단됨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162</v>
      </c>
      <c r="B126" s="2">
        <v>20430892</v>
      </c>
      <c r="C126" s="38" t="str">
        <f>IFERROR(VLOOKUP($B126,대상!$B:$AC,MATCH(C$2,대상!$1:$1,0)-1,FALSE),"")</f>
        <v>대학발</v>
      </c>
      <c r="D126" s="38" t="str">
        <f>IFERROR(VLOOKUP($B126,대상!$B$1:$AC$2756,MATCH(D$2,대상!$1:$1,0)-1,FALSE),"")</f>
        <v>장진혁</v>
      </c>
      <c r="E126" s="36" t="str">
        <f>IFERROR(VLOOKUP($B126,대상!$B:$AC,MATCH(E$2,대상!$1:$1,0)-1,FALSE),"")</f>
        <v>기계ㆍ소재</v>
      </c>
      <c r="F126" s="38" t="str">
        <f>IFERROR(VLOOKUP($B126,대상!$B:$AC,MATCH(F$2,대상!$1:$1,0)-1,FALSE),"")</f>
        <v>천문 취미의 대중화를 이끄는 합리적 가격·사용자 친화적 설계의 국산 천문 장비</v>
      </c>
      <c r="G126" s="38" t="str">
        <f>IFERROR(VLOOKUP($B126,대상!$B:$AC,MATCH(G$2,대상!$1:$1,0)-1,FALSE),"")</f>
        <v/>
      </c>
      <c r="H126" s="33">
        <f>IFERROR(VLOOKUP($B126,[1]평가!$B:$Z,MATCH(LEFT(H$2,2),[1]평가!$7:$7,0)-1,FALSE),"")</f>
        <v>0</v>
      </c>
      <c r="I126" s="36">
        <f>IFERROR(VLOOKUP($B126,[1]평가!$B:$Z,MATCH(LEFT(I$2,2),[1]평가!$7:$7,0)-1,FALSE),"")</f>
        <v>75</v>
      </c>
      <c r="J126" s="36">
        <f>IFERROR(VLOOKUP($B126,[1]평가!$B:$Z,MATCH(LEFT(J$2,2),[1]평가!$7:$7,0)-1,FALSE),"")</f>
        <v>98</v>
      </c>
      <c r="K126" s="33">
        <f>IFERROR(VLOOKUP($B126,[2]평가!$B:$Z,MATCH(LEFT(K$2,2),[2]평가!$7:$7,0)-1,FALSE),"")</f>
        <v>0</v>
      </c>
      <c r="L126" s="36">
        <f>IFERROR(VLOOKUP($B126,[2]평가!$B:$Z,MATCH(LEFT(L$2,2),[2]평가!$7:$7,0)-1,FALSE),"")</f>
        <v>70</v>
      </c>
      <c r="M126" s="39">
        <f>IFERROR(VLOOKUP($B126,[2]평가!$B:$Z,MATCH(LEFT(M$2,2),[2]평가!$7:$7,0)-1,FALSE),"")</f>
        <v>128</v>
      </c>
      <c r="N126" s="33">
        <f>IFERROR(VLOOKUP($B126,[3]평가!$B:$Z,MATCH(LEFT(N$2,2),[3]평가!$7:$7,0)-1,FALSE),"")</f>
        <v>0</v>
      </c>
      <c r="O126" s="36">
        <f>IFERROR(VLOOKUP($B126,[3]평가!$B:$Z,MATCH(LEFT(O$2,2),[3]평가!$7:$7,0)-1,FALSE),"")</f>
        <v>76</v>
      </c>
      <c r="P126" s="39">
        <f>IFERROR(VLOOKUP($B126,[3]평가!$B:$Z,MATCH(LEFT(P$2,2),[3]평가!$7:$7,0)-1,FALSE),"")</f>
        <v>76</v>
      </c>
      <c r="Q126" s="33">
        <f>IFERROR(VLOOKUP($B126,[4]평가!$B:$Z,MATCH(LEFT(Q$2,2),[4]평가!$7:$7,0)-1,FALSE),"")</f>
        <v>0</v>
      </c>
      <c r="R126" s="36">
        <f>IFERROR(VLOOKUP($B126,[4]평가!$B:$Z,MATCH(LEFT(R$2,2),[4]평가!$7:$7,0)-1,FALSE),"")</f>
        <v>79</v>
      </c>
      <c r="S126" s="39">
        <f>IFERROR(VLOOKUP($B126,[4]평가!$B:$Z,MATCH(LEFT(S$2,2),[4]평가!$7:$7,0)-1,FALSE),"")</f>
        <v>62</v>
      </c>
      <c r="T126" s="33">
        <f>IFERROR(VLOOKUP($B126,[5]평가!$B:$Z,MATCH(LEFT(T$2,2),[5]평가!$7:$7,0)-1,FALSE),"")</f>
        <v>0</v>
      </c>
      <c r="U126" s="36">
        <f>IFERROR(VLOOKUP($B126,[5]평가!$B:$Z,MATCH(LEFT(U$2,2),[5]평가!$7:$7,0)-1,FALSE),"")</f>
        <v>71</v>
      </c>
      <c r="V126" s="39">
        <f>IFERROR(VLOOKUP($B126,[5]평가!$B:$Z,MATCH(LEFT(V$2,2),[5]평가!$7:$7,0)-1,FALSE),"")</f>
        <v>133</v>
      </c>
      <c r="W126" s="33">
        <f>IFERROR(VLOOKUP($B126,대상!$B:$AD,MATCH(W$2,대상!$1:$1,0)-1,FALSE),"")</f>
        <v>0</v>
      </c>
      <c r="X126" s="20">
        <f>IF(ISBLANK(B126),"",T$1-COUNTIF(H126:V126,"회피"))</f>
        <v>5</v>
      </c>
      <c r="Y126" s="21">
        <f>IF($T$1=X126,(SUM(I126,L126,O126,R126,U126)-MIN(I126,L126,O126,R126,U126)-MAX(I126,L126,O126,R126,U126))/($T$1-2),SUM(I126,L126,O126,R126,U126/X126))</f>
        <v>74</v>
      </c>
      <c r="Z126" s="40">
        <f>IFERROR(VLOOKUP($B126,대상!$B:$AD,MATCH(Z$2,대상!$1:$1,0)-1,FALSE),0)</f>
        <v>0</v>
      </c>
      <c r="AA126" s="41">
        <f>IFERROR(IF(W126="면제","100"+Z126,Y126+Z126),"")</f>
        <v>74</v>
      </c>
      <c r="AB126" s="35" t="str">
        <f>IF(OR(W126="면제",N(Y126)=0),"",IF(AA126&lt;60,"과락",""))</f>
        <v/>
      </c>
      <c r="AC126" s="54">
        <f>IF(N(AA126)=0,"",RANK(AA126,AA$3:AA$202))</f>
        <v>120</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사용자 기반에 따른 설계는 다수 수요자 니즈 파악과 목표설정이 구체적으로 제시되어야 하나 미흡하여 실현가능성이 부족함. _x000D_③- 창업 아이템의 목적 및 내용이 이해하기 쉽게 작성됨
- 기술적 차별화에 대한 내용이 보완되어야함
- 자금 조달 계획 및 매출 발생 계획등에 대한 내용이 미흡함 _x000D_④문제에 대한 해결 방안 도출 과정이 합리적임. 시장 침투 및 BM에 대한 근거가 다소 모호함. _x000D_⑤천체사진찰영 보조장비 개발과제임. 시장진입을 위한 수요자 중심의 필요성에 대한 보완 설명이 필요함.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 xml:space="preserve">①불일치 _x000D_②불일치 _x000D_③불일치 _x000D_④불일치 _x000D_⑤불일치 </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 xml:space="preserve">①천체를 추적하여 관찰할수 있는 장비로서 지역주력산업과 불일치함   _x000D_②본 사업의 지역 주력 산업인 시스템반도체, 인공지능, 바이오, 지능형 로봇에 일치하지 않음 _x000D_③천체 추적기로 분야가 불일치 _x000D_④천문 장비 기술로 지역주력산업 불일치함.  _x000D_⑤지역주력산업과 연관 없음 </v>
      </c>
    </row>
    <row r="127" spans="1:32" ht="30" customHeight="1" x14ac:dyDescent="0.35">
      <c r="A127" s="4">
        <v>173</v>
      </c>
      <c r="B127" s="2">
        <v>20412980</v>
      </c>
      <c r="C127" s="38" t="str">
        <f>IFERROR(VLOOKUP($B127,대상!$B:$AC,MATCH(C$2,대상!$1:$1,0)-1,FALSE),"")</f>
        <v>지역기반</v>
      </c>
      <c r="D127" s="38" t="str">
        <f>IFERROR(VLOOKUP($B127,대상!$B$1:$AC$2756,MATCH(D$2,대상!$1:$1,0)-1,FALSE),"")</f>
        <v>이성욱</v>
      </c>
      <c r="E127" s="36" t="str">
        <f>IFERROR(VLOOKUP($B127,대상!$B:$AC,MATCH(E$2,대상!$1:$1,0)-1,FALSE),"")</f>
        <v>기계ㆍ소재</v>
      </c>
      <c r="F127" s="38" t="str">
        <f>IFERROR(VLOOKUP($B127,대상!$B:$AC,MATCH(F$2,대상!$1:$1,0)-1,FALSE),"")</f>
        <v>전기차 화재에 대응하는 배터리가스 방출 비폭발 완전 침수형 소화 로봇</v>
      </c>
      <c r="G127" s="38" t="str">
        <f>IFERROR(VLOOKUP($B127,대상!$B:$AC,MATCH(G$2,대상!$1:$1,0)-1,FALSE),"")</f>
        <v/>
      </c>
      <c r="H127" s="33">
        <f>IFERROR(VLOOKUP($B127,[1]평가!$B:$Z,MATCH(LEFT(H$2,2),[1]평가!$7:$7,0)-1,FALSE),"")</f>
        <v>0</v>
      </c>
      <c r="I127" s="36">
        <f>IFERROR(VLOOKUP($B127,[1]평가!$B:$Z,MATCH(LEFT(I$2,2),[1]평가!$7:$7,0)-1,FALSE),"")</f>
        <v>60</v>
      </c>
      <c r="J127" s="36">
        <f>IFERROR(VLOOKUP($B127,[1]평가!$B:$Z,MATCH(LEFT(J$2,2),[1]평가!$7:$7,0)-1,FALSE),"")</f>
        <v>185</v>
      </c>
      <c r="K127" s="33">
        <f>IFERROR(VLOOKUP($B127,[2]평가!$B:$Z,MATCH(LEFT(K$2,2),[2]평가!$7:$7,0)-1,FALSE),"")</f>
        <v>0</v>
      </c>
      <c r="L127" s="36">
        <f>IFERROR(VLOOKUP($B127,[2]평가!$B:$Z,MATCH(LEFT(L$2,2),[2]평가!$7:$7,0)-1,FALSE),"")</f>
        <v>68</v>
      </c>
      <c r="M127" s="39">
        <f>IFERROR(VLOOKUP($B127,[2]평가!$B:$Z,MATCH(LEFT(M$2,2),[2]평가!$7:$7,0)-1,FALSE),"")</f>
        <v>138</v>
      </c>
      <c r="N127" s="33">
        <f>IFERROR(VLOOKUP($B127,[3]평가!$B:$Z,MATCH(LEFT(N$2,2),[3]평가!$7:$7,0)-1,FALSE),"")</f>
        <v>0</v>
      </c>
      <c r="O127" s="36">
        <f>IFERROR(VLOOKUP($B127,[3]평가!$B:$Z,MATCH(LEFT(O$2,2),[3]평가!$7:$7,0)-1,FALSE),"")</f>
        <v>81</v>
      </c>
      <c r="P127" s="39">
        <f>IFERROR(VLOOKUP($B127,[3]평가!$B:$Z,MATCH(LEFT(P$2,2),[3]평가!$7:$7,0)-1,FALSE),"")</f>
        <v>37</v>
      </c>
      <c r="Q127" s="33">
        <f>IFERROR(VLOOKUP($B127,[4]평가!$B:$Z,MATCH(LEFT(Q$2,2),[4]평가!$7:$7,0)-1,FALSE),"")</f>
        <v>0</v>
      </c>
      <c r="R127" s="36">
        <f>IFERROR(VLOOKUP($B127,[4]평가!$B:$Z,MATCH(LEFT(R$2,2),[4]평가!$7:$7,0)-1,FALSE),"")</f>
        <v>76</v>
      </c>
      <c r="S127" s="39">
        <f>IFERROR(VLOOKUP($B127,[4]평가!$B:$Z,MATCH(LEFT(S$2,2),[4]평가!$7:$7,0)-1,FALSE),"")</f>
        <v>128</v>
      </c>
      <c r="T127" s="33">
        <f>IFERROR(VLOOKUP($B127,[5]평가!$B:$Z,MATCH(LEFT(T$2,2),[5]평가!$7:$7,0)-1,FALSE),"")</f>
        <v>0</v>
      </c>
      <c r="U127" s="36">
        <f>IFERROR(VLOOKUP($B127,[5]평가!$B:$Z,MATCH(LEFT(U$2,2),[5]평가!$7:$7,0)-1,FALSE),"")</f>
        <v>78</v>
      </c>
      <c r="V127" s="39">
        <f>IFERROR(VLOOKUP($B127,[5]평가!$B:$Z,MATCH(LEFT(V$2,2),[5]평가!$7:$7,0)-1,FALSE),"")</f>
        <v>78</v>
      </c>
      <c r="W127" s="33">
        <f>IFERROR(VLOOKUP($B127,대상!$B:$AD,MATCH(W$2,대상!$1:$1,0)-1,FALSE),"")</f>
        <v>0</v>
      </c>
      <c r="X127" s="20">
        <f>IF(ISBLANK(B127),"",T$1-COUNTIF(H127:V127,"회피"))</f>
        <v>5</v>
      </c>
      <c r="Y127" s="21">
        <f>IF($T$1=X127,(SUM(I127,L127,O127,R127,U127)-MIN(I127,L127,O127,R127,U127)-MAX(I127,L127,O127,R127,U127))/($T$1-2),SUM(I127,L127,O127,R127,U127/X127))</f>
        <v>74</v>
      </c>
      <c r="Z127" s="40">
        <f>IFERROR(VLOOKUP($B127,대상!$B:$AD,MATCH(Z$2,대상!$1:$1,0)-1,FALSE),0)</f>
        <v>0</v>
      </c>
      <c r="AA127" s="41">
        <f>IFERROR(IF(W127="면제","100"+Z127,Y127+Z127),"")</f>
        <v>74</v>
      </c>
      <c r="AB127" s="35" t="str">
        <f>IF(OR(W127="면제",N(Y127)=0),"",IF(AA127&lt;60,"과락",""))</f>
        <v/>
      </c>
      <c r="AC127" s="54">
        <f>IF(N(AA127)=0,"",RANK(AA127,AA$3:AA$202))</f>
        <v>120</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①기존시장에 대한 진입 전략과 경쟁력확보에 관한 세부적인 전략이 필요함 _x000D_②사업계획서의 내용은 양호하나 구체화에서 소화포 시스템에 대한 구체적이 구격 및 데이터가 제시되어야 실현 가능성이 보장되나 미흡함 _x000D_③- 목표 시장의 기술분석, 타사의 제품 분석이 비교적 잘 되어있음
- 사업 전체 로드맵에 대한 보완이 필요해 보임 _x000D_④유사 목적의 제품에 대한 사전 조사가 잘 되어있음. 공공 주도 제품 확산 가능성이 높으므로, 이에 대한 대응 전략을 구체적으로 마련할 필요가 있음. _x000D_⑤소화로봇 개발 과제임. 기술개발내용이 구체적이며 시장진입이 가능할것으로 보임.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36</v>
      </c>
      <c r="B128" s="2">
        <v>20426256</v>
      </c>
      <c r="C128" s="38" t="str">
        <f>IFERROR(VLOOKUP($B128,대상!$B:$AC,MATCH(C$2,대상!$1:$1,0)-1,FALSE),"")</f>
        <v>지역기반</v>
      </c>
      <c r="D128" s="38" t="str">
        <f>IFERROR(VLOOKUP($B128,대상!$B$1:$AC$2756,MATCH(D$2,대상!$1:$1,0)-1,FALSE),"")</f>
        <v>이초원</v>
      </c>
      <c r="E128" s="36" t="str">
        <f>IFERROR(VLOOKUP($B128,대상!$B:$AC,MATCH(E$2,대상!$1:$1,0)-1,FALSE),"")</f>
        <v>기계ㆍ소재</v>
      </c>
      <c r="F128" s="38" t="str">
        <f>IFERROR(VLOOKUP($B128,대상!$B:$AC,MATCH(F$2,대상!$1:$1,0)-1,FALSE),"")</f>
        <v>기판·패키지 휨·평탄도·코플래너리티 검사장비</v>
      </c>
      <c r="G128" s="38" t="str">
        <f>IFERROR(VLOOKUP($B128,대상!$B:$AC,MATCH(G$2,대상!$1:$1,0)-1,FALSE),"")</f>
        <v/>
      </c>
      <c r="H128" s="33">
        <f>IFERROR(VLOOKUP($B128,[1]평가!$B:$Z,MATCH(LEFT(H$2,2),[1]평가!$7:$7,0)-1,FALSE),"")</f>
        <v>0</v>
      </c>
      <c r="I128" s="36">
        <f>IFERROR(VLOOKUP($B128,[1]평가!$B:$Z,MATCH(LEFT(I$2,2),[1]평가!$7:$7,0)-1,FALSE),"")</f>
        <v>84</v>
      </c>
      <c r="J128" s="36">
        <f>IFERROR(VLOOKUP($B128,[1]평가!$B:$Z,MATCH(LEFT(J$2,2),[1]평가!$7:$7,0)-1,FALSE),"")</f>
        <v>47</v>
      </c>
      <c r="K128" s="33">
        <f>IFERROR(VLOOKUP($B128,[2]평가!$B:$Z,MATCH(LEFT(K$2,2),[2]평가!$7:$7,0)-1,FALSE),"")</f>
        <v>0</v>
      </c>
      <c r="L128" s="36">
        <f>IFERROR(VLOOKUP($B128,[2]평가!$B:$Z,MATCH(LEFT(L$2,2),[2]평가!$7:$7,0)-1,FALSE),"")</f>
        <v>61</v>
      </c>
      <c r="M128" s="39">
        <f>IFERROR(VLOOKUP($B128,[2]평가!$B:$Z,MATCH(LEFT(M$2,2),[2]평가!$7:$7,0)-1,FALSE),"")</f>
        <v>193</v>
      </c>
      <c r="N128" s="33">
        <f>IFERROR(VLOOKUP($B128,[3]평가!$B:$Z,MATCH(LEFT(N$2,2),[3]평가!$7:$7,0)-1,FALSE),"")</f>
        <v>0</v>
      </c>
      <c r="O128" s="36">
        <f>IFERROR(VLOOKUP($B128,[3]평가!$B:$Z,MATCH(LEFT(O$2,2),[3]평가!$7:$7,0)-1,FALSE),"")</f>
        <v>69</v>
      </c>
      <c r="P128" s="39">
        <f>IFERROR(VLOOKUP($B128,[3]평가!$B:$Z,MATCH(LEFT(P$2,2),[3]평가!$7:$7,0)-1,FALSE),"")</f>
        <v>138</v>
      </c>
      <c r="Q128" s="33">
        <f>IFERROR(VLOOKUP($B128,[4]평가!$B:$Z,MATCH(LEFT(Q$2,2),[4]평가!$7:$7,0)-1,FALSE),"")</f>
        <v>0</v>
      </c>
      <c r="R128" s="36">
        <f>IFERROR(VLOOKUP($B128,[4]평가!$B:$Z,MATCH(LEFT(R$2,2),[4]평가!$7:$7,0)-1,FALSE),"")</f>
        <v>78</v>
      </c>
      <c r="S128" s="39">
        <f>IFERROR(VLOOKUP($B128,[4]평가!$B:$Z,MATCH(LEFT(S$2,2),[4]평가!$7:$7,0)-1,FALSE),"")</f>
        <v>103</v>
      </c>
      <c r="T128" s="33">
        <f>IFERROR(VLOOKUP($B128,[5]평가!$B:$Z,MATCH(LEFT(T$2,2),[5]평가!$7:$7,0)-1,FALSE),"")</f>
        <v>0</v>
      </c>
      <c r="U128" s="36">
        <f>IFERROR(VLOOKUP($B128,[5]평가!$B:$Z,MATCH(LEFT(U$2,2),[5]평가!$7:$7,0)-1,FALSE),"")</f>
        <v>74</v>
      </c>
      <c r="V128" s="39">
        <f>IFERROR(VLOOKUP($B128,[5]평가!$B:$Z,MATCH(LEFT(V$2,2),[5]평가!$7:$7,0)-1,FALSE),"")</f>
        <v>115</v>
      </c>
      <c r="W128" s="33">
        <f>IFERROR(VLOOKUP($B128,대상!$B:$AD,MATCH(W$2,대상!$1:$1,0)-1,FALSE),"")</f>
        <v>0</v>
      </c>
      <c r="X128" s="20">
        <f>IF(ISBLANK(B128),"",T$1-COUNTIF(H128:V128,"회피"))</f>
        <v>5</v>
      </c>
      <c r="Y128" s="21">
        <f>IF($T$1=X128,(SUM(I128,L128,O128,R128,U128)-MIN(I128,L128,O128,R128,U128)-MAX(I128,L128,O128,R128,U128))/($T$1-2),SUM(I128,L128,O128,R128,U128/X128))</f>
        <v>73.666666666666671</v>
      </c>
      <c r="Z128" s="40">
        <f>IFERROR(VLOOKUP($B128,대상!$B:$AD,MATCH(Z$2,대상!$1:$1,0)-1,FALSE),0)</f>
        <v>0</v>
      </c>
      <c r="AA128" s="41">
        <f>IFERROR(IF(W128="면제","100"+Z128,Y128+Z128),"")</f>
        <v>73.666666666666671</v>
      </c>
      <c r="AB128" s="35" t="str">
        <f>IF(OR(W128="면제",N(Y128)=0),"",IF(AA128&lt;60,"과락",""))</f>
        <v/>
      </c>
      <c r="AC128" s="54">
        <f>IF(N(AA128)=0,"",RANK(AA128,AA$3:AA$202))</f>
        <v>126</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①기술적 강점은 보이나 시장분석과 경쟁력 분석에 관한 내용과 전략이 부족함 특히 경쟁 진입자에 대한 방어대책이 더욱 적극적으로 요구됨 _x000D_②사업게획은 양호하나 장비에 대한 구체적이 규격 및 목표가 미흡하여 실현가능서이 부족함.. _x000D_③- 아이템 개발 배경과 목표의 작성이 양호함.
- 시장 분석, 성장 전략에 대한 구체적 제시가 필요함 _x000D_④시장 성장에 따른 문제 인식이 적절함. 제품 개발 및 사업화에 대한 세부 계획이 다소 미흡함. _x000D_⑤검사장비의 필요성은 보이나 구체적인 기술개발 진행내용에 대한 보완이 필요함.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48</v>
      </c>
      <c r="B129" s="2">
        <v>20430052</v>
      </c>
      <c r="C129" s="38" t="str">
        <f>IFERROR(VLOOKUP($B129,대상!$B:$AC,MATCH(C$2,대상!$1:$1,0)-1,FALSE),"")</f>
        <v>지역기반</v>
      </c>
      <c r="D129" s="38" t="str">
        <f>IFERROR(VLOOKUP($B129,대상!$B$1:$AC$2756,MATCH(D$2,대상!$1:$1,0)-1,FALSE),"")</f>
        <v>김재민</v>
      </c>
      <c r="E129" s="36" t="str">
        <f>IFERROR(VLOOKUP($B129,대상!$B:$AC,MATCH(E$2,대상!$1:$1,0)-1,FALSE),"")</f>
        <v>기계ㆍ소재</v>
      </c>
      <c r="F129" s="38" t="str">
        <f>IFERROR(VLOOKUP($B129,대상!$B:$AC,MATCH(F$2,대상!$1:$1,0)-1,FALSE),"")</f>
        <v>중대재해 제로화를 위한 iot 감지 센서 내장형   스마트 차량 고임목 장치  [ 고이미 Goimi ]</v>
      </c>
      <c r="G129" s="38" t="str">
        <f>IFERROR(VLOOKUP($B129,대상!$B:$AC,MATCH(G$2,대상!$1:$1,0)-1,FALSE),"")</f>
        <v/>
      </c>
      <c r="H129" s="33">
        <f>IFERROR(VLOOKUP($B129,[1]평가!$B:$Z,MATCH(LEFT(H$2,2),[1]평가!$7:$7,0)-1,FALSE),"")</f>
        <v>0</v>
      </c>
      <c r="I129" s="36">
        <f>IFERROR(VLOOKUP($B129,[1]평가!$B:$Z,MATCH(LEFT(I$2,2),[1]평가!$7:$7,0)-1,FALSE),"")</f>
        <v>86</v>
      </c>
      <c r="J129" s="36">
        <f>IFERROR(VLOOKUP($B129,[1]평가!$B:$Z,MATCH(LEFT(J$2,2),[1]평가!$7:$7,0)-1,FALSE),"")</f>
        <v>35</v>
      </c>
      <c r="K129" s="33">
        <f>IFERROR(VLOOKUP($B129,[2]평가!$B:$Z,MATCH(LEFT(K$2,2),[2]평가!$7:$7,0)-1,FALSE),"")</f>
        <v>0</v>
      </c>
      <c r="L129" s="36">
        <f>IFERROR(VLOOKUP($B129,[2]평가!$B:$Z,MATCH(LEFT(L$2,2),[2]평가!$7:$7,0)-1,FALSE),"")</f>
        <v>73</v>
      </c>
      <c r="M129" s="39">
        <f>IFERROR(VLOOKUP($B129,[2]평가!$B:$Z,MATCH(LEFT(M$2,2),[2]평가!$7:$7,0)-1,FALSE),"")</f>
        <v>100</v>
      </c>
      <c r="N129" s="33">
        <f>IFERROR(VLOOKUP($B129,[3]평가!$B:$Z,MATCH(LEFT(N$2,2),[3]평가!$7:$7,0)-1,FALSE),"")</f>
        <v>0</v>
      </c>
      <c r="O129" s="36">
        <f>IFERROR(VLOOKUP($B129,[3]평가!$B:$Z,MATCH(LEFT(O$2,2),[3]평가!$7:$7,0)-1,FALSE),"")</f>
        <v>69</v>
      </c>
      <c r="P129" s="39">
        <f>IFERROR(VLOOKUP($B129,[3]평가!$B:$Z,MATCH(LEFT(P$2,2),[3]평가!$7:$7,0)-1,FALSE),"")</f>
        <v>138</v>
      </c>
      <c r="Q129" s="33">
        <f>IFERROR(VLOOKUP($B129,[4]평가!$B:$Z,MATCH(LEFT(Q$2,2),[4]평가!$7:$7,0)-1,FALSE),"")</f>
        <v>0</v>
      </c>
      <c r="R129" s="36">
        <f>IFERROR(VLOOKUP($B129,[4]평가!$B:$Z,MATCH(LEFT(R$2,2),[4]평가!$7:$7,0)-1,FALSE),"")</f>
        <v>67</v>
      </c>
      <c r="S129" s="39">
        <f>IFERROR(VLOOKUP($B129,[4]평가!$B:$Z,MATCH(LEFT(S$2,2),[4]평가!$7:$7,0)-1,FALSE),"")</f>
        <v>185</v>
      </c>
      <c r="T129" s="33">
        <f>IFERROR(VLOOKUP($B129,[5]평가!$B:$Z,MATCH(LEFT(T$2,2),[5]평가!$7:$7,0)-1,FALSE),"")</f>
        <v>0</v>
      </c>
      <c r="U129" s="36">
        <f>IFERROR(VLOOKUP($B129,[5]평가!$B:$Z,MATCH(LEFT(U$2,2),[5]평가!$7:$7,0)-1,FALSE),"")</f>
        <v>79</v>
      </c>
      <c r="V129" s="39">
        <f>IFERROR(VLOOKUP($B129,[5]평가!$B:$Z,MATCH(LEFT(V$2,2),[5]평가!$7:$7,0)-1,FALSE),"")</f>
        <v>62</v>
      </c>
      <c r="W129" s="33">
        <f>IFERROR(VLOOKUP($B129,대상!$B:$AD,MATCH(W$2,대상!$1:$1,0)-1,FALSE),"")</f>
        <v>0</v>
      </c>
      <c r="X129" s="20">
        <f>IF(ISBLANK(B129),"",T$1-COUNTIF(H129:V129,"회피"))</f>
        <v>5</v>
      </c>
      <c r="Y129" s="21">
        <f>IF($T$1=X129,(SUM(I129,L129,O129,R129,U129)-MIN(I129,L129,O129,R129,U129)-MAX(I129,L129,O129,R129,U129))/($T$1-2),SUM(I129,L129,O129,R129,U129/X129))</f>
        <v>73.666666666666671</v>
      </c>
      <c r="Z129" s="40">
        <f>IFERROR(VLOOKUP($B129,대상!$B:$AD,MATCH(Z$2,대상!$1:$1,0)-1,FALSE),0)</f>
        <v>0</v>
      </c>
      <c r="AA129" s="41">
        <f>IFERROR(IF(W129="면제","100"+Z129,Y129+Z129),"")</f>
        <v>73.666666666666671</v>
      </c>
      <c r="AB129" s="35" t="str">
        <f>IF(OR(W129="면제",N(Y129)=0),"",IF(AA129&lt;60,"과락",""))</f>
        <v/>
      </c>
      <c r="AC129" s="54">
        <f>IF(N(AA129)=0,"",RANK(AA129,AA$3:AA$202))</f>
        <v>126</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①사회적으러 주목받는 기술이나 기슬적인 소개가 부족함 후발 진입자에 대한 방어 대첵이 필요함 _x000D_②사업게획은 양호하나 고도화에 대한 구체적이 규격이 제시되어야 하나 미흡하여 실현가능성이 부족함. _x000D_③- 선행 기술에 대한 제시가 구체적이며, 개발의 목표가 명확함
- 시장 분석에 대한 구체적인 제시가 필요하며, 핵심 인력 구성의 보완이 필요함 _x000D_④고안 내용의 완성도가 높음. 시장의 크기가 한정적임. 시장 확장 및 제품 고도화 전략이 부족함. _x000D_⑤차량고임목 제품의 편의성을 높힌 과제임. 시제품완성도가 높아지면 시장 진입이 가능할것으로 보임.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101</v>
      </c>
      <c r="B130" s="2">
        <v>20417721</v>
      </c>
      <c r="C130" s="38" t="str">
        <f>IFERROR(VLOOKUP($B130,대상!$B:$AC,MATCH(C$2,대상!$1:$1,0)-1,FALSE),"")</f>
        <v>지역기반</v>
      </c>
      <c r="D130" s="38" t="str">
        <f>IFERROR(VLOOKUP($B130,대상!$B$1:$AC$2756,MATCH(D$2,대상!$1:$1,0)-1,FALSE),"")</f>
        <v>이용학</v>
      </c>
      <c r="E130" s="36" t="str">
        <f>IFERROR(VLOOKUP($B130,대상!$B:$AC,MATCH(E$2,대상!$1:$1,0)-1,FALSE),"")</f>
        <v>기계ㆍ소재</v>
      </c>
      <c r="F130" s="38" t="str">
        <f>IFERROR(VLOOKUP($B130,대상!$B:$AC,MATCH(F$2,대상!$1:$1,0)-1,FALSE),"")</f>
        <v>AI 협동로봇 기술이 적용된 부품가공 자동가공·품질검사 기능의 스마트셀 솔루션</v>
      </c>
      <c r="G130" s="38" t="str">
        <f>IFERROR(VLOOKUP($B130,대상!$B:$AC,MATCH(G$2,대상!$1:$1,0)-1,FALSE),"")</f>
        <v/>
      </c>
      <c r="H130" s="33">
        <f>IFERROR(VLOOKUP($B130,[1]평가!$B:$Z,MATCH(LEFT(H$2,2),[1]평가!$7:$7,0)-1,FALSE),"")</f>
        <v>0</v>
      </c>
      <c r="I130" s="36">
        <f>IFERROR(VLOOKUP($B130,[1]평가!$B:$Z,MATCH(LEFT(I$2,2),[1]평가!$7:$7,0)-1,FALSE),"")</f>
        <v>63</v>
      </c>
      <c r="J130" s="36">
        <f>IFERROR(VLOOKUP($B130,[1]평가!$B:$Z,MATCH(LEFT(J$2,2),[1]평가!$7:$7,0)-1,FALSE),"")</f>
        <v>171</v>
      </c>
      <c r="K130" s="33">
        <f>IFERROR(VLOOKUP($B130,[2]평가!$B:$Z,MATCH(LEFT(K$2,2),[2]평가!$7:$7,0)-1,FALSE),"")</f>
        <v>0</v>
      </c>
      <c r="L130" s="36">
        <f>IFERROR(VLOOKUP($B130,[2]평가!$B:$Z,MATCH(LEFT(L$2,2),[2]평가!$7:$7,0)-1,FALSE),"")</f>
        <v>84</v>
      </c>
      <c r="M130" s="39">
        <f>IFERROR(VLOOKUP($B130,[2]평가!$B:$Z,MATCH(LEFT(M$2,2),[2]평가!$7:$7,0)-1,FALSE),"")</f>
        <v>40</v>
      </c>
      <c r="N130" s="33">
        <f>IFERROR(VLOOKUP($B130,[3]평가!$B:$Z,MATCH(LEFT(N$2,2),[3]평가!$7:$7,0)-1,FALSE),"")</f>
        <v>0</v>
      </c>
      <c r="O130" s="36">
        <f>IFERROR(VLOOKUP($B130,[3]평가!$B:$Z,MATCH(LEFT(O$2,2),[3]평가!$7:$7,0)-1,FALSE),"")</f>
        <v>69</v>
      </c>
      <c r="P130" s="39">
        <f>IFERROR(VLOOKUP($B130,[3]평가!$B:$Z,MATCH(LEFT(P$2,2),[3]평가!$7:$7,0)-1,FALSE),"")</f>
        <v>138</v>
      </c>
      <c r="Q130" s="33">
        <f>IFERROR(VLOOKUP($B130,[4]평가!$B:$Z,MATCH(LEFT(Q$2,2),[4]평가!$7:$7,0)-1,FALSE),"")</f>
        <v>0</v>
      </c>
      <c r="R130" s="36">
        <f>IFERROR(VLOOKUP($B130,[4]평가!$B:$Z,MATCH(LEFT(R$2,2),[4]평가!$7:$7,0)-1,FALSE),"")</f>
        <v>87</v>
      </c>
      <c r="S130" s="39">
        <f>IFERROR(VLOOKUP($B130,[4]평가!$B:$Z,MATCH(LEFT(S$2,2),[4]평가!$7:$7,0)-1,FALSE),"")</f>
        <v>41</v>
      </c>
      <c r="T130" s="33">
        <f>IFERROR(VLOOKUP($B130,[5]평가!$B:$Z,MATCH(LEFT(T$2,2),[5]평가!$7:$7,0)-1,FALSE),"")</f>
        <v>0</v>
      </c>
      <c r="U130" s="36">
        <f>IFERROR(VLOOKUP($B130,[5]평가!$B:$Z,MATCH(LEFT(U$2,2),[5]평가!$7:$7,0)-1,FALSE),"")</f>
        <v>68</v>
      </c>
      <c r="V130" s="39">
        <f>IFERROR(VLOOKUP($B130,[5]평가!$B:$Z,MATCH(LEFT(V$2,2),[5]평가!$7:$7,0)-1,FALSE),"")</f>
        <v>147</v>
      </c>
      <c r="W130" s="33">
        <f>IFERROR(VLOOKUP($B130,대상!$B:$AD,MATCH(W$2,대상!$1:$1,0)-1,FALSE),"")</f>
        <v>0</v>
      </c>
      <c r="X130" s="20">
        <f>IF(ISBLANK(B130),"",T$1-COUNTIF(H130:V130,"회피"))</f>
        <v>5</v>
      </c>
      <c r="Y130" s="21">
        <f>IF($T$1=X130,(SUM(I130,L130,O130,R130,U130)-MIN(I130,L130,O130,R130,U130)-MAX(I130,L130,O130,R130,U130))/($T$1-2),SUM(I130,L130,O130,R130,U130/X130))</f>
        <v>73.666666666666671</v>
      </c>
      <c r="Z130" s="40">
        <f>IFERROR(VLOOKUP($B130,대상!$B:$AD,MATCH(Z$2,대상!$1:$1,0)-1,FALSE),0)</f>
        <v>0</v>
      </c>
      <c r="AA130" s="41">
        <f>IFERROR(IF(W130="면제","100"+Z130,Y130+Z130),"")</f>
        <v>73.666666666666671</v>
      </c>
      <c r="AB130" s="35" t="str">
        <f>IF(OR(W130="면제",N(Y130)=0),"",IF(AA130&lt;60,"과락",""))</f>
        <v/>
      </c>
      <c r="AC130" s="54">
        <f>IF(N(AA130)=0,"",RANK(AA130,AA$3:AA$202))</f>
        <v>126</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사업비 집행 계획이 구체적이고, 창업 아이템이 명확함
- 창업 아이템 비즈니스 모델의 구체화가 필요함. _x000D_④문제 인식 및 사업 역량이 우수함. 제품 실현 가능성 측면에서의 기술 구현 방안 및 사업화 가능성에 대한 상세한 계획이 다소 부족함.  _x000D_⑤제조현장의 수작업 문제점을 개선하고 솔루션을 제공하는 과제임. 시장 크기와 수요에 대한 추가보완 설명이 필요함.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170</v>
      </c>
      <c r="B131" s="2">
        <v>20408211</v>
      </c>
      <c r="C131" s="38" t="str">
        <f>IFERROR(VLOOKUP($B131,대상!$B:$AC,MATCH(C$2,대상!$1:$1,0)-1,FALSE),"")</f>
        <v>지역기반</v>
      </c>
      <c r="D131" s="38" t="str">
        <f>IFERROR(VLOOKUP($B131,대상!$B$1:$AC$2756,MATCH(D$2,대상!$1:$1,0)-1,FALSE),"")</f>
        <v>조남진</v>
      </c>
      <c r="E131" s="36" t="str">
        <f>IFERROR(VLOOKUP($B131,대상!$B:$AC,MATCH(E$2,대상!$1:$1,0)-1,FALSE),"")</f>
        <v>기계ㆍ소재</v>
      </c>
      <c r="F131" s="38" t="str">
        <f>IFERROR(VLOOKUP($B131,대상!$B:$AC,MATCH(F$2,대상!$1:$1,0)-1,FALSE),"")</f>
        <v>자율주행 소화 기능을 갖춘 물류센터용 화재 대응 로봇</v>
      </c>
      <c r="G131" s="38" t="str">
        <f>IFERROR(VLOOKUP($B131,대상!$B:$AC,MATCH(G$2,대상!$1:$1,0)-1,FALSE),"")</f>
        <v>협력기관추천(페이스메이커스)</v>
      </c>
      <c r="H131" s="33">
        <f>IFERROR(VLOOKUP($B131,[1]평가!$B:$Z,MATCH(LEFT(H$2,2),[1]평가!$7:$7,0)-1,FALSE),"")</f>
        <v>0</v>
      </c>
      <c r="I131" s="36">
        <f>IFERROR(VLOOKUP($B131,[1]평가!$B:$Z,MATCH(LEFT(I$2,2),[1]평가!$7:$7,0)-1,FALSE),"")</f>
        <v>61</v>
      </c>
      <c r="J131" s="36">
        <f>IFERROR(VLOOKUP($B131,[1]평가!$B:$Z,MATCH(LEFT(J$2,2),[1]평가!$7:$7,0)-1,FALSE),"")</f>
        <v>180</v>
      </c>
      <c r="K131" s="33">
        <f>IFERROR(VLOOKUP($B131,[2]평가!$B:$Z,MATCH(LEFT(K$2,2),[2]평가!$7:$7,0)-1,FALSE),"")</f>
        <v>0</v>
      </c>
      <c r="L131" s="36">
        <f>IFERROR(VLOOKUP($B131,[2]평가!$B:$Z,MATCH(LEFT(L$2,2),[2]평가!$7:$7,0)-1,FALSE),"")</f>
        <v>70</v>
      </c>
      <c r="M131" s="39">
        <f>IFERROR(VLOOKUP($B131,[2]평가!$B:$Z,MATCH(LEFT(M$2,2),[2]평가!$7:$7,0)-1,FALSE),"")</f>
        <v>128</v>
      </c>
      <c r="N131" s="33">
        <f>IFERROR(VLOOKUP($B131,[3]평가!$B:$Z,MATCH(LEFT(N$2,2),[3]평가!$7:$7,0)-1,FALSE),"")</f>
        <v>0</v>
      </c>
      <c r="O131" s="36">
        <f>IFERROR(VLOOKUP($B131,[3]평가!$B:$Z,MATCH(LEFT(O$2,2),[3]평가!$7:$7,0)-1,FALSE),"")</f>
        <v>77</v>
      </c>
      <c r="P131" s="39">
        <f>IFERROR(VLOOKUP($B131,[3]평가!$B:$Z,MATCH(LEFT(P$2,2),[3]평가!$7:$7,0)-1,FALSE),"")</f>
        <v>68</v>
      </c>
      <c r="Q131" s="33">
        <f>IFERROR(VLOOKUP($B131,[4]평가!$B:$Z,MATCH(LEFT(Q$2,2),[4]평가!$7:$7,0)-1,FALSE),"")</f>
        <v>0</v>
      </c>
      <c r="R131" s="36">
        <f>IFERROR(VLOOKUP($B131,[4]평가!$B:$Z,MATCH(LEFT(R$2,2),[4]평가!$7:$7,0)-1,FALSE),"")</f>
        <v>79</v>
      </c>
      <c r="S131" s="39">
        <f>IFERROR(VLOOKUP($B131,[4]평가!$B:$Z,MATCH(LEFT(S$2,2),[4]평가!$7:$7,0)-1,FALSE),"")</f>
        <v>62</v>
      </c>
      <c r="T131" s="33">
        <f>IFERROR(VLOOKUP($B131,[5]평가!$B:$Z,MATCH(LEFT(T$2,2),[5]평가!$7:$7,0)-1,FALSE),"")</f>
        <v>0</v>
      </c>
      <c r="U131" s="36">
        <f>IFERROR(VLOOKUP($B131,[5]평가!$B:$Z,MATCH(LEFT(U$2,2),[5]평가!$7:$7,0)-1,FALSE),"")</f>
        <v>74</v>
      </c>
      <c r="V131" s="39">
        <f>IFERROR(VLOOKUP($B131,[5]평가!$B:$Z,MATCH(LEFT(V$2,2),[5]평가!$7:$7,0)-1,FALSE),"")</f>
        <v>115</v>
      </c>
      <c r="W131" s="33">
        <f>IFERROR(VLOOKUP($B131,대상!$B:$AD,MATCH(W$2,대상!$1:$1,0)-1,FALSE),"")</f>
        <v>0</v>
      </c>
      <c r="X131" s="20">
        <f>IF(ISBLANK(B131),"",T$1-COUNTIF(H131:V131,"회피"))</f>
        <v>5</v>
      </c>
      <c r="Y131" s="21">
        <f>IF($T$1=X131,(SUM(I131,L131,O131,R131,U131)-MIN(I131,L131,O131,R131,U131)-MAX(I131,L131,O131,R131,U131))/($T$1-2),SUM(I131,L131,O131,R131,U131/X131))</f>
        <v>73.666666666666671</v>
      </c>
      <c r="Z131" s="40">
        <f>IFERROR(VLOOKUP($B131,대상!$B:$AD,MATCH(Z$2,대상!$1:$1,0)-1,FALSE),0)</f>
        <v>0</v>
      </c>
      <c r="AA131" s="41">
        <f>IFERROR(IF(W131="면제","100"+Z131,Y131+Z131),"")</f>
        <v>73.666666666666671</v>
      </c>
      <c r="AB131" s="35" t="str">
        <f>IF(OR(W131="면제",N(Y131)=0),"",IF(AA131&lt;60,"과락",""))</f>
        <v/>
      </c>
      <c r="AC131" s="54">
        <f>IF(N(AA131)=0,"",RANK(AA131,AA$3:AA$202))</f>
        <v>126</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①사회적으러 주목받는 기술이나 기슬적인 소개가 부족함 후발 진입자에 대한 방어 대첵이 필요함 _x000D_②사업내용은 양호하나실현가능성에서로봇 개발방법이 정량적으로 제시되어야 가능이 있으며 방법을 구체적으로 제시하여야 제품검즌으로 수요자에게 신뢰성이 보장되나 미흡함.. _x000D_③- 창업 아이템의 필요성 및 기술 설명에 대한 내용이 구체적으로 작성됨
- 시장 진입 전략에 대한 구체화 기 필요하다고 판단됨. _x000D_④사업 영역에 대한 이해도가 높고 외부 네트워킹이 잘 구축되어있음.  BM의 실현 근거가 다소 모호함. _x000D_⑤화재대응 로봇 개발과제임. 기술적 차별화에 대한 보완 설명이 필요함.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187</v>
      </c>
      <c r="B132" s="2">
        <v>20427636</v>
      </c>
      <c r="C132" s="38" t="str">
        <f>IFERROR(VLOOKUP($B132,대상!$B:$AC,MATCH(C$2,대상!$1:$1,0)-1,FALSE),"")</f>
        <v>지역기반</v>
      </c>
      <c r="D132" s="38" t="str">
        <f>IFERROR(VLOOKUP($B132,대상!$B$1:$AC$2756,MATCH(D$2,대상!$1:$1,0)-1,FALSE),"")</f>
        <v>박창신</v>
      </c>
      <c r="E132" s="36" t="str">
        <f>IFERROR(VLOOKUP($B132,대상!$B:$AC,MATCH(E$2,대상!$1:$1,0)-1,FALSE),"")</f>
        <v>기계ㆍ소재</v>
      </c>
      <c r="F132" s="38" t="str">
        <f>IFERROR(VLOOKUP($B132,대상!$B:$AC,MATCH(F$2,대상!$1:$1,0)-1,FALSE),"")</f>
        <v>다층 코팅 기술을 적용한 색상형 친환경 코르크 바닥재 상용화 개발</v>
      </c>
      <c r="G132" s="38" t="str">
        <f>IFERROR(VLOOKUP($B132,대상!$B:$AC,MATCH(G$2,대상!$1:$1,0)-1,FALSE),"")</f>
        <v/>
      </c>
      <c r="H132" s="33">
        <f>IFERROR(VLOOKUP($B132,[1]평가!$B:$Z,MATCH(LEFT(H$2,2),[1]평가!$7:$7,0)-1,FALSE),"")</f>
        <v>0</v>
      </c>
      <c r="I132" s="36">
        <f>IFERROR(VLOOKUP($B132,[1]평가!$B:$Z,MATCH(LEFT(I$2,2),[1]평가!$7:$7,0)-1,FALSE),"")</f>
        <v>65</v>
      </c>
      <c r="J132" s="36">
        <f>IFERROR(VLOOKUP($B132,[1]평가!$B:$Z,MATCH(LEFT(J$2,2),[1]평가!$7:$7,0)-1,FALSE),"")</f>
        <v>158</v>
      </c>
      <c r="K132" s="33">
        <f>IFERROR(VLOOKUP($B132,[2]평가!$B:$Z,MATCH(LEFT(K$2,2),[2]평가!$7:$7,0)-1,FALSE),"")</f>
        <v>0</v>
      </c>
      <c r="L132" s="36">
        <f>IFERROR(VLOOKUP($B132,[2]평가!$B:$Z,MATCH(LEFT(L$2,2),[2]평가!$7:$7,0)-1,FALSE),"")</f>
        <v>73</v>
      </c>
      <c r="M132" s="39">
        <f>IFERROR(VLOOKUP($B132,[2]평가!$B:$Z,MATCH(LEFT(M$2,2),[2]평가!$7:$7,0)-1,FALSE),"")</f>
        <v>100</v>
      </c>
      <c r="N132" s="33">
        <f>IFERROR(VLOOKUP($B132,[3]평가!$B:$Z,MATCH(LEFT(N$2,2),[3]평가!$7:$7,0)-1,FALSE),"")</f>
        <v>0</v>
      </c>
      <c r="O132" s="36">
        <f>IFERROR(VLOOKUP($B132,[3]평가!$B:$Z,MATCH(LEFT(O$2,2),[3]평가!$7:$7,0)-1,FALSE),"")</f>
        <v>69</v>
      </c>
      <c r="P132" s="39">
        <f>IFERROR(VLOOKUP($B132,[3]평가!$B:$Z,MATCH(LEFT(P$2,2),[3]평가!$7:$7,0)-1,FALSE),"")</f>
        <v>138</v>
      </c>
      <c r="Q132" s="33">
        <f>IFERROR(VLOOKUP($B132,[4]평가!$B:$Z,MATCH(LEFT(Q$2,2),[4]평가!$7:$7,0)-1,FALSE),"")</f>
        <v>0</v>
      </c>
      <c r="R132" s="36">
        <f>IFERROR(VLOOKUP($B132,[4]평가!$B:$Z,MATCH(LEFT(R$2,2),[4]평가!$7:$7,0)-1,FALSE),"")</f>
        <v>79</v>
      </c>
      <c r="S132" s="39">
        <f>IFERROR(VLOOKUP($B132,[4]평가!$B:$Z,MATCH(LEFT(S$2,2),[4]평가!$7:$7,0)-1,FALSE),"")</f>
        <v>62</v>
      </c>
      <c r="T132" s="33">
        <f>IFERROR(VLOOKUP($B132,[5]평가!$B:$Z,MATCH(LEFT(T$2,2),[5]평가!$7:$7,0)-1,FALSE),"")</f>
        <v>0</v>
      </c>
      <c r="U132" s="36">
        <f>IFERROR(VLOOKUP($B132,[5]평가!$B:$Z,MATCH(LEFT(U$2,2),[5]평가!$7:$7,0)-1,FALSE),"")</f>
        <v>79</v>
      </c>
      <c r="V132" s="39">
        <f>IFERROR(VLOOKUP($B132,[5]평가!$B:$Z,MATCH(LEFT(V$2,2),[5]평가!$7:$7,0)-1,FALSE),"")</f>
        <v>62</v>
      </c>
      <c r="W132" s="33">
        <f>IFERROR(VLOOKUP($B132,대상!$B:$AD,MATCH(W$2,대상!$1:$1,0)-1,FALSE),"")</f>
        <v>0</v>
      </c>
      <c r="X132" s="20">
        <f>IF(ISBLANK(B132),"",T$1-COUNTIF(H132:V132,"회피"))</f>
        <v>5</v>
      </c>
      <c r="Y132" s="21">
        <f>IF($T$1=X132,(SUM(I132,L132,O132,R132,U132)-MIN(I132,L132,O132,R132,U132)-MAX(I132,L132,O132,R132,U132))/($T$1-2),SUM(I132,L132,O132,R132,U132/X132))</f>
        <v>73.666666666666671</v>
      </c>
      <c r="Z132" s="40">
        <f>IFERROR(VLOOKUP($B132,대상!$B:$AD,MATCH(Z$2,대상!$1:$1,0)-1,FALSE),0)</f>
        <v>0</v>
      </c>
      <c r="AA132" s="41">
        <f>IFERROR(IF(W132="면제","100"+Z132,Y132+Z132),"")</f>
        <v>73.666666666666671</v>
      </c>
      <c r="AB132" s="35" t="str">
        <f>IF(OR(W132="면제",N(Y132)=0),"",IF(AA132&lt;60,"과락",""))</f>
        <v/>
      </c>
      <c r="AC132" s="54">
        <f>IF(N(AA132)=0,"",RANK(AA132,AA$3:AA$202))</f>
        <v>126</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①기존시장에 대한 진입 전략과 경쟁력확보에 관한 세부적인 전략이 필요함 _x000D_②사업계획서의 내용은 양호하나 개선.고도화 필요성에서 핵심조건인 안전기준이 누락되어 신뢰성 확보가 미흡함. _x000D_③- 타켓 사징 및 아이템이 명확함
- 사업화 전략 및 상세 기술안에 대한 구체화기 필요함 _x000D_④사업 영역에 대한 이해도가 높고 제품 완성도가 높음. 지원 사업을 활용한 사업화 전략 및 매출 성장  방안이 다소 모호함. _x000D_⑤코르크바닥재의 문제점을 개선하는 과제임. 구체적인 기술개발내용이 있음.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3</v>
      </c>
      <c r="B133" s="2">
        <v>20406478</v>
      </c>
      <c r="C133" s="38" t="str">
        <f>IFERROR(VLOOKUP($B133,대상!$B:$AC,MATCH(C$2,대상!$1:$1,0)-1,FALSE),"")</f>
        <v>지역기반</v>
      </c>
      <c r="D133" s="38" t="str">
        <f>IFERROR(VLOOKUP($B133,대상!$B$1:$AC$2756,MATCH(D$2,대상!$1:$1,0)-1,FALSE),"")</f>
        <v>이원호</v>
      </c>
      <c r="E133" s="36" t="str">
        <f>IFERROR(VLOOKUP($B133,대상!$B:$AC,MATCH(E$2,대상!$1:$1,0)-1,FALSE),"")</f>
        <v>기계ㆍ소재</v>
      </c>
      <c r="F133" s="38" t="str">
        <f>IFERROR(VLOOKUP($B133,대상!$B:$AC,MATCH(F$2,대상!$1:$1,0)-1,FALSE),"")</f>
        <v xml:space="preserve">딥러닝 비전 인식 기반 재활용 양품 자동 선별 로봇 </v>
      </c>
      <c r="G133" s="38" t="str">
        <f>IFERROR(VLOOKUP($B133,대상!$B:$AC,MATCH(G$2,대상!$1:$1,0)-1,FALSE),"")</f>
        <v/>
      </c>
      <c r="H133" s="33">
        <f>IFERROR(VLOOKUP($B133,[1]평가!$B:$Z,MATCH(LEFT(H$2,2),[1]평가!$7:$7,0)-1,FALSE),"")</f>
        <v>0</v>
      </c>
      <c r="I133" s="36">
        <f>IFERROR(VLOOKUP($B133,[1]평가!$B:$Z,MATCH(LEFT(I$2,2),[1]평가!$7:$7,0)-1,FALSE),"")</f>
        <v>73</v>
      </c>
      <c r="J133" s="36">
        <f>IFERROR(VLOOKUP($B133,[1]평가!$B:$Z,MATCH(LEFT(J$2,2),[1]평가!$7:$7,0)-1,FALSE),"")</f>
        <v>98</v>
      </c>
      <c r="K133" s="33">
        <f>IFERROR(VLOOKUP($B133,[2]평가!$B:$Z,MATCH(LEFT(K$2,2),[2]평가!$7:$7,0)-1,FALSE),"")</f>
        <v>0</v>
      </c>
      <c r="L133" s="36">
        <f>IFERROR(VLOOKUP($B133,[2]평가!$B:$Z,MATCH(LEFT(L$2,2),[2]평가!$7:$7,0)-1,FALSE),"")</f>
        <v>81</v>
      </c>
      <c r="M133" s="39">
        <f>IFERROR(VLOOKUP($B133,[2]평가!$B:$Z,MATCH(LEFT(M$2,2),[2]평가!$7:$7,0)-1,FALSE),"")</f>
        <v>55</v>
      </c>
      <c r="N133" s="33">
        <f>IFERROR(VLOOKUP($B133,[3]평가!$B:$Z,MATCH(LEFT(N$2,2),[3]평가!$7:$7,0)-1,FALSE),"")</f>
        <v>0</v>
      </c>
      <c r="O133" s="36">
        <f>IFERROR(VLOOKUP($B133,[3]평가!$B:$Z,MATCH(LEFT(O$2,2),[3]평가!$7:$7,0)-1,FALSE),"")</f>
        <v>66</v>
      </c>
      <c r="P133" s="39">
        <f>IFERROR(VLOOKUP($B133,[3]평가!$B:$Z,MATCH(LEFT(P$2,2),[3]평가!$7:$7,0)-1,FALSE),"")</f>
        <v>163</v>
      </c>
      <c r="Q133" s="33">
        <f>IFERROR(VLOOKUP($B133,[4]평가!$B:$Z,MATCH(LEFT(Q$2,2),[4]평가!$7:$7,0)-1,FALSE),"")</f>
        <v>0</v>
      </c>
      <c r="R133" s="36">
        <f>IFERROR(VLOOKUP($B133,[4]평가!$B:$Z,MATCH(LEFT(R$2,2),[4]평가!$7:$7,0)-1,FALSE),"")</f>
        <v>75</v>
      </c>
      <c r="S133" s="39">
        <f>IFERROR(VLOOKUP($B133,[4]평가!$B:$Z,MATCH(LEFT(S$2,2),[4]평가!$7:$7,0)-1,FALSE),"")</f>
        <v>118</v>
      </c>
      <c r="T133" s="33">
        <f>IFERROR(VLOOKUP($B133,[5]평가!$B:$Z,MATCH(LEFT(T$2,2),[5]평가!$7:$7,0)-1,FALSE),"")</f>
        <v>0</v>
      </c>
      <c r="U133" s="36">
        <f>IFERROR(VLOOKUP($B133,[5]평가!$B:$Z,MATCH(LEFT(U$2,2),[5]평가!$7:$7,0)-1,FALSE),"")</f>
        <v>63</v>
      </c>
      <c r="V133" s="39">
        <f>IFERROR(VLOOKUP($B133,[5]평가!$B:$Z,MATCH(LEFT(V$2,2),[5]평가!$7:$7,0)-1,FALSE),"")</f>
        <v>171</v>
      </c>
      <c r="W133" s="33">
        <f>IFERROR(VLOOKUP($B133,대상!$B:$AD,MATCH(W$2,대상!$1:$1,0)-1,FALSE),"")</f>
        <v>0</v>
      </c>
      <c r="X133" s="20">
        <f>IF(ISBLANK(B133),"",T$1-COUNTIF(H133:V133,"회피"))</f>
        <v>5</v>
      </c>
      <c r="Y133" s="21">
        <f>IF($T$1=X133,(SUM(I133,L133,O133,R133,U133)-MIN(I133,L133,O133,R133,U133)-MAX(I133,L133,O133,R133,U133))/($T$1-2),SUM(I133,L133,O133,R133,U133/X133))</f>
        <v>71.333333333333329</v>
      </c>
      <c r="Z133" s="40">
        <f>IFERROR(VLOOKUP($B133,대상!$B:$AD,MATCH(Z$2,대상!$1:$1,0)-1,FALSE),0)</f>
        <v>2</v>
      </c>
      <c r="AA133" s="41">
        <f>IFERROR(IF(W133="면제","100"+Z133,Y133+Z133),"")</f>
        <v>73.333333333333329</v>
      </c>
      <c r="AB133" s="35" t="str">
        <f>IF(OR(W133="면제",N(Y133)=0),"",IF(AA133&lt;60,"과락",""))</f>
        <v/>
      </c>
      <c r="AC133" s="54">
        <f>IF(N(AA133)=0,"",RANK(AA133,AA$3:AA$202))</f>
        <v>131</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①생산비용을 산출하는데 처리비용이나 설비 운영비용의 정보가 부실함 ROI분석이 더 필요함 _x000D_②사업계획은 우수하나, 수익모델에 대한 구체성이 미흡하고 조달계획의 구체성이 미흡하여 사업 추진에 애로로 실현 가능성이 부족함. _x000D_③- 기술의 배경 및 필요성, 기술의 차별성이 이해하기 쉽게 작성되어있음
- 구현 기술의 명확성, 목표시장에 대한 전략에 대한 설명이 다소 미흡함 _x000D_④문제 인식과 배경 시장에서 필요로 하는 솔루션을 제안함. 기존의 솔루션 대비 기술적 차별성과 사업성에 대한 설득력이 부족함.   _x000D_⑤비전 AI를 통한 폐플라스틱을 구분 하는 과제로써, AI 모델활용에 대한 구체적인 계획내용의 보완이 필요함.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18</v>
      </c>
      <c r="B134" s="2">
        <v>20417722</v>
      </c>
      <c r="C134" s="38" t="str">
        <f>IFERROR(VLOOKUP($B134,대상!$B:$AC,MATCH(C$2,대상!$1:$1,0)-1,FALSE),"")</f>
        <v>지역기반</v>
      </c>
      <c r="D134" s="38" t="str">
        <f>IFERROR(VLOOKUP($B134,대상!$B$1:$AC$2756,MATCH(D$2,대상!$1:$1,0)-1,FALSE),"")</f>
        <v>노정훈</v>
      </c>
      <c r="E134" s="36" t="str">
        <f>IFERROR(VLOOKUP($B134,대상!$B:$AC,MATCH(E$2,대상!$1:$1,0)-1,FALSE),"")</f>
        <v>기계ㆍ소재</v>
      </c>
      <c r="F134" s="38" t="str">
        <f>IFERROR(VLOOKUP($B134,대상!$B:$AC,MATCH(F$2,대상!$1:$1,0)-1,FALSE),"")</f>
        <v>무전원 자동 초기화 구조의 기계식 사물함 도어락 시스템</v>
      </c>
      <c r="G134" s="38" t="str">
        <f>IFERROR(VLOOKUP($B134,대상!$B:$AC,MATCH(G$2,대상!$1:$1,0)-1,FALSE),"")</f>
        <v/>
      </c>
      <c r="H134" s="33">
        <f>IFERROR(VLOOKUP($B134,[1]평가!$B:$Z,MATCH(LEFT(H$2,2),[1]평가!$7:$7,0)-1,FALSE),"")</f>
        <v>0</v>
      </c>
      <c r="I134" s="36">
        <f>IFERROR(VLOOKUP($B134,[1]평가!$B:$Z,MATCH(LEFT(I$2,2),[1]평가!$7:$7,0)-1,FALSE),"")</f>
        <v>79</v>
      </c>
      <c r="J134" s="36">
        <f>IFERROR(VLOOKUP($B134,[1]평가!$B:$Z,MATCH(LEFT(J$2,2),[1]평가!$7:$7,0)-1,FALSE),"")</f>
        <v>70</v>
      </c>
      <c r="K134" s="33">
        <f>IFERROR(VLOOKUP($B134,[2]평가!$B:$Z,MATCH(LEFT(K$2,2),[2]평가!$7:$7,0)-1,FALSE),"")</f>
        <v>0</v>
      </c>
      <c r="L134" s="36">
        <f>IFERROR(VLOOKUP($B134,[2]평가!$B:$Z,MATCH(LEFT(L$2,2),[2]평가!$7:$7,0)-1,FALSE),"")</f>
        <v>73</v>
      </c>
      <c r="M134" s="39">
        <f>IFERROR(VLOOKUP($B134,[2]평가!$B:$Z,MATCH(LEFT(M$2,2),[2]평가!$7:$7,0)-1,FALSE),"")</f>
        <v>100</v>
      </c>
      <c r="N134" s="33">
        <f>IFERROR(VLOOKUP($B134,[3]평가!$B:$Z,MATCH(LEFT(N$2,2),[3]평가!$7:$7,0)-1,FALSE),"")</f>
        <v>0</v>
      </c>
      <c r="O134" s="36">
        <f>IFERROR(VLOOKUP($B134,[3]평가!$B:$Z,MATCH(LEFT(O$2,2),[3]평가!$7:$7,0)-1,FALSE),"")</f>
        <v>68</v>
      </c>
      <c r="P134" s="39">
        <f>IFERROR(VLOOKUP($B134,[3]평가!$B:$Z,MATCH(LEFT(P$2,2),[3]평가!$7:$7,0)-1,FALSE),"")</f>
        <v>163</v>
      </c>
      <c r="Q134" s="33">
        <f>IFERROR(VLOOKUP($B134,[4]평가!$B:$Z,MATCH(LEFT(Q$2,2),[4]평가!$7:$7,0)-1,FALSE),"")</f>
        <v>0</v>
      </c>
      <c r="R134" s="36">
        <f>IFERROR(VLOOKUP($B134,[4]평가!$B:$Z,MATCH(LEFT(R$2,2),[4]평가!$7:$7,0)-1,FALSE),"")</f>
        <v>79</v>
      </c>
      <c r="S134" s="39">
        <f>IFERROR(VLOOKUP($B134,[4]평가!$B:$Z,MATCH(LEFT(S$2,2),[4]평가!$7:$7,0)-1,FALSE),"")</f>
        <v>62</v>
      </c>
      <c r="T134" s="33">
        <f>IFERROR(VLOOKUP($B134,[5]평가!$B:$Z,MATCH(LEFT(T$2,2),[5]평가!$7:$7,0)-1,FALSE),"")</f>
        <v>0</v>
      </c>
      <c r="U134" s="36">
        <f>IFERROR(VLOOKUP($B134,[5]평가!$B:$Z,MATCH(LEFT(U$2,2),[5]평가!$7:$7,0)-1,FALSE),"")</f>
        <v>63</v>
      </c>
      <c r="V134" s="39">
        <f>IFERROR(VLOOKUP($B134,[5]평가!$B:$Z,MATCH(LEFT(V$2,2),[5]평가!$7:$7,0)-1,FALSE),"")</f>
        <v>181</v>
      </c>
      <c r="W134" s="33">
        <f>IFERROR(VLOOKUP($B134,대상!$B:$AD,MATCH(W$2,대상!$1:$1,0)-1,FALSE),"")</f>
        <v>0</v>
      </c>
      <c r="X134" s="20">
        <f>IF(ISBLANK(B134),"",T$1-COUNTIF(H134:V134,"회피"))</f>
        <v>5</v>
      </c>
      <c r="Y134" s="21">
        <f>IF($T$1=X134,(SUM(I134,L134,O134,R134,U134)-MIN(I134,L134,O134,R134,U134)-MAX(I134,L134,O134,R134,U134))/($T$1-2),SUM(I134,L134,O134,R134,U134/X134))</f>
        <v>73.333333333333329</v>
      </c>
      <c r="Z134" s="40">
        <f>IFERROR(VLOOKUP($B134,대상!$B:$AD,MATCH(Z$2,대상!$1:$1,0)-1,FALSE),0)</f>
        <v>0</v>
      </c>
      <c r="AA134" s="41">
        <f>IFERROR(IF(W134="면제","100"+Z134,Y134+Z134),"")</f>
        <v>73.333333333333329</v>
      </c>
      <c r="AB134" s="35" t="str">
        <f>IF(OR(W134="면제",N(Y134)=0),"",IF(AA134&lt;60,"과락",""))</f>
        <v/>
      </c>
      <c r="AC134" s="54">
        <f>IF(N(AA134)=0,"",RANK(AA134,AA$3:AA$202))</f>
        <v>131</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①기존시장에 대한 진입 전략과 경쟁력확보에 관한 세부적인 전략이 필요함 _x000D_②사업게획은 양호하나 사업화 전략의 구체성이 미흡하여 사업운영에 어려움이 있으며 실현 가능성이 미흡함. _x000D_③- 창업 동기와 사업의 방향성 작성이 이해하기 쉽게 작성됨
- 기존 기술과의 차별성 및 사업화 전략에 대한 설명이 미흡함. _x000D_④현장에서 인식된 문제를 해결하려는 시도가 공감됨. 기술적 구현 난이도가 높지 않아 경쟁사의 모방제품 대응 전략이 필요함. 사용자 사용성에 대한 입증 근거가 필요함. _x000D_⑤기계식 도어록 개발과제임. 기존 제품과의 차별성의 보완설명과 시장진입목표에 대한 보완 설명이 필요함.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19</v>
      </c>
      <c r="B135" s="2">
        <v>20418354</v>
      </c>
      <c r="C135" s="38" t="str">
        <f>IFERROR(VLOOKUP($B135,대상!$B:$AC,MATCH(C$2,대상!$1:$1,0)-1,FALSE),"")</f>
        <v>지역기반</v>
      </c>
      <c r="D135" s="38" t="str">
        <f>IFERROR(VLOOKUP($B135,대상!$B$1:$AC$2756,MATCH(D$2,대상!$1:$1,0)-1,FALSE),"")</f>
        <v>윤준근</v>
      </c>
      <c r="E135" s="36" t="str">
        <f>IFERROR(VLOOKUP($B135,대상!$B:$AC,MATCH(E$2,대상!$1:$1,0)-1,FALSE),"")</f>
        <v>기계ㆍ소재</v>
      </c>
      <c r="F135" s="38" t="str">
        <f>IFERROR(VLOOKUP($B135,대상!$B:$AC,MATCH(F$2,대상!$1:$1,0)-1,FALSE),"")</f>
        <v>AI 기반 자동 자원 채취 장비 및 데이터 플랫폼</v>
      </c>
      <c r="G135" s="38" t="str">
        <f>IFERROR(VLOOKUP($B135,대상!$B:$AC,MATCH(G$2,대상!$1:$1,0)-1,FALSE),"")</f>
        <v/>
      </c>
      <c r="H135" s="33">
        <f>IFERROR(VLOOKUP($B135,[1]평가!$B:$Z,MATCH(LEFT(H$2,2),[1]평가!$7:$7,0)-1,FALSE),"")</f>
        <v>0</v>
      </c>
      <c r="I135" s="36">
        <f>IFERROR(VLOOKUP($B135,[1]평가!$B:$Z,MATCH(LEFT(I$2,2),[1]평가!$7:$7,0)-1,FALSE),"")</f>
        <v>63</v>
      </c>
      <c r="J135" s="36">
        <f>IFERROR(VLOOKUP($B135,[1]평가!$B:$Z,MATCH(LEFT(J$2,2),[1]평가!$7:$7,0)-1,FALSE),"")</f>
        <v>171</v>
      </c>
      <c r="K135" s="33">
        <f>IFERROR(VLOOKUP($B135,[2]평가!$B:$Z,MATCH(LEFT(K$2,2),[2]평가!$7:$7,0)-1,FALSE),"")</f>
        <v>0</v>
      </c>
      <c r="L135" s="36">
        <f>IFERROR(VLOOKUP($B135,[2]평가!$B:$Z,MATCH(LEFT(L$2,2),[2]평가!$7:$7,0)-1,FALSE),"")</f>
        <v>67</v>
      </c>
      <c r="M135" s="39">
        <f>IFERROR(VLOOKUP($B135,[2]평가!$B:$Z,MATCH(LEFT(M$2,2),[2]평가!$7:$7,0)-1,FALSE),"")</f>
        <v>143</v>
      </c>
      <c r="N135" s="33">
        <f>IFERROR(VLOOKUP($B135,[3]평가!$B:$Z,MATCH(LEFT(N$2,2),[3]평가!$7:$7,0)-1,FALSE),"")</f>
        <v>0</v>
      </c>
      <c r="O135" s="36">
        <f>IFERROR(VLOOKUP($B135,[3]평가!$B:$Z,MATCH(LEFT(O$2,2),[3]평가!$7:$7,0)-1,FALSE),"")</f>
        <v>80</v>
      </c>
      <c r="P135" s="39">
        <f>IFERROR(VLOOKUP($B135,[3]평가!$B:$Z,MATCH(LEFT(P$2,2),[3]평가!$7:$7,0)-1,FALSE),"")</f>
        <v>47</v>
      </c>
      <c r="Q135" s="33">
        <f>IFERROR(VLOOKUP($B135,[4]평가!$B:$Z,MATCH(LEFT(Q$2,2),[4]평가!$7:$7,0)-1,FALSE),"")</f>
        <v>0</v>
      </c>
      <c r="R135" s="36">
        <f>IFERROR(VLOOKUP($B135,[4]평가!$B:$Z,MATCH(LEFT(R$2,2),[4]평가!$7:$7,0)-1,FALSE),"")</f>
        <v>89</v>
      </c>
      <c r="S135" s="39">
        <f>IFERROR(VLOOKUP($B135,[4]평가!$B:$Z,MATCH(LEFT(S$2,2),[4]평가!$7:$7,0)-1,FALSE),"")</f>
        <v>13</v>
      </c>
      <c r="T135" s="33">
        <f>IFERROR(VLOOKUP($B135,[5]평가!$B:$Z,MATCH(LEFT(T$2,2),[5]평가!$7:$7,0)-1,FALSE),"")</f>
        <v>0</v>
      </c>
      <c r="U135" s="36">
        <f>IFERROR(VLOOKUP($B135,[5]평가!$B:$Z,MATCH(LEFT(U$2,2),[5]평가!$7:$7,0)-1,FALSE),"")</f>
        <v>73</v>
      </c>
      <c r="V135" s="39">
        <f>IFERROR(VLOOKUP($B135,[5]평가!$B:$Z,MATCH(LEFT(V$2,2),[5]평가!$7:$7,0)-1,FALSE),"")</f>
        <v>125</v>
      </c>
      <c r="W135" s="33">
        <f>IFERROR(VLOOKUP($B135,대상!$B:$AD,MATCH(W$2,대상!$1:$1,0)-1,FALSE),"")</f>
        <v>0</v>
      </c>
      <c r="X135" s="20">
        <f>IF(ISBLANK(B135),"",T$1-COUNTIF(H135:V135,"회피"))</f>
        <v>5</v>
      </c>
      <c r="Y135" s="21">
        <f>IF($T$1=X135,(SUM(I135,L135,O135,R135,U135)-MIN(I135,L135,O135,R135,U135)-MAX(I135,L135,O135,R135,U135))/($T$1-2),SUM(I135,L135,O135,R135,U135/X135))</f>
        <v>73.333333333333329</v>
      </c>
      <c r="Z135" s="40">
        <f>IFERROR(VLOOKUP($B135,대상!$B:$AD,MATCH(Z$2,대상!$1:$1,0)-1,FALSE),0)</f>
        <v>0</v>
      </c>
      <c r="AA135" s="41">
        <f>IFERROR(IF(W135="면제","100"+Z135,Y135+Z135),"")</f>
        <v>73.333333333333329</v>
      </c>
      <c r="AB135" s="35" t="str">
        <f>IF(OR(W135="면제",N(Y135)=0),"",IF(AA135&lt;60,"과락",""))</f>
        <v/>
      </c>
      <c r="AC135" s="54">
        <f>IF(N(AA135)=0,"",RANK(AA135,AA$3:AA$202))</f>
        <v>131</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①생산비용을 산출하는데 처리비용이나 설비 운영비용의 정보가 부실함 ROI분석이 더 필요함 _x000D_②사업게획은 양호하나 비즈니스 모델의 구체성이 미흡하며 대부분의 수요자가 영세하여 비니스에 애로가 있어 사업성이 부족함. _x000D_③- 사업 배경 및 목표 설정이 명확하고 이해하기 쉽게 작성됨
- 기술이 명확하게 설명되어있음.
- 사업화 논리가 일부 제한적으로 작성됨. _x000D_④시장에 대한 이해와 사전 준비가 잘 되어있음. 제품의 구현 방법 및 고도화 전략에 대한 세부적인 계획이 미흡함.  _x000D_⑤시제품을 통한 기술개발구현 계획이 수립되어 있음. 구매자 시장크기에 대한 보완이 필요함.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69</v>
      </c>
      <c r="B136" s="2">
        <v>20430255</v>
      </c>
      <c r="C136" s="38" t="str">
        <f>IFERROR(VLOOKUP($B136,대상!$B:$AC,MATCH(C$2,대상!$1:$1,0)-1,FALSE),"")</f>
        <v>대학발</v>
      </c>
      <c r="D136" s="38" t="str">
        <f>IFERROR(VLOOKUP($B136,대상!$B$1:$AC$2756,MATCH(D$2,대상!$1:$1,0)-1,FALSE),"")</f>
        <v>김지호</v>
      </c>
      <c r="E136" s="36" t="str">
        <f>IFERROR(VLOOKUP($B136,대상!$B:$AC,MATCH(E$2,대상!$1:$1,0)-1,FALSE),"")</f>
        <v>기계ㆍ소재</v>
      </c>
      <c r="F136" s="38" t="str">
        <f>IFERROR(VLOOKUP($B136,대상!$B:$AC,MATCH(F$2,대상!$1:$1,0)-1,FALSE),"")</f>
        <v>QR/IoT(캐비넷 잠금)기반 다거점 반납형 공유 유모차 서비스</v>
      </c>
      <c r="G136" s="38" t="str">
        <f>IFERROR(VLOOKUP($B136,대상!$B:$AC,MATCH(G$2,대상!$1:$1,0)-1,FALSE),"")</f>
        <v/>
      </c>
      <c r="H136" s="33">
        <f>IFERROR(VLOOKUP($B136,[1]평가!$B:$Z,MATCH(LEFT(H$2,2),[1]평가!$7:$7,0)-1,FALSE),"")</f>
        <v>0</v>
      </c>
      <c r="I136" s="36">
        <f>IFERROR(VLOOKUP($B136,[1]평가!$B:$Z,MATCH(LEFT(I$2,2),[1]평가!$7:$7,0)-1,FALSE),"")</f>
        <v>77</v>
      </c>
      <c r="J136" s="36">
        <f>IFERROR(VLOOKUP($B136,[1]평가!$B:$Z,MATCH(LEFT(J$2,2),[1]평가!$7:$7,0)-1,FALSE),"")</f>
        <v>85</v>
      </c>
      <c r="K136" s="33">
        <f>IFERROR(VLOOKUP($B136,[2]평가!$B:$Z,MATCH(LEFT(K$2,2),[2]평가!$7:$7,0)-1,FALSE),"")</f>
        <v>0</v>
      </c>
      <c r="L136" s="36">
        <f>IFERROR(VLOOKUP($B136,[2]평가!$B:$Z,MATCH(LEFT(L$2,2),[2]평가!$7:$7,0)-1,FALSE),"")</f>
        <v>79</v>
      </c>
      <c r="M136" s="39">
        <f>IFERROR(VLOOKUP($B136,[2]평가!$B:$Z,MATCH(LEFT(M$2,2),[2]평가!$7:$7,0)-1,FALSE),"")</f>
        <v>62</v>
      </c>
      <c r="N136" s="33">
        <f>IFERROR(VLOOKUP($B136,[3]평가!$B:$Z,MATCH(LEFT(N$2,2),[3]평가!$7:$7,0)-1,FALSE),"")</f>
        <v>0</v>
      </c>
      <c r="O136" s="36">
        <f>IFERROR(VLOOKUP($B136,[3]평가!$B:$Z,MATCH(LEFT(O$2,2),[3]평가!$7:$7,0)-1,FALSE),"")</f>
        <v>77</v>
      </c>
      <c r="P136" s="39">
        <f>IFERROR(VLOOKUP($B136,[3]평가!$B:$Z,MATCH(LEFT(P$2,2),[3]평가!$7:$7,0)-1,FALSE),"")</f>
        <v>68</v>
      </c>
      <c r="Q136" s="33">
        <f>IFERROR(VLOOKUP($B136,[4]평가!$B:$Z,MATCH(LEFT(Q$2,2),[4]평가!$7:$7,0)-1,FALSE),"")</f>
        <v>0</v>
      </c>
      <c r="R136" s="36">
        <f>IFERROR(VLOOKUP($B136,[4]평가!$B:$Z,MATCH(LEFT(R$2,2),[4]평가!$7:$7,0)-1,FALSE),"")</f>
        <v>66</v>
      </c>
      <c r="S136" s="39">
        <f>IFERROR(VLOOKUP($B136,[4]평가!$B:$Z,MATCH(LEFT(S$2,2),[4]평가!$7:$7,0)-1,FALSE),"")</f>
        <v>190</v>
      </c>
      <c r="T136" s="33">
        <f>IFERROR(VLOOKUP($B136,[5]평가!$B:$Z,MATCH(LEFT(T$2,2),[5]평가!$7:$7,0)-1,FALSE),"")</f>
        <v>0</v>
      </c>
      <c r="U136" s="36">
        <f>IFERROR(VLOOKUP($B136,[5]평가!$B:$Z,MATCH(LEFT(U$2,2),[5]평가!$7:$7,0)-1,FALSE),"")</f>
        <v>62</v>
      </c>
      <c r="V136" s="39">
        <f>IFERROR(VLOOKUP($B136,[5]평가!$B:$Z,MATCH(LEFT(V$2,2),[5]평가!$7:$7,0)-1,FALSE),"")</f>
        <v>187</v>
      </c>
      <c r="W136" s="33">
        <f>IFERROR(VLOOKUP($B136,대상!$B:$AD,MATCH(W$2,대상!$1:$1,0)-1,FALSE),"")</f>
        <v>0</v>
      </c>
      <c r="X136" s="20">
        <f>IF(ISBLANK(B136),"",T$1-COUNTIF(H136:V136,"회피"))</f>
        <v>5</v>
      </c>
      <c r="Y136" s="21">
        <f>IF($T$1=X136,(SUM(I136,L136,O136,R136,U136)-MIN(I136,L136,O136,R136,U136)-MAX(I136,L136,O136,R136,U136))/($T$1-2),SUM(I136,L136,O136,R136,U136/X136))</f>
        <v>73.333333333333329</v>
      </c>
      <c r="Z136" s="40">
        <f>IFERROR(VLOOKUP($B136,대상!$B:$AD,MATCH(Z$2,대상!$1:$1,0)-1,FALSE),0)</f>
        <v>0</v>
      </c>
      <c r="AA136" s="41">
        <f>IFERROR(IF(W136="면제","100"+Z136,Y136+Z136),"")</f>
        <v>73.333333333333329</v>
      </c>
      <c r="AB136" s="35" t="str">
        <f>IF(OR(W136="면제",N(Y136)=0),"",IF(AA136&lt;60,"과락",""))</f>
        <v/>
      </c>
      <c r="AC136" s="54">
        <f>IF(N(AA136)=0,"",RANK(AA136,AA$3:AA$202))</f>
        <v>131</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내용이 우수하고 목표시장 분석이 구체적이고 기술성과 차별성이 충분하여 실현가능서이 층분함 _x000D_③- 창업 아이템의 기술에 대한 내용이 구체적으로 작성됨
- 시장 및 기술 분석이 미흡하며, 매출 및 성장 전략에 대한 보완이 필요함 _x000D_④실현 가능성과 구체화 방안에 대한 세부적인 계획이 필요함.  시장 침투 방안에 대한 상세 전략이 필요함. _x000D_⑤유아동 이동 모빌리트 개발과제임. 구체적이 과제 수행 방법에 대한 보완 설명이 필요함.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 xml:space="preserve">①불일치 _x000D_②불일치 _x000D_③불일치 _x000D_④불일치 _x000D_⑤불일치 </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 xml:space="preserve">①유모차나 케리어이동 이용에 관한 고도화 기술로서  지역주력사업과 불일치함 _x000D_②본 사업의 지역 주력 산업인 시스템반도체, 인공지능, 바이오, 지능형 로봇에 일치하지 않음 _x000D_③모바일 어플리케이션에 관한 내용으로 불일치 _x000D_④모빌리티 서비스 플랫폼 제품에 관한 것으로 주력산업 불일치 _x000D_⑤지역주력 산업에 일치하지 않음 </v>
      </c>
    </row>
    <row r="137" spans="1:32" ht="30" customHeight="1" x14ac:dyDescent="0.35">
      <c r="A137" s="4">
        <v>194</v>
      </c>
      <c r="B137" s="2">
        <v>20427629</v>
      </c>
      <c r="C137" s="38" t="str">
        <f>IFERROR(VLOOKUP($B137,대상!$B:$AC,MATCH(C$2,대상!$1:$1,0)-1,FALSE),"")</f>
        <v>대학발</v>
      </c>
      <c r="D137" s="38" t="str">
        <f>IFERROR(VLOOKUP($B137,대상!$B$1:$AC$2756,MATCH(D$2,대상!$1:$1,0)-1,FALSE),"")</f>
        <v>김재령</v>
      </c>
      <c r="E137" s="36" t="str">
        <f>IFERROR(VLOOKUP($B137,대상!$B:$AC,MATCH(E$2,대상!$1:$1,0)-1,FALSE),"")</f>
        <v>기계ㆍ소재</v>
      </c>
      <c r="F137" s="38" t="str">
        <f>IFERROR(VLOOKUP($B137,대상!$B:$AC,MATCH(F$2,대상!$1:$1,0)-1,FALSE),"")</f>
        <v>AI 를 활용한 가정용 수냉식 스마트팜</v>
      </c>
      <c r="G137" s="38" t="str">
        <f>IFERROR(VLOOKUP($B137,대상!$B:$AC,MATCH(G$2,대상!$1:$1,0)-1,FALSE),"")</f>
        <v/>
      </c>
      <c r="H137" s="33">
        <f>IFERROR(VLOOKUP($B137,[1]평가!$B:$Z,MATCH(LEFT(H$2,2),[1]평가!$7:$7,0)-1,FALSE),"")</f>
        <v>0</v>
      </c>
      <c r="I137" s="36">
        <f>IFERROR(VLOOKUP($B137,[1]평가!$B:$Z,MATCH(LEFT(I$2,2),[1]평가!$7:$7,0)-1,FALSE),"")</f>
        <v>61</v>
      </c>
      <c r="J137" s="36">
        <f>IFERROR(VLOOKUP($B137,[1]평가!$B:$Z,MATCH(LEFT(J$2,2),[1]평가!$7:$7,0)-1,FALSE),"")</f>
        <v>180</v>
      </c>
      <c r="K137" s="33">
        <f>IFERROR(VLOOKUP($B137,[2]평가!$B:$Z,MATCH(LEFT(K$2,2),[2]평가!$7:$7,0)-1,FALSE),"")</f>
        <v>0</v>
      </c>
      <c r="L137" s="36">
        <f>IFERROR(VLOOKUP($B137,[2]평가!$B:$Z,MATCH(LEFT(L$2,2),[2]평가!$7:$7,0)-1,FALSE),"")</f>
        <v>71</v>
      </c>
      <c r="M137" s="39">
        <f>IFERROR(VLOOKUP($B137,[2]평가!$B:$Z,MATCH(LEFT(M$2,2),[2]평가!$7:$7,0)-1,FALSE),"")</f>
        <v>119</v>
      </c>
      <c r="N137" s="33">
        <f>IFERROR(VLOOKUP($B137,[3]평가!$B:$Z,MATCH(LEFT(N$2,2),[3]평가!$7:$7,0)-1,FALSE),"")</f>
        <v>0</v>
      </c>
      <c r="O137" s="36">
        <f>IFERROR(VLOOKUP($B137,[3]평가!$B:$Z,MATCH(LEFT(O$2,2),[3]평가!$7:$7,0)-1,FALSE),"")</f>
        <v>77</v>
      </c>
      <c r="P137" s="39">
        <f>IFERROR(VLOOKUP($B137,[3]평가!$B:$Z,MATCH(LEFT(P$2,2),[3]평가!$7:$7,0)-1,FALSE),"")</f>
        <v>68</v>
      </c>
      <c r="Q137" s="33">
        <f>IFERROR(VLOOKUP($B137,[4]평가!$B:$Z,MATCH(LEFT(Q$2,2),[4]평가!$7:$7,0)-1,FALSE),"")</f>
        <v>0</v>
      </c>
      <c r="R137" s="36">
        <f>IFERROR(VLOOKUP($B137,[4]평가!$B:$Z,MATCH(LEFT(R$2,2),[4]평가!$7:$7,0)-1,FALSE),"")</f>
        <v>78</v>
      </c>
      <c r="S137" s="39">
        <f>IFERROR(VLOOKUP($B137,[4]평가!$B:$Z,MATCH(LEFT(S$2,2),[4]평가!$7:$7,0)-1,FALSE),"")</f>
        <v>103</v>
      </c>
      <c r="T137" s="33">
        <f>IFERROR(VLOOKUP($B137,[5]평가!$B:$Z,MATCH(LEFT(T$2,2),[5]평가!$7:$7,0)-1,FALSE),"")</f>
        <v>0</v>
      </c>
      <c r="U137" s="36">
        <f>IFERROR(VLOOKUP($B137,[5]평가!$B:$Z,MATCH(LEFT(U$2,2),[5]평가!$7:$7,0)-1,FALSE),"")</f>
        <v>72</v>
      </c>
      <c r="V137" s="39">
        <f>IFERROR(VLOOKUP($B137,[5]평가!$B:$Z,MATCH(LEFT(V$2,2),[5]평가!$7:$7,0)-1,FALSE),"")</f>
        <v>128</v>
      </c>
      <c r="W137" s="33">
        <f>IFERROR(VLOOKUP($B137,대상!$B:$AD,MATCH(W$2,대상!$1:$1,0)-1,FALSE),"")</f>
        <v>0</v>
      </c>
      <c r="X137" s="20">
        <f>IF(ISBLANK(B137),"",T$1-COUNTIF(H137:V137,"회피"))</f>
        <v>5</v>
      </c>
      <c r="Y137" s="21">
        <f>IF($T$1=X137,(SUM(I137,L137,O137,R137,U137)-MIN(I137,L137,O137,R137,U137)-MAX(I137,L137,O137,R137,U137))/($T$1-2),SUM(I137,L137,O137,R137,U137/X137))</f>
        <v>73.333333333333329</v>
      </c>
      <c r="Z137" s="40">
        <f>IFERROR(VLOOKUP($B137,대상!$B:$AD,MATCH(Z$2,대상!$1:$1,0)-1,FALSE),0)</f>
        <v>0</v>
      </c>
      <c r="AA137" s="41">
        <f>IFERROR(IF(W137="면제","100"+Z137,Y137+Z137),"")</f>
        <v>73.333333333333329</v>
      </c>
      <c r="AB137" s="35" t="str">
        <f>IF(OR(W137="면제",N(Y137)=0),"",IF(AA137&lt;60,"과락",""))</f>
        <v/>
      </c>
      <c r="AC137" s="54">
        <f>IF(N(AA137)=0,"",RANK(AA137,AA$3:AA$202))</f>
        <v>131</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①사회적으러 주목받는 기술이나 기슬적인 소개가 부족함 후발 진입자에 대한 방어 대첵이 필요함 _x000D_②사업계획서의 내용은 양호하나 구체화 고도화에서 작물별 재배데이터를 구체적으로 제시하여야 수요자가 신뢰할수 있으나 자료 제시가 미흡함. _x000D_③- 사업화 아이템이 명확하며, 시장 니즈를 명확히 제시함
- 사업화 전략 및 매출 도입 경로에 대한 명시가 미흡함. _x000D_④사업 영역에 대한 이해도가 높고, 사업 전략이 구체적임. AI 기술의 구체적인 구현 방안 및 적용 방법에 대한 계획이 다소 미흡함. _x000D_⑤수냉식 발열제어를 통한 작물재배의 효과성에 대한 추가 보완 자료가 필요함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①불일치 _x000D_②불일치 _x000D_③불일치 _x000D_④일치 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①소규모 가정용팜보급 기술로서 지역 지역주력산업과 불일치함  _x000D_②본 사업의 지역 주력 산업인 시스템반도체, 인공지능, 바이오, 지능형 로봇에 일치하지 않음 _x000D_③작물 재배 분야로 일치 없음 _x000D_④인공지능 적용 기술로, 지역주력 산업 일치함 _x000D_0</v>
      </c>
    </row>
    <row r="138" spans="1:32" ht="30" customHeight="1" x14ac:dyDescent="0.35">
      <c r="A138" s="4">
        <v>53</v>
      </c>
      <c r="B138" s="2">
        <v>20431230</v>
      </c>
      <c r="C138" s="38" t="str">
        <f>IFERROR(VLOOKUP($B138,대상!$B:$AC,MATCH(C$2,대상!$1:$1,0)-1,FALSE),"")</f>
        <v>지역기반</v>
      </c>
      <c r="D138" s="38" t="str">
        <f>IFERROR(VLOOKUP($B138,대상!$B$1:$AC$2756,MATCH(D$2,대상!$1:$1,0)-1,FALSE),"")</f>
        <v>여원동</v>
      </c>
      <c r="E138" s="36" t="str">
        <f>IFERROR(VLOOKUP($B138,대상!$B:$AC,MATCH(E$2,대상!$1:$1,0)-1,FALSE),"")</f>
        <v>기계ㆍ소재</v>
      </c>
      <c r="F138" s="38" t="str">
        <f>IFERROR(VLOOKUP($B138,대상!$B:$AC,MATCH(F$2,대상!$1:$1,0)-1,FALSE),"")</f>
        <v>캐리어에 수납형 2단 분리형 파크골프채 개발 및 사업화</v>
      </c>
      <c r="G138" s="38" t="str">
        <f>IFERROR(VLOOKUP($B138,대상!$B:$AC,MATCH(G$2,대상!$1:$1,0)-1,FALSE),"")</f>
        <v/>
      </c>
      <c r="H138" s="33">
        <f>IFERROR(VLOOKUP($B138,[1]평가!$B:$Z,MATCH(LEFT(H$2,2),[1]평가!$7:$7,0)-1,FALSE),"")</f>
        <v>0</v>
      </c>
      <c r="I138" s="36">
        <f>IFERROR(VLOOKUP($B138,[1]평가!$B:$Z,MATCH(LEFT(I$2,2),[1]평가!$7:$7,0)-1,FALSE),"")</f>
        <v>88</v>
      </c>
      <c r="J138" s="36">
        <f>IFERROR(VLOOKUP($B138,[1]평가!$B:$Z,MATCH(LEFT(J$2,2),[1]평가!$7:$7,0)-1,FALSE),"")</f>
        <v>14</v>
      </c>
      <c r="K138" s="33">
        <f>IFERROR(VLOOKUP($B138,[2]평가!$B:$Z,MATCH(LEFT(K$2,2),[2]평가!$7:$7,0)-1,FALSE),"")</f>
        <v>0</v>
      </c>
      <c r="L138" s="36">
        <f>IFERROR(VLOOKUP($B138,[2]평가!$B:$Z,MATCH(LEFT(L$2,2),[2]평가!$7:$7,0)-1,FALSE),"")</f>
        <v>75</v>
      </c>
      <c r="M138" s="39">
        <f>IFERROR(VLOOKUP($B138,[2]평가!$B:$Z,MATCH(LEFT(M$2,2),[2]평가!$7:$7,0)-1,FALSE),"")</f>
        <v>94</v>
      </c>
      <c r="N138" s="33">
        <f>IFERROR(VLOOKUP($B138,[3]평가!$B:$Z,MATCH(LEFT(N$2,2),[3]평가!$7:$7,0)-1,FALSE),"")</f>
        <v>0</v>
      </c>
      <c r="O138" s="36">
        <f>IFERROR(VLOOKUP($B138,[3]평가!$B:$Z,MATCH(LEFT(O$2,2),[3]평가!$7:$7,0)-1,FALSE),"")</f>
        <v>68</v>
      </c>
      <c r="P138" s="39">
        <f>IFERROR(VLOOKUP($B138,[3]평가!$B:$Z,MATCH(LEFT(P$2,2),[3]평가!$7:$7,0)-1,FALSE),"")</f>
        <v>163</v>
      </c>
      <c r="Q138" s="33">
        <f>IFERROR(VLOOKUP($B138,[4]평가!$B:$Z,MATCH(LEFT(Q$2,2),[4]평가!$7:$7,0)-1,FALSE),"")</f>
        <v>0</v>
      </c>
      <c r="R138" s="36">
        <f>IFERROR(VLOOKUP($B138,[4]평가!$B:$Z,MATCH(LEFT(R$2,2),[4]평가!$7:$7,0)-1,FALSE),"")</f>
        <v>76</v>
      </c>
      <c r="S138" s="39">
        <f>IFERROR(VLOOKUP($B138,[4]평가!$B:$Z,MATCH(LEFT(S$2,2),[4]평가!$7:$7,0)-1,FALSE),"")</f>
        <v>128</v>
      </c>
      <c r="T138" s="33">
        <f>IFERROR(VLOOKUP($B138,[5]평가!$B:$Z,MATCH(LEFT(T$2,2),[5]평가!$7:$7,0)-1,FALSE),"")</f>
        <v>0</v>
      </c>
      <c r="U138" s="36">
        <f>IFERROR(VLOOKUP($B138,[5]평가!$B:$Z,MATCH(LEFT(U$2,2),[5]평가!$7:$7,0)-1,FALSE),"")</f>
        <v>63</v>
      </c>
      <c r="V138" s="39">
        <f>IFERROR(VLOOKUP($B138,[5]평가!$B:$Z,MATCH(LEFT(V$2,2),[5]평가!$7:$7,0)-1,FALSE),"")</f>
        <v>181</v>
      </c>
      <c r="W138" s="33">
        <f>IFERROR(VLOOKUP($B138,대상!$B:$AD,MATCH(W$2,대상!$1:$1,0)-1,FALSE),"")</f>
        <v>0</v>
      </c>
      <c r="X138" s="20">
        <f>IF(ISBLANK(B138),"",T$1-COUNTIF(H138:V138,"회피"))</f>
        <v>5</v>
      </c>
      <c r="Y138" s="21">
        <f>IF($T$1=X138,(SUM(I138,L138,O138,R138,U138)-MIN(I138,L138,O138,R138,U138)-MAX(I138,L138,O138,R138,U138))/($T$1-2),SUM(I138,L138,O138,R138,U138/X138))</f>
        <v>73</v>
      </c>
      <c r="Z138" s="40">
        <f>IFERROR(VLOOKUP($B138,대상!$B:$AD,MATCH(Z$2,대상!$1:$1,0)-1,FALSE),0)</f>
        <v>0</v>
      </c>
      <c r="AA138" s="41">
        <f>IFERROR(IF(W138="면제","100"+Z138,Y138+Z138),"")</f>
        <v>73</v>
      </c>
      <c r="AB138" s="35" t="str">
        <f>IF(OR(W138="면제",N(Y138)=0),"",IF(AA138&lt;60,"과락",""))</f>
        <v/>
      </c>
      <c r="AC138" s="54">
        <f>IF(N(AA138)=0,"",RANK(AA138,AA$3:AA$202))</f>
        <v>136</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①사회적으러 주목받는 기술이나 기슬적인 소개가 부족함 후발 진입자에 대한 방어 대첵이 필요함 _x000D_②사업게획은 양호하나 안전결합 시스템에 대한 구체적인 규격제시가 미흡하여 판단에 애로. _x000D_③- 아이템의 기술 목표가 명확함
- 시장 전략 및 BM 모델의 구체적인 제시가 필요함 _x000D_④현장의 필요성에 기인한 솔루션을 도출하였음. 오랜 관습과 브랜드 이미지가 어느정도 확립된 시장에서, 새로운 제품 및 브랜드로 진입하기 위해서는, 매우 치밀한 전략과 계획이 필요함. 마케팅 및 브랜딩의 중요도가 매우 높으나, 이에 대한 전략이 미흡함. _x000D_⑤조립식 골프체 개발과제임. 필요성에 대한 시장조사 보완이 필요하다고 보여짐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95</v>
      </c>
      <c r="B139" s="2">
        <v>20416754</v>
      </c>
      <c r="C139" s="38" t="str">
        <f>IFERROR(VLOOKUP($B139,대상!$B:$AC,MATCH(C$2,대상!$1:$1,0)-1,FALSE),"")</f>
        <v>지역기반</v>
      </c>
      <c r="D139" s="38" t="str">
        <f>IFERROR(VLOOKUP($B139,대상!$B$1:$AC$2756,MATCH(D$2,대상!$1:$1,0)-1,FALSE),"")</f>
        <v>최현성</v>
      </c>
      <c r="E139" s="36" t="str">
        <f>IFERROR(VLOOKUP($B139,대상!$B:$AC,MATCH(E$2,대상!$1:$1,0)-1,FALSE),"")</f>
        <v>기계ㆍ소재</v>
      </c>
      <c r="F139" s="38" t="str">
        <f>IFERROR(VLOOKUP($B139,대상!$B:$AC,MATCH(F$2,대상!$1:$1,0)-1,FALSE),"")</f>
        <v>플라즈마 활성수(PAW) 및 나노버블 기술이 적용된 무세제 세척 솔루션</v>
      </c>
      <c r="G139" s="38" t="str">
        <f>IFERROR(VLOOKUP($B139,대상!$B:$AC,MATCH(G$2,대상!$1:$1,0)-1,FALSE),"")</f>
        <v/>
      </c>
      <c r="H139" s="33">
        <f>IFERROR(VLOOKUP($B139,[1]평가!$B:$Z,MATCH(LEFT(H$2,2),[1]평가!$7:$7,0)-1,FALSE),"")</f>
        <v>0</v>
      </c>
      <c r="I139" s="36">
        <f>IFERROR(VLOOKUP($B139,[1]평가!$B:$Z,MATCH(LEFT(I$2,2),[1]평가!$7:$7,0)-1,FALSE),"")</f>
        <v>76</v>
      </c>
      <c r="J139" s="36">
        <f>IFERROR(VLOOKUP($B139,[1]평가!$B:$Z,MATCH(LEFT(J$2,2),[1]평가!$7:$7,0)-1,FALSE),"")</f>
        <v>93</v>
      </c>
      <c r="K139" s="33">
        <f>IFERROR(VLOOKUP($B139,[2]평가!$B:$Z,MATCH(LEFT(K$2,2),[2]평가!$7:$7,0)-1,FALSE),"")</f>
        <v>0</v>
      </c>
      <c r="L139" s="36">
        <f>IFERROR(VLOOKUP($B139,[2]평가!$B:$Z,MATCH(LEFT(L$2,2),[2]평가!$7:$7,0)-1,FALSE),"")</f>
        <v>65</v>
      </c>
      <c r="M139" s="39">
        <f>IFERROR(VLOOKUP($B139,[2]평가!$B:$Z,MATCH(LEFT(M$2,2),[2]평가!$7:$7,0)-1,FALSE),"")</f>
        <v>161</v>
      </c>
      <c r="N139" s="33">
        <f>IFERROR(VLOOKUP($B139,[3]평가!$B:$Z,MATCH(LEFT(N$2,2),[3]평가!$7:$7,0)-1,FALSE),"")</f>
        <v>0</v>
      </c>
      <c r="O139" s="36">
        <f>IFERROR(VLOOKUP($B139,[3]평가!$B:$Z,MATCH(LEFT(O$2,2),[3]평가!$7:$7,0)-1,FALSE),"")</f>
        <v>69</v>
      </c>
      <c r="P139" s="39">
        <f>IFERROR(VLOOKUP($B139,[3]평가!$B:$Z,MATCH(LEFT(P$2,2),[3]평가!$7:$7,0)-1,FALSE),"")</f>
        <v>138</v>
      </c>
      <c r="Q139" s="33">
        <f>IFERROR(VLOOKUP($B139,[4]평가!$B:$Z,MATCH(LEFT(Q$2,2),[4]평가!$7:$7,0)-1,FALSE),"")</f>
        <v>0</v>
      </c>
      <c r="R139" s="36">
        <f>IFERROR(VLOOKUP($B139,[4]평가!$B:$Z,MATCH(LEFT(R$2,2),[4]평가!$7:$7,0)-1,FALSE),"")</f>
        <v>88</v>
      </c>
      <c r="S139" s="39">
        <f>IFERROR(VLOOKUP($B139,[4]평가!$B:$Z,MATCH(LEFT(S$2,2),[4]평가!$7:$7,0)-1,FALSE),"")</f>
        <v>39</v>
      </c>
      <c r="T139" s="33">
        <f>IFERROR(VLOOKUP($B139,[5]평가!$B:$Z,MATCH(LEFT(T$2,2),[5]평가!$7:$7,0)-1,FALSE),"")</f>
        <v>0</v>
      </c>
      <c r="U139" s="36">
        <f>IFERROR(VLOOKUP($B139,[5]평가!$B:$Z,MATCH(LEFT(U$2,2),[5]평가!$7:$7,0)-1,FALSE),"")</f>
        <v>74</v>
      </c>
      <c r="V139" s="39">
        <f>IFERROR(VLOOKUP($B139,[5]평가!$B:$Z,MATCH(LEFT(V$2,2),[5]평가!$7:$7,0)-1,FALSE),"")</f>
        <v>115</v>
      </c>
      <c r="W139" s="33">
        <f>IFERROR(VLOOKUP($B139,대상!$B:$AD,MATCH(W$2,대상!$1:$1,0)-1,FALSE),"")</f>
        <v>0</v>
      </c>
      <c r="X139" s="20">
        <f>IF(ISBLANK(B139),"",T$1-COUNTIF(H139:V139,"회피"))</f>
        <v>5</v>
      </c>
      <c r="Y139" s="21">
        <f>IF($T$1=X139,(SUM(I139,L139,O139,R139,U139)-MIN(I139,L139,O139,R139,U139)-MAX(I139,L139,O139,R139,U139))/($T$1-2),SUM(I139,L139,O139,R139,U139/X139))</f>
        <v>73</v>
      </c>
      <c r="Z139" s="40">
        <f>IFERROR(VLOOKUP($B139,대상!$B:$AD,MATCH(Z$2,대상!$1:$1,0)-1,FALSE),0)</f>
        <v>0</v>
      </c>
      <c r="AA139" s="41">
        <f>IFERROR(IF(W139="면제","100"+Z139,Y139+Z139),"")</f>
        <v>73</v>
      </c>
      <c r="AB139" s="35" t="str">
        <f>IF(OR(W139="면제",N(Y139)=0),"",IF(AA139&lt;60,"과락",""))</f>
        <v/>
      </c>
      <c r="AC139" s="54">
        <f>IF(N(AA139)=0,"",RANK(AA139,AA$3:AA$202))</f>
        <v>136</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기존공정 대비 용수, 전력 절감에 대한 검증방안 제시와 안정성에 대한 준비가 미비함. _x000D_③- 시장 분석 및 전략이 비교적 잘 작성되었음
- 아이템의 구체화된 제시가 미흡하며, 팀 구성의 검토가 필요해 보임 _x000D_④조직 역량과 실현 가능성이 우수함. 수익 시장에 대한 전략을 제시하였으나, 다소 모호하여 보다 구체적인 계획 수립이 필요함. 시장의 특성과 침투 가능성에 대한 보다 설득력 있는 근거가 필요함. _x000D_⑤무세제세척 솔루션에 관한 과제임. 기술개발과정이 설명되어 있으며, 과제수행 목표가 제시됨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119</v>
      </c>
      <c r="B140" s="2">
        <v>20423673</v>
      </c>
      <c r="C140" s="38" t="str">
        <f>IFERROR(VLOOKUP($B140,대상!$B:$AC,MATCH(C$2,대상!$1:$1,0)-1,FALSE),"")</f>
        <v>지역기반</v>
      </c>
      <c r="D140" s="38" t="str">
        <f>IFERROR(VLOOKUP($B140,대상!$B$1:$AC$2756,MATCH(D$2,대상!$1:$1,0)-1,FALSE),"")</f>
        <v>채상민</v>
      </c>
      <c r="E140" s="36" t="str">
        <f>IFERROR(VLOOKUP($B140,대상!$B:$AC,MATCH(E$2,대상!$1:$1,0)-1,FALSE),"")</f>
        <v>기계ㆍ소재</v>
      </c>
      <c r="F140" s="38" t="str">
        <f>IFERROR(VLOOKUP($B140,대상!$B:$AC,MATCH(F$2,대상!$1:$1,0)-1,FALSE),"")</f>
        <v>액추에이터 특화 Physical AI 시뮬레이션 플랫폼 개발 및 사업화</v>
      </c>
      <c r="G140" s="38" t="str">
        <f>IFERROR(VLOOKUP($B140,대상!$B:$AC,MATCH(G$2,대상!$1:$1,0)-1,FALSE),"")</f>
        <v/>
      </c>
      <c r="H140" s="33">
        <f>IFERROR(VLOOKUP($B140,[1]평가!$B:$Z,MATCH(LEFT(H$2,2),[1]평가!$7:$7,0)-1,FALSE),"")</f>
        <v>0</v>
      </c>
      <c r="I140" s="36">
        <f>IFERROR(VLOOKUP($B140,[1]평가!$B:$Z,MATCH(LEFT(I$2,2),[1]평가!$7:$7,0)-1,FALSE),"")</f>
        <v>65</v>
      </c>
      <c r="J140" s="36">
        <f>IFERROR(VLOOKUP($B140,[1]평가!$B:$Z,MATCH(LEFT(J$2,2),[1]평가!$7:$7,0)-1,FALSE),"")</f>
        <v>158</v>
      </c>
      <c r="K140" s="33">
        <f>IFERROR(VLOOKUP($B140,[2]평가!$B:$Z,MATCH(LEFT(K$2,2),[2]평가!$7:$7,0)-1,FALSE),"")</f>
        <v>0</v>
      </c>
      <c r="L140" s="36">
        <f>IFERROR(VLOOKUP($B140,[2]평가!$B:$Z,MATCH(LEFT(L$2,2),[2]평가!$7:$7,0)-1,FALSE),"")</f>
        <v>79</v>
      </c>
      <c r="M140" s="39">
        <f>IFERROR(VLOOKUP($B140,[2]평가!$B:$Z,MATCH(LEFT(M$2,2),[2]평가!$7:$7,0)-1,FALSE),"")</f>
        <v>62</v>
      </c>
      <c r="N140" s="33">
        <f>IFERROR(VLOOKUP($B140,[3]평가!$B:$Z,MATCH(LEFT(N$2,2),[3]평가!$7:$7,0)-1,FALSE),"")</f>
        <v>0</v>
      </c>
      <c r="O140" s="36">
        <f>IFERROR(VLOOKUP($B140,[3]평가!$B:$Z,MATCH(LEFT(O$2,2),[3]평가!$7:$7,0)-1,FALSE),"")</f>
        <v>71</v>
      </c>
      <c r="P140" s="39">
        <f>IFERROR(VLOOKUP($B140,[3]평가!$B:$Z,MATCH(LEFT(P$2,2),[3]평가!$7:$7,0)-1,FALSE),"")</f>
        <v>127</v>
      </c>
      <c r="Q140" s="33">
        <f>IFERROR(VLOOKUP($B140,[4]평가!$B:$Z,MATCH(LEFT(Q$2,2),[4]평가!$7:$7,0)-1,FALSE),"")</f>
        <v>0</v>
      </c>
      <c r="R140" s="36">
        <f>IFERROR(VLOOKUP($B140,[4]평가!$B:$Z,MATCH(LEFT(R$2,2),[4]평가!$7:$7,0)-1,FALSE),"")</f>
        <v>89</v>
      </c>
      <c r="S140" s="39">
        <f>IFERROR(VLOOKUP($B140,[4]평가!$B:$Z,MATCH(LEFT(S$2,2),[4]평가!$7:$7,0)-1,FALSE),"")</f>
        <v>13</v>
      </c>
      <c r="T140" s="33">
        <f>IFERROR(VLOOKUP($B140,[5]평가!$B:$Z,MATCH(LEFT(T$2,2),[5]평가!$7:$7,0)-1,FALSE),"")</f>
        <v>0</v>
      </c>
      <c r="U140" s="36">
        <f>IFERROR(VLOOKUP($B140,[5]평가!$B:$Z,MATCH(LEFT(U$2,2),[5]평가!$7:$7,0)-1,FALSE),"")</f>
        <v>69</v>
      </c>
      <c r="V140" s="39">
        <f>IFERROR(VLOOKUP($B140,[5]평가!$B:$Z,MATCH(LEFT(V$2,2),[5]평가!$7:$7,0)-1,FALSE),"")</f>
        <v>139</v>
      </c>
      <c r="W140" s="33">
        <f>IFERROR(VLOOKUP($B140,대상!$B:$AD,MATCH(W$2,대상!$1:$1,0)-1,FALSE),"")</f>
        <v>0</v>
      </c>
      <c r="X140" s="20">
        <f>IF(ISBLANK(B140),"",T$1-COUNTIF(H140:V140,"회피"))</f>
        <v>5</v>
      </c>
      <c r="Y140" s="21">
        <f>IF($T$1=X140,(SUM(I140,L140,O140,R140,U140)-MIN(I140,L140,O140,R140,U140)-MAX(I140,L140,O140,R140,U140))/($T$1-2),SUM(I140,L140,O140,R140,U140/X140))</f>
        <v>73</v>
      </c>
      <c r="Z140" s="40">
        <f>IFERROR(VLOOKUP($B140,대상!$B:$AD,MATCH(Z$2,대상!$1:$1,0)-1,FALSE),0)</f>
        <v>0</v>
      </c>
      <c r="AA140" s="41">
        <f>IFERROR(IF(W140="면제","100"+Z140,Y140+Z140),"")</f>
        <v>73</v>
      </c>
      <c r="AB140" s="35" t="str">
        <f>IF(OR(W140="면제",N(Y140)=0),"",IF(AA140&lt;60,"과락",""))</f>
        <v/>
      </c>
      <c r="AC140" s="54">
        <f>IF(N(AA140)=0,"",RANK(AA140,AA$3:AA$202))</f>
        <v>136</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①기존시장에 대한 진입 전략과 경쟁력확보에 관한 세부적인 전략이 필요함 _x000D_②사업 추진 계획은 우수하며 시장 계획의 구체적이고 기술성 및 목ㅍ시장 분석이 구체적으로 제시되어 실현 가능성이 충분함. _x000D_③- 아이템이 명확하고 목표 시장이 뚜렷함
- 사업의 기술적 배경이 미흡하고, 비즈니스 모델의 보완이 요구됨 _x000D_④사업화 전략이 체계적이고 구체적임. 실현 가능성이 높고, 성장하는 시장에서의 포지션이 적절함. 확장 전략에 대한 계획이 다소 미흡함. _x000D_⑤시뮬레이션 개발 과제임. 기존 시뮬레이션 시스템과의 차별점과 시장진입을 위한 수요조사 보완설명이 필요함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133</v>
      </c>
      <c r="B141" s="2">
        <v>20427414</v>
      </c>
      <c r="C141" s="38" t="str">
        <f>IFERROR(VLOOKUP($B141,대상!$B:$AC,MATCH(C$2,대상!$1:$1,0)-1,FALSE),"")</f>
        <v>지역기반</v>
      </c>
      <c r="D141" s="38" t="str">
        <f>IFERROR(VLOOKUP($B141,대상!$B$1:$AC$2756,MATCH(D$2,대상!$1:$1,0)-1,FALSE),"")</f>
        <v>송수재</v>
      </c>
      <c r="E141" s="36" t="str">
        <f>IFERROR(VLOOKUP($B141,대상!$B:$AC,MATCH(E$2,대상!$1:$1,0)-1,FALSE),"")</f>
        <v>기계ㆍ소재</v>
      </c>
      <c r="F141" s="38" t="str">
        <f>IFERROR(VLOOKUP($B141,대상!$B:$AC,MATCH(F$2,대상!$1:$1,0)-1,FALSE),"")</f>
        <v>음파 탈진 기반 집진기 호퍼 분진 고착방지 및 제거 시스템</v>
      </c>
      <c r="G141" s="38" t="str">
        <f>IFERROR(VLOOKUP($B141,대상!$B:$AC,MATCH(G$2,대상!$1:$1,0)-1,FALSE),"")</f>
        <v/>
      </c>
      <c r="H141" s="33">
        <f>IFERROR(VLOOKUP($B141,[1]평가!$B:$Z,MATCH(LEFT(H$2,2),[1]평가!$7:$7,0)-1,FALSE),"")</f>
        <v>0</v>
      </c>
      <c r="I141" s="36">
        <f>IFERROR(VLOOKUP($B141,[1]평가!$B:$Z,MATCH(LEFT(I$2,2),[1]평가!$7:$7,0)-1,FALSE),"")</f>
        <v>78</v>
      </c>
      <c r="J141" s="36">
        <f>IFERROR(VLOOKUP($B141,[1]평가!$B:$Z,MATCH(LEFT(J$2,2),[1]평가!$7:$7,0)-1,FALSE),"")</f>
        <v>74</v>
      </c>
      <c r="K141" s="33">
        <f>IFERROR(VLOOKUP($B141,[2]평가!$B:$Z,MATCH(LEFT(K$2,2),[2]평가!$7:$7,0)-1,FALSE),"")</f>
        <v>0</v>
      </c>
      <c r="L141" s="36">
        <f>IFERROR(VLOOKUP($B141,[2]평가!$B:$Z,MATCH(LEFT(L$2,2),[2]평가!$7:$7,0)-1,FALSE),"")</f>
        <v>72</v>
      </c>
      <c r="M141" s="39">
        <f>IFERROR(VLOOKUP($B141,[2]평가!$B:$Z,MATCH(LEFT(M$2,2),[2]평가!$7:$7,0)-1,FALSE),"")</f>
        <v>108</v>
      </c>
      <c r="N141" s="33">
        <f>IFERROR(VLOOKUP($B141,[3]평가!$B:$Z,MATCH(LEFT(N$2,2),[3]평가!$7:$7,0)-1,FALSE),"")</f>
        <v>0</v>
      </c>
      <c r="O141" s="36">
        <f>IFERROR(VLOOKUP($B141,[3]평가!$B:$Z,MATCH(LEFT(O$2,2),[3]평가!$7:$7,0)-1,FALSE),"")</f>
        <v>82</v>
      </c>
      <c r="P141" s="39">
        <f>IFERROR(VLOOKUP($B141,[3]평가!$B:$Z,MATCH(LEFT(P$2,2),[3]평가!$7:$7,0)-1,FALSE),"")</f>
        <v>33</v>
      </c>
      <c r="Q141" s="33">
        <f>IFERROR(VLOOKUP($B141,[4]평가!$B:$Z,MATCH(LEFT(Q$2,2),[4]평가!$7:$7,0)-1,FALSE),"")</f>
        <v>0</v>
      </c>
      <c r="R141" s="36">
        <f>IFERROR(VLOOKUP($B141,[4]평가!$B:$Z,MATCH(LEFT(R$2,2),[4]평가!$7:$7,0)-1,FALSE),"")</f>
        <v>68</v>
      </c>
      <c r="S141" s="39">
        <f>IFERROR(VLOOKUP($B141,[4]평가!$B:$Z,MATCH(LEFT(S$2,2),[4]평가!$7:$7,0)-1,FALSE),"")</f>
        <v>170</v>
      </c>
      <c r="T141" s="33">
        <f>IFERROR(VLOOKUP($B141,[5]평가!$B:$Z,MATCH(LEFT(T$2,2),[5]평가!$7:$7,0)-1,FALSE),"")</f>
        <v>0</v>
      </c>
      <c r="U141" s="36">
        <f>IFERROR(VLOOKUP($B141,[5]평가!$B:$Z,MATCH(LEFT(U$2,2),[5]평가!$7:$7,0)-1,FALSE),"")</f>
        <v>67</v>
      </c>
      <c r="V141" s="39">
        <f>IFERROR(VLOOKUP($B141,[5]평가!$B:$Z,MATCH(LEFT(V$2,2),[5]평가!$7:$7,0)-1,FALSE),"")</f>
        <v>159</v>
      </c>
      <c r="W141" s="33">
        <f>IFERROR(VLOOKUP($B141,대상!$B:$AD,MATCH(W$2,대상!$1:$1,0)-1,FALSE),"")</f>
        <v>0</v>
      </c>
      <c r="X141" s="20">
        <f>IF(ISBLANK(B141),"",T$1-COUNTIF(H141:V141,"회피"))</f>
        <v>5</v>
      </c>
      <c r="Y141" s="21">
        <f>IF($T$1=X141,(SUM(I141,L141,O141,R141,U141)-MIN(I141,L141,O141,R141,U141)-MAX(I141,L141,O141,R141,U141))/($T$1-2),SUM(I141,L141,O141,R141,U141/X141))</f>
        <v>72.666666666666671</v>
      </c>
      <c r="Z141" s="40">
        <f>IFERROR(VLOOKUP($B141,대상!$B:$AD,MATCH(Z$2,대상!$1:$1,0)-1,FALSE),0)</f>
        <v>0</v>
      </c>
      <c r="AA141" s="41">
        <f>IFERROR(IF(W141="면제","100"+Z141,Y141+Z141),"")</f>
        <v>72.666666666666671</v>
      </c>
      <c r="AB141" s="35" t="str">
        <f>IF(OR(W141="면제",N(Y141)=0),"",IF(AA141&lt;60,"과락",""))</f>
        <v/>
      </c>
      <c r="AC141" s="54">
        <f>IF(N(AA141)=0,"",RANK(AA141,AA$3:AA$202))</f>
        <v>139</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하나 개발 개선 준비에서 성능검증에 대한 기본자료 제시가 미흡하여 계획의 구체적이고 기술성 및 목ㅍ시장 분석이 구체적으로 제시되어 실현 가능성이 충분함. _x000D_③- 사업 기술의 명확하게 상세하기 기술하였음
- 자본 조달 계획 및 매출 정보가 다소 제한적으로 작성되었으며, 사업 로드맵이 보완이 필요함 _x000D_④현장에서 발생하는 문제에 대한 솔루션을 제시함. 아이디어 상태에서 기술적 구현 가능성에 대한 사전 검증이 부족하여 실현 가능성이 다소 부족함.  _x000D_⑤음파를 이용하여 분진 제거 시스템 개발과제임. 기술개발내용에 대한 구체적인 보완설명이 필요함. 기존 분진제거 시스템과의 효과성에 대한 보완 설명이 필요함.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152</v>
      </c>
      <c r="B142" s="2">
        <v>20430457</v>
      </c>
      <c r="C142" s="38" t="str">
        <f>IFERROR(VLOOKUP($B142,대상!$B:$AC,MATCH(C$2,대상!$1:$1,0)-1,FALSE),"")</f>
        <v>지역기반</v>
      </c>
      <c r="D142" s="38" t="str">
        <f>IFERROR(VLOOKUP($B142,대상!$B$1:$AC$2756,MATCH(D$2,대상!$1:$1,0)-1,FALSE),"")</f>
        <v>금보미</v>
      </c>
      <c r="E142" s="36" t="str">
        <f>IFERROR(VLOOKUP($B142,대상!$B:$AC,MATCH(E$2,대상!$1:$1,0)-1,FALSE),"")</f>
        <v>기계ㆍ소재</v>
      </c>
      <c r="F142" s="38" t="str">
        <f>IFERROR(VLOOKUP($B142,대상!$B:$AC,MATCH(F$2,대상!$1:$1,0)-1,FALSE),"")</f>
        <v>1인 가구의 라이프스타일을 반영한 공간 혁신 친환경 쿡웨어, 일체형 폴딩 핸들 '폴드팬 페어(FoldPan Pair)' 개발</v>
      </c>
      <c r="G142" s="38" t="str">
        <f>IFERROR(VLOOKUP($B142,대상!$B:$AC,MATCH(G$2,대상!$1:$1,0)-1,FALSE),"")</f>
        <v/>
      </c>
      <c r="H142" s="33">
        <f>IFERROR(VLOOKUP($B142,[1]평가!$B:$Z,MATCH(LEFT(H$2,2),[1]평가!$7:$7,0)-1,FALSE),"")</f>
        <v>0</v>
      </c>
      <c r="I142" s="36">
        <f>IFERROR(VLOOKUP($B142,[1]평가!$B:$Z,MATCH(LEFT(I$2,2),[1]평가!$7:$7,0)-1,FALSE),"")</f>
        <v>72</v>
      </c>
      <c r="J142" s="36">
        <f>IFERROR(VLOOKUP($B142,[1]평가!$B:$Z,MATCH(LEFT(J$2,2),[1]평가!$7:$7,0)-1,FALSE),"")</f>
        <v>107</v>
      </c>
      <c r="K142" s="33">
        <f>IFERROR(VLOOKUP($B142,[2]평가!$B:$Z,MATCH(LEFT(K$2,2),[2]평가!$7:$7,0)-1,FALSE),"")</f>
        <v>0</v>
      </c>
      <c r="L142" s="36">
        <f>IFERROR(VLOOKUP($B142,[2]평가!$B:$Z,MATCH(LEFT(L$2,2),[2]평가!$7:$7,0)-1,FALSE),"")</f>
        <v>83</v>
      </c>
      <c r="M142" s="39">
        <f>IFERROR(VLOOKUP($B142,[2]평가!$B:$Z,MATCH(LEFT(M$2,2),[2]평가!$7:$7,0)-1,FALSE),"")</f>
        <v>28</v>
      </c>
      <c r="N142" s="33">
        <f>IFERROR(VLOOKUP($B142,[3]평가!$B:$Z,MATCH(LEFT(N$2,2),[3]평가!$7:$7,0)-1,FALSE),"")</f>
        <v>0</v>
      </c>
      <c r="O142" s="36">
        <f>IFERROR(VLOOKUP($B142,[3]평가!$B:$Z,MATCH(LEFT(O$2,2),[3]평가!$7:$7,0)-1,FALSE),"")</f>
        <v>66</v>
      </c>
      <c r="P142" s="39">
        <f>IFERROR(VLOOKUP($B142,[3]평가!$B:$Z,MATCH(LEFT(P$2,2),[3]평가!$7:$7,0)-1,FALSE),"")</f>
        <v>163</v>
      </c>
      <c r="Q142" s="33">
        <f>IFERROR(VLOOKUP($B142,[4]평가!$B:$Z,MATCH(LEFT(Q$2,2),[4]평가!$7:$7,0)-1,FALSE),"")</f>
        <v>0</v>
      </c>
      <c r="R142" s="36">
        <f>IFERROR(VLOOKUP($B142,[4]평가!$B:$Z,MATCH(LEFT(R$2,2),[4]평가!$7:$7,0)-1,FALSE),"")</f>
        <v>74</v>
      </c>
      <c r="S142" s="39">
        <f>IFERROR(VLOOKUP($B142,[4]평가!$B:$Z,MATCH(LEFT(S$2,2),[4]평가!$7:$7,0)-1,FALSE),"")</f>
        <v>128</v>
      </c>
      <c r="T142" s="33">
        <f>IFERROR(VLOOKUP($B142,[5]평가!$B:$Z,MATCH(LEFT(T$2,2),[5]평가!$7:$7,0)-1,FALSE),"")</f>
        <v>0</v>
      </c>
      <c r="U142" s="36">
        <f>IFERROR(VLOOKUP($B142,[5]평가!$B:$Z,MATCH(LEFT(U$2,2),[5]평가!$7:$7,0)-1,FALSE),"")</f>
        <v>63</v>
      </c>
      <c r="V142" s="39">
        <f>IFERROR(VLOOKUP($B142,[5]평가!$B:$Z,MATCH(LEFT(V$2,2),[5]평가!$7:$7,0)-1,FALSE),"")</f>
        <v>171</v>
      </c>
      <c r="W142" s="33">
        <f>IFERROR(VLOOKUP($B142,대상!$B:$AD,MATCH(W$2,대상!$1:$1,0)-1,FALSE),"")</f>
        <v>0</v>
      </c>
      <c r="X142" s="20">
        <f>IF(ISBLANK(B142),"",T$1-COUNTIF(H142:V142,"회피"))</f>
        <v>5</v>
      </c>
      <c r="Y142" s="21">
        <f>IF($T$1=X142,(SUM(I142,L142,O142,R142,U142)-MIN(I142,L142,O142,R142,U142)-MAX(I142,L142,O142,R142,U142))/($T$1-2),SUM(I142,L142,O142,R142,U142/X142))</f>
        <v>70.666666666666671</v>
      </c>
      <c r="Z142" s="40">
        <f>IFERROR(VLOOKUP($B142,대상!$B:$AD,MATCH(Z$2,대상!$1:$1,0)-1,FALSE),0)</f>
        <v>2</v>
      </c>
      <c r="AA142" s="41">
        <f>IFERROR(IF(W142="면제","100"+Z142,Y142+Z142),"")</f>
        <v>72.666666666666671</v>
      </c>
      <c r="AB142" s="35" t="str">
        <f>IF(OR(W142="면제",N(Y142)=0),"",IF(AA142&lt;60,"과락",""))</f>
        <v/>
      </c>
      <c r="AC142" s="54">
        <f>IF(N(AA142)=0,"",RANK(AA142,AA$3:AA$202))</f>
        <v>139</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①사회적으러 주목받는 기술이나 기슬적인 소개가 부족함 후발 진입자에 대한 방어 대첵이 필요함 _x000D_②사업 추진 계획은 우수하며 시장 계획의 구체적이고 기술성 및 목표시장 분석이 구체적으로 제시되어 실현 가능성이 충분함 _x000D_③- 아이템 개발 목적이 분명하고, 사업화 전략이 비교적 구체적으로 작성됨
- 아이템의 기술적 차별화에 대한 상세한 기술이 필요함
- 자금  조달 계획, 매출 발생 계획 등에 대한 내용이 미흡함 _x000D_④대표자 및 마케팅 역량이 우수함. 주방 용품 경쟁 제품에 대비한 차별성을 고려할 때 가격 경쟁에 따른 성장성의 한계가 예상됨. _x000D_⑤손잡이 접이식 팬 개발과제임. 기존 경재제품의 문제점에 대한 보완내용이 필요함. 시장 진입을 위한 수요자 중심의 필요성 보완 설명이 필요함.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174</v>
      </c>
      <c r="B143" s="2">
        <v>20414195</v>
      </c>
      <c r="C143" s="38" t="str">
        <f>IFERROR(VLOOKUP($B143,대상!$B:$AC,MATCH(C$2,대상!$1:$1,0)-1,FALSE),"")</f>
        <v>지역기반</v>
      </c>
      <c r="D143" s="38" t="str">
        <f>IFERROR(VLOOKUP($B143,대상!$B$1:$AC$2756,MATCH(D$2,대상!$1:$1,0)-1,FALSE),"")</f>
        <v>CUI HONGRI</v>
      </c>
      <c r="E143" s="36" t="str">
        <f>IFERROR(VLOOKUP($B143,대상!$B:$AC,MATCH(E$2,대상!$1:$1,0)-1,FALSE),"")</f>
        <v>기계ㆍ소재</v>
      </c>
      <c r="F143" s="38" t="str">
        <f>IFERROR(VLOOKUP($B143,대상!$B:$AC,MATCH(F$2,대상!$1:$1,0)-1,FALSE),"")</f>
        <v>AI 기반 로봇 자동화 기술이 적용된 무인 커피 제조 기능의  스마트 커피 로봇 시스템</v>
      </c>
      <c r="G143" s="38" t="str">
        <f>IFERROR(VLOOKUP($B143,대상!$B:$AC,MATCH(G$2,대상!$1:$1,0)-1,FALSE),"")</f>
        <v/>
      </c>
      <c r="H143" s="33">
        <f>IFERROR(VLOOKUP($B143,[1]평가!$B:$Z,MATCH(LEFT(H$2,2),[1]평가!$7:$7,0)-1,FALSE),"")</f>
        <v>0</v>
      </c>
      <c r="I143" s="36">
        <f>IFERROR(VLOOKUP($B143,[1]평가!$B:$Z,MATCH(LEFT(I$2,2),[1]평가!$7:$7,0)-1,FALSE),"")</f>
        <v>56</v>
      </c>
      <c r="J143" s="36">
        <f>IFERROR(VLOOKUP($B143,[1]평가!$B:$Z,MATCH(LEFT(J$2,2),[1]평가!$7:$7,0)-1,FALSE),"")</f>
        <v>193</v>
      </c>
      <c r="K143" s="33">
        <f>IFERROR(VLOOKUP($B143,[2]평가!$B:$Z,MATCH(LEFT(K$2,2),[2]평가!$7:$7,0)-1,FALSE),"")</f>
        <v>0</v>
      </c>
      <c r="L143" s="36">
        <f>IFERROR(VLOOKUP($B143,[2]평가!$B:$Z,MATCH(LEFT(L$2,2),[2]평가!$7:$7,0)-1,FALSE),"")</f>
        <v>86</v>
      </c>
      <c r="M143" s="39">
        <f>IFERROR(VLOOKUP($B143,[2]평가!$B:$Z,MATCH(LEFT(M$2,2),[2]평가!$7:$7,0)-1,FALSE),"")</f>
        <v>18</v>
      </c>
      <c r="N143" s="33">
        <f>IFERROR(VLOOKUP($B143,[3]평가!$B:$Z,MATCH(LEFT(N$2,2),[3]평가!$7:$7,0)-1,FALSE),"")</f>
        <v>0</v>
      </c>
      <c r="O143" s="36">
        <f>IFERROR(VLOOKUP($B143,[3]평가!$B:$Z,MATCH(LEFT(O$2,2),[3]평가!$7:$7,0)-1,FALSE),"")</f>
        <v>72</v>
      </c>
      <c r="P143" s="39">
        <f>IFERROR(VLOOKUP($B143,[3]평가!$B:$Z,MATCH(LEFT(P$2,2),[3]평가!$7:$7,0)-1,FALSE),"")</f>
        <v>118</v>
      </c>
      <c r="Q143" s="33">
        <f>IFERROR(VLOOKUP($B143,[4]평가!$B:$Z,MATCH(LEFT(Q$2,2),[4]평가!$7:$7,0)-1,FALSE),"")</f>
        <v>0</v>
      </c>
      <c r="R143" s="36">
        <f>IFERROR(VLOOKUP($B143,[4]평가!$B:$Z,MATCH(LEFT(R$2,2),[4]평가!$7:$7,0)-1,FALSE),"")</f>
        <v>69</v>
      </c>
      <c r="S143" s="39">
        <f>IFERROR(VLOOKUP($B143,[4]평가!$B:$Z,MATCH(LEFT(S$2,2),[4]평가!$7:$7,0)-1,FALSE),"")</f>
        <v>138</v>
      </c>
      <c r="T143" s="33">
        <f>IFERROR(VLOOKUP($B143,[5]평가!$B:$Z,MATCH(LEFT(T$2,2),[5]평가!$7:$7,0)-1,FALSE),"")</f>
        <v>0</v>
      </c>
      <c r="U143" s="36">
        <f>IFERROR(VLOOKUP($B143,[5]평가!$B:$Z,MATCH(LEFT(U$2,2),[5]평가!$7:$7,0)-1,FALSE),"")</f>
        <v>77</v>
      </c>
      <c r="V143" s="39">
        <f>IFERROR(VLOOKUP($B143,[5]평가!$B:$Z,MATCH(LEFT(V$2,2),[5]평가!$7:$7,0)-1,FALSE),"")</f>
        <v>91</v>
      </c>
      <c r="W143" s="33">
        <f>IFERROR(VLOOKUP($B143,대상!$B:$AD,MATCH(W$2,대상!$1:$1,0)-1,FALSE),"")</f>
        <v>0</v>
      </c>
      <c r="X143" s="20">
        <f>IF(ISBLANK(B143),"",T$1-COUNTIF(H143:V143,"회피"))</f>
        <v>5</v>
      </c>
      <c r="Y143" s="21">
        <f>IF($T$1=X143,(SUM(I143,L143,O143,R143,U143)-MIN(I143,L143,O143,R143,U143)-MAX(I143,L143,O143,R143,U143))/($T$1-2),SUM(I143,L143,O143,R143,U143/X143))</f>
        <v>72.666666666666671</v>
      </c>
      <c r="Z143" s="40">
        <f>IFERROR(VLOOKUP($B143,대상!$B:$AD,MATCH(Z$2,대상!$1:$1,0)-1,FALSE),0)</f>
        <v>0</v>
      </c>
      <c r="AA143" s="41">
        <f>IFERROR(IF(W143="면제","100"+Z143,Y143+Z143),"")</f>
        <v>72.666666666666671</v>
      </c>
      <c r="AB143" s="35" t="str">
        <f>IF(OR(W143="면제",N(Y143)=0),"",IF(AA143&lt;60,"과락",""))</f>
        <v/>
      </c>
      <c r="AC143" s="54">
        <f>IF(N(AA143)=0,"",RANK(AA143,AA$3:AA$202))</f>
        <v>139</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①기존시장에 대한 진입 전략과 경쟁력확보에 관한 세부적인 전략이 필요함 _x000D_②사업계회서의 내용이 우수하며 목표시장 및 기술성이 우수하여 실현가능성이 충분하여 사업화가 가능함. _x000D_③- 창업 아이템의 목표 설정이 명확함
- 기술에 대한 상세 제시와 타 브랜드와 기술적 차별성, 사업화 로드맵에 대한 구체화기 필요함
 _x000D_④시장 이해도에 바탕을 둔 솔루션이 합리적임. 제품 고도화 방안에 대한 계획이 다소 미흡함. _x000D_⑤무인 커피로봇 시스템 개발 과제임. 과제 수행을 위한 구체적인 기술개발 내용 보완이 필요함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191</v>
      </c>
      <c r="B144" s="2">
        <v>20431631</v>
      </c>
      <c r="C144" s="38" t="str">
        <f>IFERROR(VLOOKUP($B144,대상!$B:$AC,MATCH(C$2,대상!$1:$1,0)-1,FALSE),"")</f>
        <v>지역기반</v>
      </c>
      <c r="D144" s="38" t="str">
        <f>IFERROR(VLOOKUP($B144,대상!$B$1:$AC$2756,MATCH(D$2,대상!$1:$1,0)-1,FALSE),"")</f>
        <v>김성혁</v>
      </c>
      <c r="E144" s="36" t="str">
        <f>IFERROR(VLOOKUP($B144,대상!$B:$AC,MATCH(E$2,대상!$1:$1,0)-1,FALSE),"")</f>
        <v>기계ㆍ소재</v>
      </c>
      <c r="F144" s="38" t="str">
        <f>IFERROR(VLOOKUP($B144,대상!$B:$AC,MATCH(F$2,대상!$1:$1,0)-1,FALSE),"")</f>
        <v>쪼임이시니어</v>
      </c>
      <c r="G144" s="38" t="str">
        <f>IFERROR(VLOOKUP($B144,대상!$B:$AC,MATCH(G$2,대상!$1:$1,0)-1,FALSE),"")</f>
        <v/>
      </c>
      <c r="H144" s="33">
        <f>IFERROR(VLOOKUP($B144,[1]평가!$B:$Z,MATCH(LEFT(H$2,2),[1]평가!$7:$7,0)-1,FALSE),"")</f>
        <v>0</v>
      </c>
      <c r="I144" s="36">
        <f>IFERROR(VLOOKUP($B144,[1]평가!$B:$Z,MATCH(LEFT(I$2,2),[1]평가!$7:$7,0)-1,FALSE),"")</f>
        <v>61</v>
      </c>
      <c r="J144" s="36">
        <f>IFERROR(VLOOKUP($B144,[1]평가!$B:$Z,MATCH(LEFT(J$2,2),[1]평가!$7:$7,0)-1,FALSE),"")</f>
        <v>180</v>
      </c>
      <c r="K144" s="33">
        <f>IFERROR(VLOOKUP($B144,[2]평가!$B:$Z,MATCH(LEFT(K$2,2),[2]평가!$7:$7,0)-1,FALSE),"")</f>
        <v>0</v>
      </c>
      <c r="L144" s="36">
        <f>IFERROR(VLOOKUP($B144,[2]평가!$B:$Z,MATCH(LEFT(L$2,2),[2]평가!$7:$7,0)-1,FALSE),"")</f>
        <v>68</v>
      </c>
      <c r="M144" s="39">
        <f>IFERROR(VLOOKUP($B144,[2]평가!$B:$Z,MATCH(LEFT(M$2,2),[2]평가!$7:$7,0)-1,FALSE),"")</f>
        <v>138</v>
      </c>
      <c r="N144" s="33">
        <f>IFERROR(VLOOKUP($B144,[3]평가!$B:$Z,MATCH(LEFT(N$2,2),[3]평가!$7:$7,0)-1,FALSE),"")</f>
        <v>0</v>
      </c>
      <c r="O144" s="36">
        <f>IFERROR(VLOOKUP($B144,[3]평가!$B:$Z,MATCH(LEFT(O$2,2),[3]평가!$7:$7,0)-1,FALSE),"")</f>
        <v>81</v>
      </c>
      <c r="P144" s="39">
        <f>IFERROR(VLOOKUP($B144,[3]평가!$B:$Z,MATCH(LEFT(P$2,2),[3]평가!$7:$7,0)-1,FALSE),"")</f>
        <v>37</v>
      </c>
      <c r="Q144" s="33">
        <f>IFERROR(VLOOKUP($B144,[4]평가!$B:$Z,MATCH(LEFT(Q$2,2),[4]평가!$7:$7,0)-1,FALSE),"")</f>
        <v>0</v>
      </c>
      <c r="R144" s="36">
        <f>IFERROR(VLOOKUP($B144,[4]평가!$B:$Z,MATCH(LEFT(R$2,2),[4]평가!$7:$7,0)-1,FALSE),"")</f>
        <v>79</v>
      </c>
      <c r="S144" s="39">
        <f>IFERROR(VLOOKUP($B144,[4]평가!$B:$Z,MATCH(LEFT(S$2,2),[4]평가!$7:$7,0)-1,FALSE),"")</f>
        <v>62</v>
      </c>
      <c r="T144" s="33">
        <f>IFERROR(VLOOKUP($B144,[5]평가!$B:$Z,MATCH(LEFT(T$2,2),[5]평가!$7:$7,0)-1,FALSE),"")</f>
        <v>0</v>
      </c>
      <c r="U144" s="36">
        <f>IFERROR(VLOOKUP($B144,[5]평가!$B:$Z,MATCH(LEFT(U$2,2),[5]평가!$7:$7,0)-1,FALSE),"")</f>
        <v>71</v>
      </c>
      <c r="V144" s="39">
        <f>IFERROR(VLOOKUP($B144,[5]평가!$B:$Z,MATCH(LEFT(V$2,2),[5]평가!$7:$7,0)-1,FALSE),"")</f>
        <v>133</v>
      </c>
      <c r="W144" s="33">
        <f>IFERROR(VLOOKUP($B144,대상!$B:$AD,MATCH(W$2,대상!$1:$1,0)-1,FALSE),"")</f>
        <v>0</v>
      </c>
      <c r="X144" s="20">
        <f>IF(ISBLANK(B144),"",T$1-COUNTIF(H144:V144,"회피"))</f>
        <v>5</v>
      </c>
      <c r="Y144" s="21">
        <f>IF($T$1=X144,(SUM(I144,L144,O144,R144,U144)-MIN(I144,L144,O144,R144,U144)-MAX(I144,L144,O144,R144,U144))/($T$1-2),SUM(I144,L144,O144,R144,U144/X144))</f>
        <v>72.666666666666671</v>
      </c>
      <c r="Z144" s="40">
        <f>IFERROR(VLOOKUP($B144,대상!$B:$AD,MATCH(Z$2,대상!$1:$1,0)-1,FALSE),0)</f>
        <v>0</v>
      </c>
      <c r="AA144" s="41">
        <f>IFERROR(IF(W144="면제","100"+Z144,Y144+Z144),"")</f>
        <v>72.666666666666671</v>
      </c>
      <c r="AB144" s="35" t="str">
        <f>IF(OR(W144="면제",N(Y144)=0),"",IF(AA144&lt;60,"과락",""))</f>
        <v/>
      </c>
      <c r="AC144" s="54">
        <f>IF(N(AA144)=0,"",RANK(AA144,AA$3:AA$202))</f>
        <v>139</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①사회적으러 주목받는 기술이나 기슬적인 소개가 부족함 후발 진입자에 대한 방어 대첵이 필요함 _x000D_②사업계획서의 내용은 양호하나 개발개선사항에서 다양한 수요자에 대한 다양한 모델에 대한 데디터가 제시되어야 하나 기본자료 제시가 미흡함. _x000D_③- 사업화 아이템이 명확하며, 시장 니즈를 명확히 제시함
- 매출 전략등은 잘 제시되었어나 실현 가능성은 검토가 되어야함. _x000D_④사업 영역에 대한 이해도가 높고 제품 완성도가 높음. 지원 사업을 활용한 제품 고도화 및 구체화 방안이 다소 모호함.  _x000D_⑤기존 시장 제품대비 시장 진입을 위하나 기술적차별성의 보완 설명이 필요함.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65</v>
      </c>
      <c r="B145" s="2">
        <v>20440185</v>
      </c>
      <c r="C145" s="38" t="str">
        <f>IFERROR(VLOOKUP($B145,대상!$B:$AC,MATCH(C$2,대상!$1:$1,0)-1,FALSE),"")</f>
        <v>지역기반</v>
      </c>
      <c r="D145" s="38" t="str">
        <f>IFERROR(VLOOKUP($B145,대상!$B$1:$AC$2756,MATCH(D$2,대상!$1:$1,0)-1,FALSE),"")</f>
        <v>김현수</v>
      </c>
      <c r="E145" s="36" t="str">
        <f>IFERROR(VLOOKUP($B145,대상!$B:$AC,MATCH(E$2,대상!$1:$1,0)-1,FALSE),"")</f>
        <v>기계ㆍ소재</v>
      </c>
      <c r="F145" s="38" t="str">
        <f>IFERROR(VLOOKUP($B145,대상!$B:$AC,MATCH(F$2,대상!$1:$1,0)-1,FALSE),"")</f>
        <v>고효율 신소재 및 IoT 지능형 제어 기술이 적용된 스마트 전기가마</v>
      </c>
      <c r="G145" s="38" t="str">
        <f>IFERROR(VLOOKUP($B145,대상!$B:$AC,MATCH(G$2,대상!$1:$1,0)-1,FALSE),"")</f>
        <v/>
      </c>
      <c r="H145" s="33">
        <f>IFERROR(VLOOKUP($B145,[1]평가!$B:$Z,MATCH(LEFT(H$2,2),[1]평가!$7:$7,0)-1,FALSE),"")</f>
        <v>0</v>
      </c>
      <c r="I145" s="36">
        <f>IFERROR(VLOOKUP($B145,[1]평가!$B:$Z,MATCH(LEFT(I$2,2),[1]평가!$7:$7,0)-1,FALSE),"")</f>
        <v>74</v>
      </c>
      <c r="J145" s="36">
        <f>IFERROR(VLOOKUP($B145,[1]평가!$B:$Z,MATCH(LEFT(J$2,2),[1]평가!$7:$7,0)-1,FALSE),"")</f>
        <v>107</v>
      </c>
      <c r="K145" s="33">
        <f>IFERROR(VLOOKUP($B145,[2]평가!$B:$Z,MATCH(LEFT(K$2,2),[2]평가!$7:$7,0)-1,FALSE),"")</f>
        <v>0</v>
      </c>
      <c r="L145" s="36">
        <f>IFERROR(VLOOKUP($B145,[2]평가!$B:$Z,MATCH(LEFT(L$2,2),[2]평가!$7:$7,0)-1,FALSE),"")</f>
        <v>84</v>
      </c>
      <c r="M145" s="39">
        <f>IFERROR(VLOOKUP($B145,[2]평가!$B:$Z,MATCH(LEFT(M$2,2),[2]평가!$7:$7,0)-1,FALSE),"")</f>
        <v>40</v>
      </c>
      <c r="N145" s="33">
        <f>IFERROR(VLOOKUP($B145,[3]평가!$B:$Z,MATCH(LEFT(N$2,2),[3]평가!$7:$7,0)-1,FALSE),"")</f>
        <v>0</v>
      </c>
      <c r="O145" s="36">
        <f>IFERROR(VLOOKUP($B145,[3]평가!$B:$Z,MATCH(LEFT(O$2,2),[3]평가!$7:$7,0)-1,FALSE),"")</f>
        <v>71</v>
      </c>
      <c r="P145" s="39">
        <f>IFERROR(VLOOKUP($B145,[3]평가!$B:$Z,MATCH(LEFT(P$2,2),[3]평가!$7:$7,0)-1,FALSE),"")</f>
        <v>127</v>
      </c>
      <c r="Q145" s="33">
        <f>IFERROR(VLOOKUP($B145,[4]평가!$B:$Z,MATCH(LEFT(Q$2,2),[4]평가!$7:$7,0)-1,FALSE),"")</f>
        <v>0</v>
      </c>
      <c r="R145" s="36">
        <f>IFERROR(VLOOKUP($B145,[4]평가!$B:$Z,MATCH(LEFT(R$2,2),[4]평가!$7:$7,0)-1,FALSE),"")</f>
        <v>69</v>
      </c>
      <c r="S145" s="39">
        <f>IFERROR(VLOOKUP($B145,[4]평가!$B:$Z,MATCH(LEFT(S$2,2),[4]평가!$7:$7,0)-1,FALSE),"")</f>
        <v>138</v>
      </c>
      <c r="T145" s="33">
        <f>IFERROR(VLOOKUP($B145,[5]평가!$B:$Z,MATCH(LEFT(T$2,2),[5]평가!$7:$7,0)-1,FALSE),"")</f>
        <v>0</v>
      </c>
      <c r="U145" s="36">
        <f>IFERROR(VLOOKUP($B145,[5]평가!$B:$Z,MATCH(LEFT(U$2,2),[5]평가!$7:$7,0)-1,FALSE),"")</f>
        <v>72</v>
      </c>
      <c r="V145" s="39">
        <f>IFERROR(VLOOKUP($B145,[5]평가!$B:$Z,MATCH(LEFT(V$2,2),[5]평가!$7:$7,0)-1,FALSE),"")</f>
        <v>128</v>
      </c>
      <c r="W145" s="33">
        <f>IFERROR(VLOOKUP($B145,대상!$B:$AD,MATCH(W$2,대상!$1:$1,0)-1,FALSE),"")</f>
        <v>0</v>
      </c>
      <c r="X145" s="20">
        <f>IF(ISBLANK(B145),"",T$1-COUNTIF(H145:V145,"회피"))</f>
        <v>5</v>
      </c>
      <c r="Y145" s="21">
        <f>IF($T$1=X145,(SUM(I145,L145,O145,R145,U145)-MIN(I145,L145,O145,R145,U145)-MAX(I145,L145,O145,R145,U145))/($T$1-2),SUM(I145,L145,O145,R145,U145/X145))</f>
        <v>72.333333333333329</v>
      </c>
      <c r="Z145" s="40">
        <f>IFERROR(VLOOKUP($B145,대상!$B:$AD,MATCH(Z$2,대상!$1:$1,0)-1,FALSE),0)</f>
        <v>0</v>
      </c>
      <c r="AA145" s="41">
        <f>IFERROR(IF(W145="면제","100"+Z145,Y145+Z145),"")</f>
        <v>72.333333333333329</v>
      </c>
      <c r="AB145" s="35" t="str">
        <f>IF(OR(W145="면제",N(Y145)=0),"",IF(AA145&lt;60,"과락",""))</f>
        <v/>
      </c>
      <c r="AC145" s="54">
        <f>IF(N(AA145)=0,"",RANK(AA145,AA$3:AA$202))</f>
        <v>143</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①기존시장에 대한 진입 전략과 경쟁력확보에 관한 세부적인 전략이 필요함 _x000D_②사업게획은 우수하며 비즈니스 모델이 구체적이며 기술 차별성 및 목표시장에 대한 접근방법이 우수하여 사업성이 충분함.. _x000D_③- 창업 아이템 사전 개발에 대한 제시가 구체적으로 잘 작성됨
- 창업 아이템의 구현 가능성 및 개발 구체화 방안의 제시가 미흡함. _x000D_④실무 경험에서 착안한 솔루션이 우수함. 실무적 필요성이 곧 사업성을 의미하지는 않으므로, 시장 및 산업 환경에 대한 전반적인 조사가 필요함. 스마트 가마라면 스마트한 기능이 어떤 방식으로 구현 예정인지 상세 계획이 필요함.  _x000D_⑤모니터링이 가능한 전기가마 제작을 위한 과제임. 필요성은 보이나 시장확장성에 대한 보완설명이 필요함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182</v>
      </c>
      <c r="B146" s="2">
        <v>20420849</v>
      </c>
      <c r="C146" s="38" t="str">
        <f>IFERROR(VLOOKUP($B146,대상!$B:$AC,MATCH(C$2,대상!$1:$1,0)-1,FALSE),"")</f>
        <v>지역기반</v>
      </c>
      <c r="D146" s="38" t="str">
        <f>IFERROR(VLOOKUP($B146,대상!$B$1:$AC$2756,MATCH(D$2,대상!$1:$1,0)-1,FALSE),"")</f>
        <v>최상기</v>
      </c>
      <c r="E146" s="36" t="str">
        <f>IFERROR(VLOOKUP($B146,대상!$B:$AC,MATCH(E$2,대상!$1:$1,0)-1,FALSE),"")</f>
        <v>기계ㆍ소재</v>
      </c>
      <c r="F146" s="38" t="str">
        <f>IFERROR(VLOOKUP($B146,대상!$B:$AC,MATCH(F$2,대상!$1:$1,0)-1,FALSE),"")</f>
        <v>창업중심대학 지역기반 (예비)창업기업 모집</v>
      </c>
      <c r="G146" s="38" t="str">
        <f>IFERROR(VLOOKUP($B146,대상!$B:$AC,MATCH(G$2,대상!$1:$1,0)-1,FALSE),"")</f>
        <v/>
      </c>
      <c r="H146" s="33">
        <f>IFERROR(VLOOKUP($B146,[1]평가!$B:$Z,MATCH(LEFT(H$2,2),[1]평가!$7:$7,0)-1,FALSE),"")</f>
        <v>0</v>
      </c>
      <c r="I146" s="36">
        <f>IFERROR(VLOOKUP($B146,[1]평가!$B:$Z,MATCH(LEFT(I$2,2),[1]평가!$7:$7,0)-1,FALSE),"")</f>
        <v>68</v>
      </c>
      <c r="J146" s="36">
        <f>IFERROR(VLOOKUP($B146,[1]평가!$B:$Z,MATCH(LEFT(J$2,2),[1]평가!$7:$7,0)-1,FALSE),"")</f>
        <v>145</v>
      </c>
      <c r="K146" s="33">
        <f>IFERROR(VLOOKUP($B146,[2]평가!$B:$Z,MATCH(LEFT(K$2,2),[2]평가!$7:$7,0)-1,FALSE),"")</f>
        <v>0</v>
      </c>
      <c r="L146" s="36">
        <f>IFERROR(VLOOKUP($B146,[2]평가!$B:$Z,MATCH(LEFT(L$2,2),[2]평가!$7:$7,0)-1,FALSE),"")</f>
        <v>72</v>
      </c>
      <c r="M146" s="39">
        <f>IFERROR(VLOOKUP($B146,[2]평가!$B:$Z,MATCH(LEFT(M$2,2),[2]평가!$7:$7,0)-1,FALSE),"")</f>
        <v>108</v>
      </c>
      <c r="N146" s="33">
        <f>IFERROR(VLOOKUP($B146,[3]평가!$B:$Z,MATCH(LEFT(N$2,2),[3]평가!$7:$7,0)-1,FALSE),"")</f>
        <v>0</v>
      </c>
      <c r="O146" s="36">
        <f>IFERROR(VLOOKUP($B146,[3]평가!$B:$Z,MATCH(LEFT(O$2,2),[3]평가!$7:$7,0)-1,FALSE),"")</f>
        <v>68</v>
      </c>
      <c r="P146" s="39">
        <f>IFERROR(VLOOKUP($B146,[3]평가!$B:$Z,MATCH(LEFT(P$2,2),[3]평가!$7:$7,0)-1,FALSE),"")</f>
        <v>163</v>
      </c>
      <c r="Q146" s="33">
        <f>IFERROR(VLOOKUP($B146,[4]평가!$B:$Z,MATCH(LEFT(Q$2,2),[4]평가!$7:$7,0)-1,FALSE),"")</f>
        <v>0</v>
      </c>
      <c r="R146" s="36">
        <f>IFERROR(VLOOKUP($B146,[4]평가!$B:$Z,MATCH(LEFT(R$2,2),[4]평가!$7:$7,0)-1,FALSE),"")</f>
        <v>77</v>
      </c>
      <c r="S146" s="39">
        <f>IFERROR(VLOOKUP($B146,[4]평가!$B:$Z,MATCH(LEFT(S$2,2),[4]평가!$7:$7,0)-1,FALSE),"")</f>
        <v>118</v>
      </c>
      <c r="T146" s="33">
        <f>IFERROR(VLOOKUP($B146,[5]평가!$B:$Z,MATCH(LEFT(T$2,2),[5]평가!$7:$7,0)-1,FALSE),"")</f>
        <v>0</v>
      </c>
      <c r="U146" s="36">
        <f>IFERROR(VLOOKUP($B146,[5]평가!$B:$Z,MATCH(LEFT(U$2,2),[5]평가!$7:$7,0)-1,FALSE),"")</f>
        <v>79</v>
      </c>
      <c r="V146" s="39">
        <f>IFERROR(VLOOKUP($B146,[5]평가!$B:$Z,MATCH(LEFT(V$2,2),[5]평가!$7:$7,0)-1,FALSE),"")</f>
        <v>62</v>
      </c>
      <c r="W146" s="33">
        <f>IFERROR(VLOOKUP($B146,대상!$B:$AD,MATCH(W$2,대상!$1:$1,0)-1,FALSE),"")</f>
        <v>0</v>
      </c>
      <c r="X146" s="20">
        <f>IF(ISBLANK(B146),"",T$1-COUNTIF(H146:V146,"회피"))</f>
        <v>5</v>
      </c>
      <c r="Y146" s="21">
        <f>IF($T$1=X146,(SUM(I146,L146,O146,R146,U146)-MIN(I146,L146,O146,R146,U146)-MAX(I146,L146,O146,R146,U146))/($T$1-2),SUM(I146,L146,O146,R146,U146/X146))</f>
        <v>72.333333333333329</v>
      </c>
      <c r="Z146" s="40">
        <f>IFERROR(VLOOKUP($B146,대상!$B:$AD,MATCH(Z$2,대상!$1:$1,0)-1,FALSE),0)</f>
        <v>0</v>
      </c>
      <c r="AA146" s="41">
        <f>IFERROR(IF(W146="면제","100"+Z146,Y146+Z146),"")</f>
        <v>72.333333333333329</v>
      </c>
      <c r="AB146" s="35" t="str">
        <f>IF(OR(W146="면제",N(Y146)=0),"",IF(AA146&lt;60,"과락",""))</f>
        <v/>
      </c>
      <c r="AC146" s="54">
        <f>IF(N(AA146)=0,"",RANK(AA146,AA$3:AA$202))</f>
        <v>143</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①기존시장에 대한 진입 전략과 경쟁력확보에 관한 세부적인 전략이 필요함 _x000D_②사업계획서의 내용은 양호하나 구체화 고도화 방안에서 제품개발에 대한 구체적인 규격제시가 미흡하며 식품안전 확보방안도 고려하여야 하나 자료제시가 부족함. _x000D_③- 아이템의 타겟 시장 및 고객의 니즈에 대한 분석이 잘 되어었음
- 사업화 기술의 구체적인 내용 및 사업화 로드맵이 미흡함. _x000D_④사업 영역에 대한 이해도가 높고 제품 완성도가 높음. 지원 사업을 활용한 제품 고도화 및 구체화 방안이 다소 모호함. _x000D_⑤커스텀 육류 밀키트 가공 개발과제임. 차별화된 고객니즈 반영을 위한 내용이 설명되어 있음. 기술개발내용이 설명되어 있음.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35</v>
      </c>
      <c r="B147" s="2">
        <v>20425945</v>
      </c>
      <c r="C147" s="38" t="str">
        <f>IFERROR(VLOOKUP($B147,대상!$B:$AC,MATCH(C$2,대상!$1:$1,0)-1,FALSE),"")</f>
        <v>지역기반</v>
      </c>
      <c r="D147" s="38" t="str">
        <f>IFERROR(VLOOKUP($B147,대상!$B$1:$AC$2756,MATCH(D$2,대상!$1:$1,0)-1,FALSE),"")</f>
        <v>허진영</v>
      </c>
      <c r="E147" s="36" t="str">
        <f>IFERROR(VLOOKUP($B147,대상!$B:$AC,MATCH(E$2,대상!$1:$1,0)-1,FALSE),"")</f>
        <v>기계ㆍ소재</v>
      </c>
      <c r="F147" s="38" t="str">
        <f>IFERROR(VLOOKUP($B147,대상!$B:$AC,MATCH(F$2,대상!$1:$1,0)-1,FALSE),"")</f>
        <v>동결건조 부추 기반 슬라이스컷 채소 식재료 제품 (숨담 부추)</v>
      </c>
      <c r="G147" s="38" t="str">
        <f>IFERROR(VLOOKUP($B147,대상!$B:$AC,MATCH(G$2,대상!$1:$1,0)-1,FALSE),"")</f>
        <v/>
      </c>
      <c r="H147" s="33">
        <f>IFERROR(VLOOKUP($B147,[1]평가!$B:$Z,MATCH(LEFT(H$2,2),[1]평가!$7:$7,0)-1,FALSE),"")</f>
        <v>0</v>
      </c>
      <c r="I147" s="36">
        <f>IFERROR(VLOOKUP($B147,[1]평가!$B:$Z,MATCH(LEFT(I$2,2),[1]평가!$7:$7,0)-1,FALSE),"")</f>
        <v>84</v>
      </c>
      <c r="J147" s="36">
        <f>IFERROR(VLOOKUP($B147,[1]평가!$B:$Z,MATCH(LEFT(J$2,2),[1]평가!$7:$7,0)-1,FALSE),"")</f>
        <v>47</v>
      </c>
      <c r="K147" s="33">
        <f>IFERROR(VLOOKUP($B147,[2]평가!$B:$Z,MATCH(LEFT(K$2,2),[2]평가!$7:$7,0)-1,FALSE),"")</f>
        <v>0</v>
      </c>
      <c r="L147" s="36">
        <f>IFERROR(VLOOKUP($B147,[2]평가!$B:$Z,MATCH(LEFT(L$2,2),[2]평가!$7:$7,0)-1,FALSE),"")</f>
        <v>63</v>
      </c>
      <c r="M147" s="39">
        <f>IFERROR(VLOOKUP($B147,[2]평가!$B:$Z,MATCH(LEFT(M$2,2),[2]평가!$7:$7,0)-1,FALSE),"")</f>
        <v>181</v>
      </c>
      <c r="N147" s="33">
        <f>IFERROR(VLOOKUP($B147,[3]평가!$B:$Z,MATCH(LEFT(N$2,2),[3]평가!$7:$7,0)-1,FALSE),"")</f>
        <v>0</v>
      </c>
      <c r="O147" s="36">
        <f>IFERROR(VLOOKUP($B147,[3]평가!$B:$Z,MATCH(LEFT(O$2,2),[3]평가!$7:$7,0)-1,FALSE),"")</f>
        <v>69</v>
      </c>
      <c r="P147" s="39">
        <f>IFERROR(VLOOKUP($B147,[3]평가!$B:$Z,MATCH(LEFT(P$2,2),[3]평가!$7:$7,0)-1,FALSE),"")</f>
        <v>138</v>
      </c>
      <c r="Q147" s="33">
        <f>IFERROR(VLOOKUP($B147,[4]평가!$B:$Z,MATCH(LEFT(Q$2,2),[4]평가!$7:$7,0)-1,FALSE),"")</f>
        <v>0</v>
      </c>
      <c r="R147" s="36">
        <f>IFERROR(VLOOKUP($B147,[4]평가!$B:$Z,MATCH(LEFT(R$2,2),[4]평가!$7:$7,0)-1,FALSE),"")</f>
        <v>69</v>
      </c>
      <c r="S147" s="39">
        <f>IFERROR(VLOOKUP($B147,[4]평가!$B:$Z,MATCH(LEFT(S$2,2),[4]평가!$7:$7,0)-1,FALSE),"")</f>
        <v>138</v>
      </c>
      <c r="T147" s="33">
        <f>IFERROR(VLOOKUP($B147,[5]평가!$B:$Z,MATCH(LEFT(T$2,2),[5]평가!$7:$7,0)-1,FALSE),"")</f>
        <v>0</v>
      </c>
      <c r="U147" s="36">
        <f>IFERROR(VLOOKUP($B147,[5]평가!$B:$Z,MATCH(LEFT(U$2,2),[5]평가!$7:$7,0)-1,FALSE),"")</f>
        <v>78</v>
      </c>
      <c r="V147" s="39">
        <f>IFERROR(VLOOKUP($B147,[5]평가!$B:$Z,MATCH(LEFT(V$2,2),[5]평가!$7:$7,0)-1,FALSE),"")</f>
        <v>78</v>
      </c>
      <c r="W147" s="33">
        <f>IFERROR(VLOOKUP($B147,대상!$B:$AD,MATCH(W$2,대상!$1:$1,0)-1,FALSE),"")</f>
        <v>0</v>
      </c>
      <c r="X147" s="20">
        <f>IF(ISBLANK(B147),"",T$1-COUNTIF(H147:V147,"회피"))</f>
        <v>5</v>
      </c>
      <c r="Y147" s="21">
        <f>IF($T$1=X147,(SUM(I147,L147,O147,R147,U147)-MIN(I147,L147,O147,R147,U147)-MAX(I147,L147,O147,R147,U147))/($T$1-2),SUM(I147,L147,O147,R147,U147/X147))</f>
        <v>72</v>
      </c>
      <c r="Z147" s="40">
        <f>IFERROR(VLOOKUP($B147,대상!$B:$AD,MATCH(Z$2,대상!$1:$1,0)-1,FALSE),0)</f>
        <v>0</v>
      </c>
      <c r="AA147" s="41">
        <f>IFERROR(IF(W147="면제","100"+Z147,Y147+Z147),"")</f>
        <v>72</v>
      </c>
      <c r="AB147" s="35" t="str">
        <f>IF(OR(W147="면제",N(Y147)=0),"",IF(AA147&lt;60,"과락",""))</f>
        <v/>
      </c>
      <c r="AC147" s="54">
        <f>IF(N(AA147)=0,"",RANK(AA147,AA$3:AA$202))</f>
        <v>145</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①생산비용을 산출하는데 처리비용이나 설비 운영비용의 정보가 부실함 ROI분석이 더 필요함 _x000D_②사업게획은 양호하나 비즈니스 모델의 구체성이 미흡하며 조직구성 역시 부족하여 사업 추진에 어려움이 있으며 실현가능성이 부족함. _x000D_③- 시장 분석 및 필요성에 대해 근거를 들어 잘 제시하였음.
- 구현 기술에 대한 추가적인 검토와 시장 전략의 구체성을 추가해야할 것으로 판단됨. _x000D_④문제 인식이 적절함.  지원 필요성이 부족하고, 성장성이 제한되어있음. _x000D_⑤동결건조 부추 개발을 통한 시장 진입을 목표로 하는 과제임. 과제수행 방법과 시장진입방법에 대한 설명이 되어 있음,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60</v>
      </c>
      <c r="B148" s="2">
        <v>20433210</v>
      </c>
      <c r="C148" s="38" t="str">
        <f>IFERROR(VLOOKUP($B148,대상!$B:$AC,MATCH(C$2,대상!$1:$1,0)-1,FALSE),"")</f>
        <v>지역기반</v>
      </c>
      <c r="D148" s="38" t="str">
        <f>IFERROR(VLOOKUP($B148,대상!$B$1:$AC$2756,MATCH(D$2,대상!$1:$1,0)-1,FALSE),"")</f>
        <v>김대성</v>
      </c>
      <c r="E148" s="36" t="str">
        <f>IFERROR(VLOOKUP($B148,대상!$B:$AC,MATCH(E$2,대상!$1:$1,0)-1,FALSE),"")</f>
        <v>기계ㆍ소재</v>
      </c>
      <c r="F148" s="38" t="str">
        <f>IFERROR(VLOOKUP($B148,대상!$B:$AC,MATCH(F$2,대상!$1:$1,0)-1,FALSE),"")</f>
        <v>스마트 센서 기반 자동 캐리어 바퀴 세척 살균 기기 퓨어클레닛 개발 및 사업화</v>
      </c>
      <c r="G148" s="38" t="str">
        <f>IFERROR(VLOOKUP($B148,대상!$B:$AC,MATCH(G$2,대상!$1:$1,0)-1,FALSE),"")</f>
        <v/>
      </c>
      <c r="H148" s="33">
        <f>IFERROR(VLOOKUP($B148,[1]평가!$B:$Z,MATCH(LEFT(H$2,2),[1]평가!$7:$7,0)-1,FALSE),"")</f>
        <v>0</v>
      </c>
      <c r="I148" s="36">
        <f>IFERROR(VLOOKUP($B148,[1]평가!$B:$Z,MATCH(LEFT(I$2,2),[1]평가!$7:$7,0)-1,FALSE),"")</f>
        <v>88</v>
      </c>
      <c r="J148" s="36">
        <f>IFERROR(VLOOKUP($B148,[1]평가!$B:$Z,MATCH(LEFT(J$2,2),[1]평가!$7:$7,0)-1,FALSE),"")</f>
        <v>14</v>
      </c>
      <c r="K148" s="33">
        <f>IFERROR(VLOOKUP($B148,[2]평가!$B:$Z,MATCH(LEFT(K$2,2),[2]평가!$7:$7,0)-1,FALSE),"")</f>
        <v>0</v>
      </c>
      <c r="L148" s="36">
        <f>IFERROR(VLOOKUP($B148,[2]평가!$B:$Z,MATCH(LEFT(L$2,2),[2]평가!$7:$7,0)-1,FALSE),"")</f>
        <v>67</v>
      </c>
      <c r="M148" s="39">
        <f>IFERROR(VLOOKUP($B148,[2]평가!$B:$Z,MATCH(LEFT(M$2,2),[2]평가!$7:$7,0)-1,FALSE),"")</f>
        <v>143</v>
      </c>
      <c r="N148" s="33">
        <f>IFERROR(VLOOKUP($B148,[3]평가!$B:$Z,MATCH(LEFT(N$2,2),[3]평가!$7:$7,0)-1,FALSE),"")</f>
        <v>0</v>
      </c>
      <c r="O148" s="36">
        <f>IFERROR(VLOOKUP($B148,[3]평가!$B:$Z,MATCH(LEFT(O$2,2),[3]평가!$7:$7,0)-1,FALSE),"")</f>
        <v>80</v>
      </c>
      <c r="P148" s="39">
        <f>IFERROR(VLOOKUP($B148,[3]평가!$B:$Z,MATCH(LEFT(P$2,2),[3]평가!$7:$7,0)-1,FALSE),"")</f>
        <v>47</v>
      </c>
      <c r="Q148" s="33">
        <f>IFERROR(VLOOKUP($B148,[4]평가!$B:$Z,MATCH(LEFT(Q$2,2),[4]평가!$7:$7,0)-1,FALSE),"")</f>
        <v>0</v>
      </c>
      <c r="R148" s="36">
        <f>IFERROR(VLOOKUP($B148,[4]평가!$B:$Z,MATCH(LEFT(R$2,2),[4]평가!$7:$7,0)-1,FALSE),"")</f>
        <v>69</v>
      </c>
      <c r="S148" s="39">
        <f>IFERROR(VLOOKUP($B148,[4]평가!$B:$Z,MATCH(LEFT(S$2,2),[4]평가!$7:$7,0)-1,FALSE),"")</f>
        <v>138</v>
      </c>
      <c r="T148" s="33">
        <f>IFERROR(VLOOKUP($B148,[5]평가!$B:$Z,MATCH(LEFT(T$2,2),[5]평가!$7:$7,0)-1,FALSE),"")</f>
        <v>0</v>
      </c>
      <c r="U148" s="36">
        <f>IFERROR(VLOOKUP($B148,[5]평가!$B:$Z,MATCH(LEFT(U$2,2),[5]평가!$7:$7,0)-1,FALSE),"")</f>
        <v>67</v>
      </c>
      <c r="V148" s="39">
        <f>IFERROR(VLOOKUP($B148,[5]평가!$B:$Z,MATCH(LEFT(V$2,2),[5]평가!$7:$7,0)-1,FALSE),"")</f>
        <v>159</v>
      </c>
      <c r="W148" s="33">
        <f>IFERROR(VLOOKUP($B148,대상!$B:$AD,MATCH(W$2,대상!$1:$1,0)-1,FALSE),"")</f>
        <v>0</v>
      </c>
      <c r="X148" s="20">
        <f>IF(ISBLANK(B148),"",T$1-COUNTIF(H148:V148,"회피"))</f>
        <v>5</v>
      </c>
      <c r="Y148" s="21">
        <f>IF($T$1=X148,(SUM(I148,L148,O148,R148,U148)-MIN(I148,L148,O148,R148,U148)-MAX(I148,L148,O148,R148,U148))/($T$1-2),SUM(I148,L148,O148,R148,U148/X148))</f>
        <v>72</v>
      </c>
      <c r="Z148" s="40">
        <f>IFERROR(VLOOKUP($B148,대상!$B:$AD,MATCH(Z$2,대상!$1:$1,0)-1,FALSE),0)</f>
        <v>0</v>
      </c>
      <c r="AA148" s="41">
        <f>IFERROR(IF(W148="면제","100"+Z148,Y148+Z148),"")</f>
        <v>72</v>
      </c>
      <c r="AB148" s="35" t="str">
        <f>IF(OR(W148="면제",N(Y148)=0),"",IF(AA148&lt;60,"과락",""))</f>
        <v/>
      </c>
      <c r="AC148" s="54">
        <f>IF(N(AA148)=0,"",RANK(AA148,AA$3:AA$202))</f>
        <v>145</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①사회적으러 주목받는 기술이나 기슬적인 소개가 부족함 후발 진입자에 대한 방어 대첵이 필요함 _x000D_②사업계획은 양호하나 실현 가능성에서 피부자극 안전성에 대한 데이터가 제시되어야 하나 미흡함. _x000D_③- 아이템 기술 비교 분석에 대해 비교적 정리가 잘되었음
- BM 모델 및 기술의 차별성에 대한 구체적인 제시가 필요함 _x000D_④문제 인식에 따른 솔루션이 창의적임. 시장 진입 및 제품 고도화 전략이 부족함. B2C 타겟 고객에 대한 사전 조사가 필요함. _x000D_⑤캐리어 바퀴세척의 필요성은 보이나, 시장규모에 대한 보완 조사가 필요할것으로 보임.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143</v>
      </c>
      <c r="B149" s="2">
        <v>20429040</v>
      </c>
      <c r="C149" s="38" t="str">
        <f>IFERROR(VLOOKUP($B149,대상!$B:$AC,MATCH(C$2,대상!$1:$1,0)-1,FALSE),"")</f>
        <v>지역기반</v>
      </c>
      <c r="D149" s="38" t="str">
        <f>IFERROR(VLOOKUP($B149,대상!$B$1:$AC$2756,MATCH(D$2,대상!$1:$1,0)-1,FALSE),"")</f>
        <v>한승용</v>
      </c>
      <c r="E149" s="36" t="str">
        <f>IFERROR(VLOOKUP($B149,대상!$B:$AC,MATCH(E$2,대상!$1:$1,0)-1,FALSE),"")</f>
        <v>기계ㆍ소재</v>
      </c>
      <c r="F149" s="38" t="str">
        <f>IFERROR(VLOOKUP($B149,대상!$B:$AC,MATCH(F$2,대상!$1:$1,0)-1,FALSE),"")</f>
        <v>그래핀 강화 초경합금 기반 고정밀·고내구성 절삭/금형 부품</v>
      </c>
      <c r="G149" s="38" t="str">
        <f>IFERROR(VLOOKUP($B149,대상!$B:$AC,MATCH(G$2,대상!$1:$1,0)-1,FALSE),"")</f>
        <v/>
      </c>
      <c r="H149" s="33">
        <f>IFERROR(VLOOKUP($B149,[1]평가!$B:$Z,MATCH(LEFT(H$2,2),[1]평가!$7:$7,0)-1,FALSE),"")</f>
        <v>0</v>
      </c>
      <c r="I149" s="36">
        <f>IFERROR(VLOOKUP($B149,[1]평가!$B:$Z,MATCH(LEFT(I$2,2),[1]평가!$7:$7,0)-1,FALSE),"")</f>
        <v>70</v>
      </c>
      <c r="J149" s="36">
        <f>IFERROR(VLOOKUP($B149,[1]평가!$B:$Z,MATCH(LEFT(J$2,2),[1]평가!$7:$7,0)-1,FALSE),"")</f>
        <v>141</v>
      </c>
      <c r="K149" s="33">
        <f>IFERROR(VLOOKUP($B149,[2]평가!$B:$Z,MATCH(LEFT(K$2,2),[2]평가!$7:$7,0)-1,FALSE),"")</f>
        <v>0</v>
      </c>
      <c r="L149" s="36">
        <f>IFERROR(VLOOKUP($B149,[2]평가!$B:$Z,MATCH(LEFT(L$2,2),[2]평가!$7:$7,0)-1,FALSE),"")</f>
        <v>67</v>
      </c>
      <c r="M149" s="39">
        <f>IFERROR(VLOOKUP($B149,[2]평가!$B:$Z,MATCH(LEFT(M$2,2),[2]평가!$7:$7,0)-1,FALSE),"")</f>
        <v>143</v>
      </c>
      <c r="N149" s="33">
        <f>IFERROR(VLOOKUP($B149,[3]평가!$B:$Z,MATCH(LEFT(N$2,2),[3]평가!$7:$7,0)-1,FALSE),"")</f>
        <v>0</v>
      </c>
      <c r="O149" s="36">
        <f>IFERROR(VLOOKUP($B149,[3]평가!$B:$Z,MATCH(LEFT(O$2,2),[3]평가!$7:$7,0)-1,FALSE),"")</f>
        <v>69</v>
      </c>
      <c r="P149" s="39">
        <f>IFERROR(VLOOKUP($B149,[3]평가!$B:$Z,MATCH(LEFT(P$2,2),[3]평가!$7:$7,0)-1,FALSE),"")</f>
        <v>138</v>
      </c>
      <c r="Q149" s="33">
        <f>IFERROR(VLOOKUP($B149,[4]평가!$B:$Z,MATCH(LEFT(Q$2,2),[4]평가!$7:$7,0)-1,FALSE),"")</f>
        <v>0</v>
      </c>
      <c r="R149" s="36">
        <f>IFERROR(VLOOKUP($B149,[4]평가!$B:$Z,MATCH(LEFT(R$2,2),[4]평가!$7:$7,0)-1,FALSE),"")</f>
        <v>79</v>
      </c>
      <c r="S149" s="39">
        <f>IFERROR(VLOOKUP($B149,[4]평가!$B:$Z,MATCH(LEFT(S$2,2),[4]평가!$7:$7,0)-1,FALSE),"")</f>
        <v>62</v>
      </c>
      <c r="T149" s="33">
        <f>IFERROR(VLOOKUP($B149,[5]평가!$B:$Z,MATCH(LEFT(T$2,2),[5]평가!$7:$7,0)-1,FALSE),"")</f>
        <v>0</v>
      </c>
      <c r="U149" s="36">
        <f>IFERROR(VLOOKUP($B149,[5]평가!$B:$Z,MATCH(LEFT(U$2,2),[5]평가!$7:$7,0)-1,FALSE),"")</f>
        <v>77</v>
      </c>
      <c r="V149" s="39">
        <f>IFERROR(VLOOKUP($B149,[5]평가!$B:$Z,MATCH(LEFT(V$2,2),[5]평가!$7:$7,0)-1,FALSE),"")</f>
        <v>91</v>
      </c>
      <c r="W149" s="33">
        <f>IFERROR(VLOOKUP($B149,대상!$B:$AD,MATCH(W$2,대상!$1:$1,0)-1,FALSE),"")</f>
        <v>0</v>
      </c>
      <c r="X149" s="20">
        <f>IF(ISBLANK(B149),"",T$1-COUNTIF(H149:V149,"회피"))</f>
        <v>5</v>
      </c>
      <c r="Y149" s="21">
        <f>IF($T$1=X149,(SUM(I149,L149,O149,R149,U149)-MIN(I149,L149,O149,R149,U149)-MAX(I149,L149,O149,R149,U149))/($T$1-2),SUM(I149,L149,O149,R149,U149/X149))</f>
        <v>72</v>
      </c>
      <c r="Z149" s="40">
        <f>IFERROR(VLOOKUP($B149,대상!$B:$AD,MATCH(Z$2,대상!$1:$1,0)-1,FALSE),0)</f>
        <v>0</v>
      </c>
      <c r="AA149" s="41">
        <f>IFERROR(IF(W149="면제","100"+Z149,Y149+Z149),"")</f>
        <v>72</v>
      </c>
      <c r="AB149" s="35" t="str">
        <f>IF(OR(W149="면제",N(Y149)=0),"",IF(AA149&lt;60,"과락",""))</f>
        <v/>
      </c>
      <c r="AC149" s="54">
        <f>IF(N(AA149)=0,"",RANK(AA149,AA$3:AA$202))</f>
        <v>145</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고도화 방안에서 제품 품질에 대한 내구성 성능 검증에 필요한 자료제시가 필요함. _x000D_③- 아이템의 시장 분석 및 필요성에 대한 내용이 구체적으로 기술됨
- 사업화 전략 및 기술 분석 내용이 미흡하여 보완이 필요함 _x000D_④대표자 역량이 우수함. 시장 설정에 대한 구체적인 근거 및 침투 전략이 다소 모호함. _x000D_⑤공구 제조방법의 개선을 제안함 과제임. 기존 문제점에 대한 설명과 해결 기술에 대한 설명이 있음.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181</v>
      </c>
      <c r="B150" s="2">
        <v>20419623</v>
      </c>
      <c r="C150" s="38" t="str">
        <f>IFERROR(VLOOKUP($B150,대상!$B:$AC,MATCH(C$2,대상!$1:$1,0)-1,FALSE),"")</f>
        <v>지역기반</v>
      </c>
      <c r="D150" s="38" t="str">
        <f>IFERROR(VLOOKUP($B150,대상!$B$1:$AC$2756,MATCH(D$2,대상!$1:$1,0)-1,FALSE),"")</f>
        <v>상신균</v>
      </c>
      <c r="E150" s="36" t="str">
        <f>IFERROR(VLOOKUP($B150,대상!$B:$AC,MATCH(E$2,대상!$1:$1,0)-1,FALSE),"")</f>
        <v>기계ㆍ소재</v>
      </c>
      <c r="F150" s="38" t="str">
        <f>IFERROR(VLOOKUP($B150,대상!$B:$AC,MATCH(F$2,대상!$1:$1,0)-1,FALSE),"")</f>
        <v>반도체 정전척(ESC : Electrostatic Chuck) 제조에 필요한 고온에서 높은 비저항을 가지는 세라믹 소재</v>
      </c>
      <c r="G150" s="38" t="str">
        <f>IFERROR(VLOOKUP($B150,대상!$B:$AC,MATCH(G$2,대상!$1:$1,0)-1,FALSE),"")</f>
        <v/>
      </c>
      <c r="H150" s="33">
        <f>IFERROR(VLOOKUP($B150,[1]평가!$B:$Z,MATCH(LEFT(H$2,2),[1]평가!$7:$7,0)-1,FALSE),"")</f>
        <v>0</v>
      </c>
      <c r="I150" s="36">
        <f>IFERROR(VLOOKUP($B150,[1]평가!$B:$Z,MATCH(LEFT(I$2,2),[1]평가!$7:$7,0)-1,FALSE),"")</f>
        <v>68</v>
      </c>
      <c r="J150" s="36">
        <f>IFERROR(VLOOKUP($B150,[1]평가!$B:$Z,MATCH(LEFT(J$2,2),[1]평가!$7:$7,0)-1,FALSE),"")</f>
        <v>145</v>
      </c>
      <c r="K150" s="33">
        <f>IFERROR(VLOOKUP($B150,[2]평가!$B:$Z,MATCH(LEFT(K$2,2),[2]평가!$7:$7,0)-1,FALSE),"")</f>
        <v>0</v>
      </c>
      <c r="L150" s="36">
        <f>IFERROR(VLOOKUP($B150,[2]평가!$B:$Z,MATCH(LEFT(L$2,2),[2]평가!$7:$7,0)-1,FALSE),"")</f>
        <v>84</v>
      </c>
      <c r="M150" s="39">
        <f>IFERROR(VLOOKUP($B150,[2]평가!$B:$Z,MATCH(LEFT(M$2,2),[2]평가!$7:$7,0)-1,FALSE),"")</f>
        <v>40</v>
      </c>
      <c r="N150" s="33">
        <f>IFERROR(VLOOKUP($B150,[3]평가!$B:$Z,MATCH(LEFT(N$2,2),[3]평가!$7:$7,0)-1,FALSE),"")</f>
        <v>0</v>
      </c>
      <c r="O150" s="36">
        <f>IFERROR(VLOOKUP($B150,[3]평가!$B:$Z,MATCH(LEFT(O$2,2),[3]평가!$7:$7,0)-1,FALSE),"")</f>
        <v>69</v>
      </c>
      <c r="P150" s="39">
        <f>IFERROR(VLOOKUP($B150,[3]평가!$B:$Z,MATCH(LEFT(P$2,2),[3]평가!$7:$7,0)-1,FALSE),"")</f>
        <v>138</v>
      </c>
      <c r="Q150" s="33">
        <f>IFERROR(VLOOKUP($B150,[4]평가!$B:$Z,MATCH(LEFT(Q$2,2),[4]평가!$7:$7,0)-1,FALSE),"")</f>
        <v>0</v>
      </c>
      <c r="R150" s="36">
        <f>IFERROR(VLOOKUP($B150,[4]평가!$B:$Z,MATCH(LEFT(R$2,2),[4]평가!$7:$7,0)-1,FALSE),"")</f>
        <v>69</v>
      </c>
      <c r="S150" s="39">
        <f>IFERROR(VLOOKUP($B150,[4]평가!$B:$Z,MATCH(LEFT(S$2,2),[4]평가!$7:$7,0)-1,FALSE),"")</f>
        <v>138</v>
      </c>
      <c r="T150" s="33">
        <f>IFERROR(VLOOKUP($B150,[5]평가!$B:$Z,MATCH(LEFT(T$2,2),[5]평가!$7:$7,0)-1,FALSE),"")</f>
        <v>0</v>
      </c>
      <c r="U150" s="36">
        <f>IFERROR(VLOOKUP($B150,[5]평가!$B:$Z,MATCH(LEFT(U$2,2),[5]평가!$7:$7,0)-1,FALSE),"")</f>
        <v>78</v>
      </c>
      <c r="V150" s="39">
        <f>IFERROR(VLOOKUP($B150,[5]평가!$B:$Z,MATCH(LEFT(V$2,2),[5]평가!$7:$7,0)-1,FALSE),"")</f>
        <v>78</v>
      </c>
      <c r="W150" s="33">
        <f>IFERROR(VLOOKUP($B150,대상!$B:$AD,MATCH(W$2,대상!$1:$1,0)-1,FALSE),"")</f>
        <v>0</v>
      </c>
      <c r="X150" s="20">
        <f>IF(ISBLANK(B150),"",T$1-COUNTIF(H150:V150,"회피"))</f>
        <v>5</v>
      </c>
      <c r="Y150" s="21">
        <f>IF($T$1=X150,(SUM(I150,L150,O150,R150,U150)-MIN(I150,L150,O150,R150,U150)-MAX(I150,L150,O150,R150,U150))/($T$1-2),SUM(I150,L150,O150,R150,U150/X150))</f>
        <v>72</v>
      </c>
      <c r="Z150" s="40">
        <f>IFERROR(VLOOKUP($B150,대상!$B:$AD,MATCH(Z$2,대상!$1:$1,0)-1,FALSE),0)</f>
        <v>0</v>
      </c>
      <c r="AA150" s="41">
        <f>IFERROR(IF(W150="면제","100"+Z150,Y150+Z150),"")</f>
        <v>72</v>
      </c>
      <c r="AB150" s="35" t="str">
        <f>IF(OR(W150="면제",N(Y150)=0),"",IF(AA150&lt;60,"과락",""))</f>
        <v/>
      </c>
      <c r="AC150" s="54">
        <f>IF(N(AA150)=0,"",RANK(AA150,AA$3:AA$202))</f>
        <v>145</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①기술적 강점은 보이나 시장분석과 경쟁력 분석에 관한 내용과 전략이 부족함 특히 경쟁 진입자에 대한 방어대책이 더욱 적극적으로 요구됨 _x000D_②사업게획은 우수하며 비즈니스 모델이 구체적이며 기술 차별성 및 목표시장에 대한 접근방법이 우수하여 사업성이 충분함.. _x000D_③-  사업의 배경 및 아이템 필요성이 잘 기술되어었음
- 사업화 로드맵, 시장진입 전략에 대한 기술이 다소 미흡함. _x000D_④산업 분야에서의 문제 인식에 기인한 솔루션 도출이 합리적임. 창업 아이템에 대한 개발 전략과 사업화 전략이 다소 모호함. _x000D_⑤반도체 제조공정의 정전척이 가지는 문제점을 개선하고자함. 문제해결을 위한 솔루션이 제시되어 있음.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50</v>
      </c>
      <c r="B151" s="2">
        <v>20430983</v>
      </c>
      <c r="C151" s="38" t="str">
        <f>IFERROR(VLOOKUP($B151,대상!$B:$AC,MATCH(C$2,대상!$1:$1,0)-1,FALSE),"")</f>
        <v>지역기반</v>
      </c>
      <c r="D151" s="38" t="str">
        <f>IFERROR(VLOOKUP($B151,대상!$B$1:$AC$2756,MATCH(D$2,대상!$1:$1,0)-1,FALSE),"")</f>
        <v>권미란</v>
      </c>
      <c r="E151" s="36" t="str">
        <f>IFERROR(VLOOKUP($B151,대상!$B:$AC,MATCH(E$2,대상!$1:$1,0)-1,FALSE),"")</f>
        <v>기계ㆍ소재</v>
      </c>
      <c r="F151" s="38" t="str">
        <f>IFERROR(VLOOKUP($B151,대상!$B:$AC,MATCH(F$2,대상!$1:$1,0)-1,FALSE),"")</f>
        <v xml:space="preserve">특허 기술을 적용한 AI 피부인식 기반의  국소 부위 리프팅·탄력 디바이스 </v>
      </c>
      <c r="G151" s="38" t="str">
        <f>IFERROR(VLOOKUP($B151,대상!$B:$AC,MATCH(G$2,대상!$1:$1,0)-1,FALSE),"")</f>
        <v/>
      </c>
      <c r="H151" s="33">
        <f>IFERROR(VLOOKUP($B151,[1]평가!$B:$Z,MATCH(LEFT(H$2,2),[1]평가!$7:$7,0)-1,FALSE),"")</f>
        <v>0</v>
      </c>
      <c r="I151" s="36">
        <f>IFERROR(VLOOKUP($B151,[1]평가!$B:$Z,MATCH(LEFT(I$2,2),[1]평가!$7:$7,0)-1,FALSE),"")</f>
        <v>86</v>
      </c>
      <c r="J151" s="36">
        <f>IFERROR(VLOOKUP($B151,[1]평가!$B:$Z,MATCH(LEFT(J$2,2),[1]평가!$7:$7,0)-1,FALSE),"")</f>
        <v>35</v>
      </c>
      <c r="K151" s="33">
        <f>IFERROR(VLOOKUP($B151,[2]평가!$B:$Z,MATCH(LEFT(K$2,2),[2]평가!$7:$7,0)-1,FALSE),"")</f>
        <v>0</v>
      </c>
      <c r="L151" s="36">
        <f>IFERROR(VLOOKUP($B151,[2]평가!$B:$Z,MATCH(LEFT(L$2,2),[2]평가!$7:$7,0)-1,FALSE),"")</f>
        <v>71</v>
      </c>
      <c r="M151" s="39">
        <f>IFERROR(VLOOKUP($B151,[2]평가!$B:$Z,MATCH(LEFT(M$2,2),[2]평가!$7:$7,0)-1,FALSE),"")</f>
        <v>119</v>
      </c>
      <c r="N151" s="33">
        <f>IFERROR(VLOOKUP($B151,[3]평가!$B:$Z,MATCH(LEFT(N$2,2),[3]평가!$7:$7,0)-1,FALSE),"")</f>
        <v>0</v>
      </c>
      <c r="O151" s="36">
        <f>IFERROR(VLOOKUP($B151,[3]평가!$B:$Z,MATCH(LEFT(O$2,2),[3]평가!$7:$7,0)-1,FALSE),"")</f>
        <v>68</v>
      </c>
      <c r="P151" s="39">
        <f>IFERROR(VLOOKUP($B151,[3]평가!$B:$Z,MATCH(LEFT(P$2,2),[3]평가!$7:$7,0)-1,FALSE),"")</f>
        <v>163</v>
      </c>
      <c r="Q151" s="33">
        <f>IFERROR(VLOOKUP($B151,[4]평가!$B:$Z,MATCH(LEFT(Q$2,2),[4]평가!$7:$7,0)-1,FALSE),"")</f>
        <v>0</v>
      </c>
      <c r="R151" s="36">
        <f>IFERROR(VLOOKUP($B151,[4]평가!$B:$Z,MATCH(LEFT(R$2,2),[4]평가!$7:$7,0)-1,FALSE),"")</f>
        <v>76</v>
      </c>
      <c r="S151" s="39">
        <f>IFERROR(VLOOKUP($B151,[4]평가!$B:$Z,MATCH(LEFT(S$2,2),[4]평가!$7:$7,0)-1,FALSE),"")</f>
        <v>128</v>
      </c>
      <c r="T151" s="33">
        <f>IFERROR(VLOOKUP($B151,[5]평가!$B:$Z,MATCH(LEFT(T$2,2),[5]평가!$7:$7,0)-1,FALSE),"")</f>
        <v>0</v>
      </c>
      <c r="U151" s="36">
        <f>IFERROR(VLOOKUP($B151,[5]평가!$B:$Z,MATCH(LEFT(U$2,2),[5]평가!$7:$7,0)-1,FALSE),"")</f>
        <v>67</v>
      </c>
      <c r="V151" s="39">
        <f>IFERROR(VLOOKUP($B151,[5]평가!$B:$Z,MATCH(LEFT(V$2,2),[5]평가!$7:$7,0)-1,FALSE),"")</f>
        <v>159</v>
      </c>
      <c r="W151" s="33">
        <f>IFERROR(VLOOKUP($B151,대상!$B:$AD,MATCH(W$2,대상!$1:$1,0)-1,FALSE),"")</f>
        <v>0</v>
      </c>
      <c r="X151" s="20">
        <f>IF(ISBLANK(B151),"",T$1-COUNTIF(H151:V151,"회피"))</f>
        <v>5</v>
      </c>
      <c r="Y151" s="21">
        <f>IF($T$1=X151,(SUM(I151,L151,O151,R151,U151)-MIN(I151,L151,O151,R151,U151)-MAX(I151,L151,O151,R151,U151))/($T$1-2),SUM(I151,L151,O151,R151,U151/X151))</f>
        <v>71.666666666666671</v>
      </c>
      <c r="Z151" s="40">
        <f>IFERROR(VLOOKUP($B151,대상!$B:$AD,MATCH(Z$2,대상!$1:$1,0)-1,FALSE),0)</f>
        <v>0</v>
      </c>
      <c r="AA151" s="41">
        <f>IFERROR(IF(W151="면제","100"+Z151,Y151+Z151),"")</f>
        <v>71.666666666666671</v>
      </c>
      <c r="AB151" s="35" t="str">
        <f>IF(OR(W151="면제",N(Y151)=0),"",IF(AA151&lt;60,"과락",""))</f>
        <v/>
      </c>
      <c r="AC151" s="54">
        <f>IF(N(AA151)=0,"",RANK(AA151,AA$3:AA$202))</f>
        <v>149</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①사회적으러 주목받는 기술이나 기슬적인 소개가 부족함 후발 진입자에 대한 방어 대첵이 필요함 _x000D_②사업게획은 양호하나 시장진입을 위한 구체적이 검증시스템이 구축되어 신뢰성이 확보되어야 하나구체성이 미흡함. _x000D_③- 아이템 목표는 명확하나, 전략 및 사업화 구체화 제시가 미흡함.
- 아이템 기술과 성장 전략에 대한 구체적인 제시가 필요함 _x000D_④성장하는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 _x000D_⑤안티에이징 뷰티 디바이스 개발 과제임. 구체적인 기술개발 수행 계획 보완이 필요함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54</v>
      </c>
      <c r="B152" s="2">
        <v>20431444</v>
      </c>
      <c r="C152" s="38" t="str">
        <f>IFERROR(VLOOKUP($B152,대상!$B:$AC,MATCH(C$2,대상!$1:$1,0)-1,FALSE),"")</f>
        <v>지역기반</v>
      </c>
      <c r="D152" s="38" t="str">
        <f>IFERROR(VLOOKUP($B152,대상!$B$1:$AC$2756,MATCH(D$2,대상!$1:$1,0)-1,FALSE),"")</f>
        <v>정현준</v>
      </c>
      <c r="E152" s="36" t="str">
        <f>IFERROR(VLOOKUP($B152,대상!$B:$AC,MATCH(E$2,대상!$1:$1,0)-1,FALSE),"")</f>
        <v>기계ㆍ소재</v>
      </c>
      <c r="F152" s="38" t="str">
        <f>IFERROR(VLOOKUP($B152,대상!$B:$AC,MATCH(F$2,대상!$1:$1,0)-1,FALSE),"")</f>
        <v>무독성 프린팅 기술이 적용된 스테인리스 유아/어린이 수저 제품</v>
      </c>
      <c r="G152" s="38" t="str">
        <f>IFERROR(VLOOKUP($B152,대상!$B:$AC,MATCH(G$2,대상!$1:$1,0)-1,FALSE),"")</f>
        <v/>
      </c>
      <c r="H152" s="33">
        <f>IFERROR(VLOOKUP($B152,[1]평가!$B:$Z,MATCH(LEFT(H$2,2),[1]평가!$7:$7,0)-1,FALSE),"")</f>
        <v>0</v>
      </c>
      <c r="I152" s="36">
        <f>IFERROR(VLOOKUP($B152,[1]평가!$B:$Z,MATCH(LEFT(I$2,2),[1]평가!$7:$7,0)-1,FALSE),"")</f>
        <v>86</v>
      </c>
      <c r="J152" s="36">
        <f>IFERROR(VLOOKUP($B152,[1]평가!$B:$Z,MATCH(LEFT(J$2,2),[1]평가!$7:$7,0)-1,FALSE),"")</f>
        <v>35</v>
      </c>
      <c r="K152" s="33">
        <f>IFERROR(VLOOKUP($B152,[2]평가!$B:$Z,MATCH(LEFT(K$2,2),[2]평가!$7:$7,0)-1,FALSE),"")</f>
        <v>0</v>
      </c>
      <c r="L152" s="36">
        <f>IFERROR(VLOOKUP($B152,[2]평가!$B:$Z,MATCH(LEFT(L$2,2),[2]평가!$7:$7,0)-1,FALSE),"")</f>
        <v>79</v>
      </c>
      <c r="M152" s="39">
        <f>IFERROR(VLOOKUP($B152,[2]평가!$B:$Z,MATCH(LEFT(M$2,2),[2]평가!$7:$7,0)-1,FALSE),"")</f>
        <v>62</v>
      </c>
      <c r="N152" s="33">
        <f>IFERROR(VLOOKUP($B152,[3]평가!$B:$Z,MATCH(LEFT(N$2,2),[3]평가!$7:$7,0)-1,FALSE),"")</f>
        <v>0</v>
      </c>
      <c r="O152" s="36">
        <f>IFERROR(VLOOKUP($B152,[3]평가!$B:$Z,MATCH(LEFT(O$2,2),[3]평가!$7:$7,0)-1,FALSE),"")</f>
        <v>64</v>
      </c>
      <c r="P152" s="39">
        <f>IFERROR(VLOOKUP($B152,[3]평가!$B:$Z,MATCH(LEFT(P$2,2),[3]평가!$7:$7,0)-1,FALSE),"")</f>
        <v>188</v>
      </c>
      <c r="Q152" s="33">
        <f>IFERROR(VLOOKUP($B152,[4]평가!$B:$Z,MATCH(LEFT(Q$2,2),[4]평가!$7:$7,0)-1,FALSE),"")</f>
        <v>0</v>
      </c>
      <c r="R152" s="36">
        <f>IFERROR(VLOOKUP($B152,[4]평가!$B:$Z,MATCH(LEFT(R$2,2),[4]평가!$7:$7,0)-1,FALSE),"")</f>
        <v>69</v>
      </c>
      <c r="S152" s="39">
        <f>IFERROR(VLOOKUP($B152,[4]평가!$B:$Z,MATCH(LEFT(S$2,2),[4]평가!$7:$7,0)-1,FALSE),"")</f>
        <v>138</v>
      </c>
      <c r="T152" s="33">
        <f>IFERROR(VLOOKUP($B152,[5]평가!$B:$Z,MATCH(LEFT(T$2,2),[5]평가!$7:$7,0)-1,FALSE),"")</f>
        <v>0</v>
      </c>
      <c r="U152" s="36">
        <f>IFERROR(VLOOKUP($B152,[5]평가!$B:$Z,MATCH(LEFT(U$2,2),[5]평가!$7:$7,0)-1,FALSE),"")</f>
        <v>67</v>
      </c>
      <c r="V152" s="39">
        <f>IFERROR(VLOOKUP($B152,[5]평가!$B:$Z,MATCH(LEFT(V$2,2),[5]평가!$7:$7,0)-1,FALSE),"")</f>
        <v>159</v>
      </c>
      <c r="W152" s="33">
        <f>IFERROR(VLOOKUP($B152,대상!$B:$AD,MATCH(W$2,대상!$1:$1,0)-1,FALSE),"")</f>
        <v>0</v>
      </c>
      <c r="X152" s="20">
        <f>IF(ISBLANK(B152),"",T$1-COUNTIF(H152:V152,"회피"))</f>
        <v>5</v>
      </c>
      <c r="Y152" s="21">
        <f>IF($T$1=X152,(SUM(I152,L152,O152,R152,U152)-MIN(I152,L152,O152,R152,U152)-MAX(I152,L152,O152,R152,U152))/($T$1-2),SUM(I152,L152,O152,R152,U152/X152))</f>
        <v>71.666666666666671</v>
      </c>
      <c r="Z152" s="40">
        <f>IFERROR(VLOOKUP($B152,대상!$B:$AD,MATCH(Z$2,대상!$1:$1,0)-1,FALSE),0)</f>
        <v>0</v>
      </c>
      <c r="AA152" s="41">
        <f>IFERROR(IF(W152="면제","100"+Z152,Y152+Z152),"")</f>
        <v>71.666666666666671</v>
      </c>
      <c r="AB152" s="35" t="str">
        <f>IF(OR(W152="면제",N(Y152)=0),"",IF(AA152&lt;60,"과락",""))</f>
        <v/>
      </c>
      <c r="AC152" s="54">
        <f>IF(N(AA152)=0,"",RANK(AA152,AA$3:AA$202))</f>
        <v>149</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①사회적으러 주목받는 기술이나 기슬적인 소개가 부족함 후발 진입자에 대한 방어 대첵이 필요함 _x000D_②사업게획은 양호하나 기술개발 필요성에서 안전성, 내구성에 대한 구체적이 규격이 제시되지 않아 미흡함.. _x000D_③- 아이템의 기술 목표가 명확함
- 시장 전략 및 시장 진입을위한 타사 제품과의 비교가 필요해 보임
- 기술의 구체적인 제시가 미흡함. _x000D_④키즈 시장을 타겟하여 적절한 솔루션을 도출함. 디자인은 주관적인 영역으로, 브랜딩과 마케팅이 매우 중요한 시장으로 판단됨. 이에 대한 상세 전략이 미흡함. 내부 조직 구성, 네트워크 등의 확장 전략이 부족함. _x000D_⑤무독성 코딩기술을 활용한 유아식기 개발을 위한 과제임. 기술개발과제의 무독성자료 입증 보완이 필요하며, 시장진입을 위한 양산성에 대한 조사가 필요함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55</v>
      </c>
      <c r="B153" s="2">
        <v>20431752</v>
      </c>
      <c r="C153" s="38" t="str">
        <f>IFERROR(VLOOKUP($B153,대상!$B:$AC,MATCH(C$2,대상!$1:$1,0)-1,FALSE),"")</f>
        <v>지역기반</v>
      </c>
      <c r="D153" s="38" t="str">
        <f>IFERROR(VLOOKUP($B153,대상!$B$1:$AC$2756,MATCH(D$2,대상!$1:$1,0)-1,FALSE),"")</f>
        <v>곽안중</v>
      </c>
      <c r="E153" s="36" t="str">
        <f>IFERROR(VLOOKUP($B153,대상!$B:$AC,MATCH(E$2,대상!$1:$1,0)-1,FALSE),"")</f>
        <v>기계ㆍ소재</v>
      </c>
      <c r="F153" s="38" t="str">
        <f>IFERROR(VLOOKUP($B153,대상!$B:$AC,MATCH(F$2,대상!$1:$1,0)-1,FALSE),"")</f>
        <v>스티로폼(EPS) 고밀도 압축처리 시스템</v>
      </c>
      <c r="G153" s="38" t="str">
        <f>IFERROR(VLOOKUP($B153,대상!$B:$AC,MATCH(G$2,대상!$1:$1,0)-1,FALSE),"")</f>
        <v/>
      </c>
      <c r="H153" s="33">
        <f>IFERROR(VLOOKUP($B153,[1]평가!$B:$Z,MATCH(LEFT(H$2,2),[1]평가!$7:$7,0)-1,FALSE),"")</f>
        <v>0</v>
      </c>
      <c r="I153" s="36">
        <f>IFERROR(VLOOKUP($B153,[1]평가!$B:$Z,MATCH(LEFT(I$2,2),[1]평가!$7:$7,0)-1,FALSE),"")</f>
        <v>74</v>
      </c>
      <c r="J153" s="36">
        <f>IFERROR(VLOOKUP($B153,[1]평가!$B:$Z,MATCH(LEFT(J$2,2),[1]평가!$7:$7,0)-1,FALSE),"")</f>
        <v>107</v>
      </c>
      <c r="K153" s="33">
        <f>IFERROR(VLOOKUP($B153,[2]평가!$B:$Z,MATCH(LEFT(K$2,2),[2]평가!$7:$7,0)-1,FALSE),"")</f>
        <v>0</v>
      </c>
      <c r="L153" s="36">
        <f>IFERROR(VLOOKUP($B153,[2]평가!$B:$Z,MATCH(LEFT(L$2,2),[2]평가!$7:$7,0)-1,FALSE),"")</f>
        <v>70</v>
      </c>
      <c r="M153" s="39">
        <f>IFERROR(VLOOKUP($B153,[2]평가!$B:$Z,MATCH(LEFT(M$2,2),[2]평가!$7:$7,0)-1,FALSE),"")</f>
        <v>128</v>
      </c>
      <c r="N153" s="33">
        <f>IFERROR(VLOOKUP($B153,[3]평가!$B:$Z,MATCH(LEFT(N$2,2),[3]평가!$7:$7,0)-1,FALSE),"")</f>
        <v>0</v>
      </c>
      <c r="O153" s="36">
        <f>IFERROR(VLOOKUP($B153,[3]평가!$B:$Z,MATCH(LEFT(O$2,2),[3]평가!$7:$7,0)-1,FALSE),"")</f>
        <v>71</v>
      </c>
      <c r="P153" s="39">
        <f>IFERROR(VLOOKUP($B153,[3]평가!$B:$Z,MATCH(LEFT(P$2,2),[3]평가!$7:$7,0)-1,FALSE),"")</f>
        <v>127</v>
      </c>
      <c r="Q153" s="33">
        <f>IFERROR(VLOOKUP($B153,[4]평가!$B:$Z,MATCH(LEFT(Q$2,2),[4]평가!$7:$7,0)-1,FALSE),"")</f>
        <v>0</v>
      </c>
      <c r="R153" s="36">
        <f>IFERROR(VLOOKUP($B153,[4]평가!$B:$Z,MATCH(LEFT(R$2,2),[4]평가!$7:$7,0)-1,FALSE),"")</f>
        <v>68</v>
      </c>
      <c r="S153" s="39">
        <f>IFERROR(VLOOKUP($B153,[4]평가!$B:$Z,MATCH(LEFT(S$2,2),[4]평가!$7:$7,0)-1,FALSE),"")</f>
        <v>170</v>
      </c>
      <c r="T153" s="33">
        <f>IFERROR(VLOOKUP($B153,[5]평가!$B:$Z,MATCH(LEFT(T$2,2),[5]평가!$7:$7,0)-1,FALSE),"")</f>
        <v>0</v>
      </c>
      <c r="U153" s="36">
        <f>IFERROR(VLOOKUP($B153,[5]평가!$B:$Z,MATCH(LEFT(U$2,2),[5]평가!$7:$7,0)-1,FALSE),"")</f>
        <v>74</v>
      </c>
      <c r="V153" s="39">
        <f>IFERROR(VLOOKUP($B153,[5]평가!$B:$Z,MATCH(LEFT(V$2,2),[5]평가!$7:$7,0)-1,FALSE),"")</f>
        <v>115</v>
      </c>
      <c r="W153" s="33">
        <f>IFERROR(VLOOKUP($B153,대상!$B:$AD,MATCH(W$2,대상!$1:$1,0)-1,FALSE),"")</f>
        <v>0</v>
      </c>
      <c r="X153" s="20">
        <f>IF(ISBLANK(B153),"",T$1-COUNTIF(H153:V153,"회피"))</f>
        <v>5</v>
      </c>
      <c r="Y153" s="21">
        <f>IF($T$1=X153,(SUM(I153,L153,O153,R153,U153)-MIN(I153,L153,O153,R153,U153)-MAX(I153,L153,O153,R153,U153))/($T$1-2),SUM(I153,L153,O153,R153,U153/X153))</f>
        <v>71.666666666666671</v>
      </c>
      <c r="Z153" s="40">
        <f>IFERROR(VLOOKUP($B153,대상!$B:$AD,MATCH(Z$2,대상!$1:$1,0)-1,FALSE),0)</f>
        <v>0</v>
      </c>
      <c r="AA153" s="41">
        <f>IFERROR(IF(W153="면제","100"+Z153,Y153+Z153),"")</f>
        <v>71.666666666666671</v>
      </c>
      <c r="AB153" s="35" t="str">
        <f>IF(OR(W153="면제",N(Y153)=0),"",IF(AA153&lt;60,"과락",""))</f>
        <v/>
      </c>
      <c r="AC153" s="54">
        <f>IF(N(AA153)=0,"",RANK(AA153,AA$3:AA$202))</f>
        <v>149</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①생산비용을 산출하는데 처리비용이나 설비 운영비용의 정보가 부실함 ROI분석이 더 필요함 _x000D_②사업게획은 양호하나 구체화 고도화 방안에서 장비에 대한 내구성 및 안전성에 대한 구체적인 규격이 제시되어야 신뢰성 검증이 가능함.. _x000D_③- 아이템 시장 분석 및 기술에 대한 장점에 대한 구체적인 제시가 됨
- 아이템의 기술에 대한 구체안이 필요하며, 사업화 전략의 보완이 필요함. _x000D_④해당 산업 분야에서 대표자 역량이 우수함. 제품의 핵심 차별성과 실현 가능한 계획 수립이 미흠함. 사업 계획이 다소 모호하고, 실질적인 내용이 부족함. _x000D_⑤폐처리용 스티로폼 압축기계의 개량을 위한 과제임. 필요성이 보이며 과제수행 효과가 있을것으로 보임. 기술개발후 시장적용이 가능할것으로 보임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92</v>
      </c>
      <c r="B154" s="2">
        <v>20416382</v>
      </c>
      <c r="C154" s="38" t="str">
        <f>IFERROR(VLOOKUP($B154,대상!$B:$AC,MATCH(C$2,대상!$1:$1,0)-1,FALSE),"")</f>
        <v>지역기반</v>
      </c>
      <c r="D154" s="38" t="str">
        <f>IFERROR(VLOOKUP($B154,대상!$B$1:$AC$2756,MATCH(D$2,대상!$1:$1,0)-1,FALSE),"")</f>
        <v>이우진</v>
      </c>
      <c r="E154" s="36" t="str">
        <f>IFERROR(VLOOKUP($B154,대상!$B:$AC,MATCH(E$2,대상!$1:$1,0)-1,FALSE),"")</f>
        <v>기계ㆍ소재</v>
      </c>
      <c r="F154" s="38" t="str">
        <f>IFERROR(VLOOKUP($B154,대상!$B:$AC,MATCH(F$2,대상!$1:$1,0)-1,FALSE),"")</f>
        <v>릴랙싱 바닐라 드링크 : 바닐라빈 내 항산화 성분을 핵심으로 스트레스 완화 목적의 기능성 음료 개발</v>
      </c>
      <c r="G154" s="38" t="str">
        <f>IFERROR(VLOOKUP($B154,대상!$B:$AC,MATCH(G$2,대상!$1:$1,0)-1,FALSE),"")</f>
        <v/>
      </c>
      <c r="H154" s="33">
        <f>IFERROR(VLOOKUP($B154,[1]평가!$B:$Z,MATCH(LEFT(H$2,2),[1]평가!$7:$7,0)-1,FALSE),"")</f>
        <v>0</v>
      </c>
      <c r="I154" s="36">
        <f>IFERROR(VLOOKUP($B154,[1]평가!$B:$Z,MATCH(LEFT(I$2,2),[1]평가!$7:$7,0)-1,FALSE),"")</f>
        <v>75</v>
      </c>
      <c r="J154" s="36">
        <f>IFERROR(VLOOKUP($B154,[1]평가!$B:$Z,MATCH(LEFT(J$2,2),[1]평가!$7:$7,0)-1,FALSE),"")</f>
        <v>85</v>
      </c>
      <c r="K154" s="33">
        <f>IFERROR(VLOOKUP($B154,[2]평가!$B:$Z,MATCH(LEFT(K$2,2),[2]평가!$7:$7,0)-1,FALSE),"")</f>
        <v>0</v>
      </c>
      <c r="L154" s="36">
        <f>IFERROR(VLOOKUP($B154,[2]평가!$B:$Z,MATCH(LEFT(L$2,2),[2]평가!$7:$7,0)-1,FALSE),"")</f>
        <v>63</v>
      </c>
      <c r="M154" s="39">
        <f>IFERROR(VLOOKUP($B154,[2]평가!$B:$Z,MATCH(LEFT(M$2,2),[2]평가!$7:$7,0)-1,FALSE),"")</f>
        <v>161</v>
      </c>
      <c r="N154" s="33">
        <f>IFERROR(VLOOKUP($B154,[3]평가!$B:$Z,MATCH(LEFT(N$2,2),[3]평가!$7:$7,0)-1,FALSE),"")</f>
        <v>0</v>
      </c>
      <c r="O154" s="36">
        <f>IFERROR(VLOOKUP($B154,[3]평가!$B:$Z,MATCH(LEFT(O$2,2),[3]평가!$7:$7,0)-1,FALSE),"")</f>
        <v>70</v>
      </c>
      <c r="P154" s="39">
        <f>IFERROR(VLOOKUP($B154,[3]평가!$B:$Z,MATCH(LEFT(P$2,2),[3]평가!$7:$7,0)-1,FALSE),"")</f>
        <v>118</v>
      </c>
      <c r="Q154" s="33">
        <f>IFERROR(VLOOKUP($B154,[4]평가!$B:$Z,MATCH(LEFT(Q$2,2),[4]평가!$7:$7,0)-1,FALSE),"")</f>
        <v>0</v>
      </c>
      <c r="R154" s="36">
        <f>IFERROR(VLOOKUP($B154,[4]평가!$B:$Z,MATCH(LEFT(R$2,2),[4]평가!$7:$7,0)-1,FALSE),"")</f>
        <v>67</v>
      </c>
      <c r="S154" s="39">
        <f>IFERROR(VLOOKUP($B154,[4]평가!$B:$Z,MATCH(LEFT(S$2,2),[4]평가!$7:$7,0)-1,FALSE),"")</f>
        <v>138</v>
      </c>
      <c r="T154" s="33">
        <f>IFERROR(VLOOKUP($B154,[5]평가!$B:$Z,MATCH(LEFT(T$2,2),[5]평가!$7:$7,0)-1,FALSE),"")</f>
        <v>0</v>
      </c>
      <c r="U154" s="36">
        <f>IFERROR(VLOOKUP($B154,[5]평가!$B:$Z,MATCH(LEFT(U$2,2),[5]평가!$7:$7,0)-1,FALSE),"")</f>
        <v>72</v>
      </c>
      <c r="V154" s="39">
        <f>IFERROR(VLOOKUP($B154,[5]평가!$B:$Z,MATCH(LEFT(V$2,2),[5]평가!$7:$7,0)-1,FALSE),"")</f>
        <v>115</v>
      </c>
      <c r="W154" s="33">
        <f>IFERROR(VLOOKUP($B154,대상!$B:$AD,MATCH(W$2,대상!$1:$1,0)-1,FALSE),"")</f>
        <v>0</v>
      </c>
      <c r="X154" s="20">
        <f>IF(ISBLANK(B154),"",T$1-COUNTIF(H154:V154,"회피"))</f>
        <v>5</v>
      </c>
      <c r="Y154" s="21">
        <f>IF($T$1=X154,(SUM(I154,L154,O154,R154,U154)-MIN(I154,L154,O154,R154,U154)-MAX(I154,L154,O154,R154,U154))/($T$1-2),SUM(I154,L154,O154,R154,U154/X154))</f>
        <v>69.666666666666671</v>
      </c>
      <c r="Z154" s="40">
        <f>IFERROR(VLOOKUP($B154,대상!$B:$AD,MATCH(Z$2,대상!$1:$1,0)-1,FALSE),0)</f>
        <v>2</v>
      </c>
      <c r="AA154" s="41">
        <f>IFERROR(IF(W154="면제","100"+Z154,Y154+Z154),"")</f>
        <v>71.666666666666671</v>
      </c>
      <c r="AB154" s="35" t="str">
        <f>IF(OR(W154="면제",N(Y154)=0),"",IF(AA154&lt;60,"과락",""))</f>
        <v/>
      </c>
      <c r="AC154" s="54">
        <f>IF(N(AA154)=0,"",RANK(AA154,AA$3:AA$202))</f>
        <v>149</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①사회적으러 주목받는 기술이나 기슬적인 소개가 부족함 후발 진입자에 대한 방어 대첵이 필요함 _x000D_②사업계획서의 내용은 양호하나구체화 고도화 방안에서 기능유지 안정성에 대한 기본규격을 제시하여 목표설정이 선행되어야 안전성이 확보가능하나 규격 제시가 미흡함. _x000D_③- 시장의 분석 및 창업 아이템의 필요성에 대한 내용이 적절하게 작성됨
- 사업화 전략 및 매출 발생이 미흡하여 보완이 검토되어야함 _x000D_④식품 산업에 대한 이해가 우수함. 마케팅의 중요도가 높고 사업 확장 가능성이 제한되어 있어서, 지원 필요성이 다소 부족함.  _x000D_⑤기능성 음료 개발과제임. 기존 제품대비 차별적인 내용은 보이나, 제품개발의 구체성에 대한 보완 설명이 필요함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98</v>
      </c>
      <c r="B155" s="2">
        <v>20417553</v>
      </c>
      <c r="C155" s="38" t="str">
        <f>IFERROR(VLOOKUP($B155,대상!$B:$AC,MATCH(C$2,대상!$1:$1,0)-1,FALSE),"")</f>
        <v>지역기반</v>
      </c>
      <c r="D155" s="38" t="str">
        <f>IFERROR(VLOOKUP($B155,대상!$B$1:$AC$2756,MATCH(D$2,대상!$1:$1,0)-1,FALSE),"")</f>
        <v>박정희</v>
      </c>
      <c r="E155" s="36" t="str">
        <f>IFERROR(VLOOKUP($B155,대상!$B:$AC,MATCH(E$2,대상!$1:$1,0)-1,FALSE),"")</f>
        <v>기계ㆍ소재</v>
      </c>
      <c r="F155" s="38" t="str">
        <f>IFERROR(VLOOKUP($B155,대상!$B:$AC,MATCH(F$2,대상!$1:$1,0)-1,FALSE),"")</f>
        <v>세면대 장착형 다기능 영유아용 아기 비데 제품의 제조 및 판매 사업화</v>
      </c>
      <c r="G155" s="38" t="str">
        <f>IFERROR(VLOOKUP($B155,대상!$B:$AC,MATCH(G$2,대상!$1:$1,0)-1,FALSE),"")</f>
        <v/>
      </c>
      <c r="H155" s="33">
        <f>IFERROR(VLOOKUP($B155,[1]평가!$B:$Z,MATCH(LEFT(H$2,2),[1]평가!$7:$7,0)-1,FALSE),"")</f>
        <v>0</v>
      </c>
      <c r="I155" s="36">
        <f>IFERROR(VLOOKUP($B155,[1]평가!$B:$Z,MATCH(LEFT(I$2,2),[1]평가!$7:$7,0)-1,FALSE),"")</f>
        <v>74</v>
      </c>
      <c r="J155" s="36">
        <f>IFERROR(VLOOKUP($B155,[1]평가!$B:$Z,MATCH(LEFT(J$2,2),[1]평가!$7:$7,0)-1,FALSE),"")</f>
        <v>107</v>
      </c>
      <c r="K155" s="33">
        <f>IFERROR(VLOOKUP($B155,[2]평가!$B:$Z,MATCH(LEFT(K$2,2),[2]평가!$7:$7,0)-1,FALSE),"")</f>
        <v>0</v>
      </c>
      <c r="L155" s="36">
        <f>IFERROR(VLOOKUP($B155,[2]평가!$B:$Z,MATCH(LEFT(L$2,2),[2]평가!$7:$7,0)-1,FALSE),"")</f>
        <v>70</v>
      </c>
      <c r="M155" s="39">
        <f>IFERROR(VLOOKUP($B155,[2]평가!$B:$Z,MATCH(LEFT(M$2,2),[2]평가!$7:$7,0)-1,FALSE),"")</f>
        <v>128</v>
      </c>
      <c r="N155" s="33">
        <f>IFERROR(VLOOKUP($B155,[3]평가!$B:$Z,MATCH(LEFT(N$2,2),[3]평가!$7:$7,0)-1,FALSE),"")</f>
        <v>0</v>
      </c>
      <c r="O155" s="36">
        <f>IFERROR(VLOOKUP($B155,[3]평가!$B:$Z,MATCH(LEFT(O$2,2),[3]평가!$7:$7,0)-1,FALSE),"")</f>
        <v>71</v>
      </c>
      <c r="P155" s="39">
        <f>IFERROR(VLOOKUP($B155,[3]평가!$B:$Z,MATCH(LEFT(P$2,2),[3]평가!$7:$7,0)-1,FALSE),"")</f>
        <v>127</v>
      </c>
      <c r="Q155" s="33">
        <f>IFERROR(VLOOKUP($B155,[4]평가!$B:$Z,MATCH(LEFT(Q$2,2),[4]평가!$7:$7,0)-1,FALSE),"")</f>
        <v>0</v>
      </c>
      <c r="R155" s="36">
        <f>IFERROR(VLOOKUP($B155,[4]평가!$B:$Z,MATCH(LEFT(R$2,2),[4]평가!$7:$7,0)-1,FALSE),"")</f>
        <v>69</v>
      </c>
      <c r="S155" s="39">
        <f>IFERROR(VLOOKUP($B155,[4]평가!$B:$Z,MATCH(LEFT(S$2,2),[4]평가!$7:$7,0)-1,FALSE),"")</f>
        <v>138</v>
      </c>
      <c r="T155" s="33">
        <f>IFERROR(VLOOKUP($B155,[5]평가!$B:$Z,MATCH(LEFT(T$2,2),[5]평가!$7:$7,0)-1,FALSE),"")</f>
        <v>0</v>
      </c>
      <c r="U155" s="36">
        <f>IFERROR(VLOOKUP($B155,[5]평가!$B:$Z,MATCH(LEFT(U$2,2),[5]평가!$7:$7,0)-1,FALSE),"")</f>
        <v>81</v>
      </c>
      <c r="V155" s="39">
        <f>IFERROR(VLOOKUP($B155,[5]평가!$B:$Z,MATCH(LEFT(V$2,2),[5]평가!$7:$7,0)-1,FALSE),"")</f>
        <v>58</v>
      </c>
      <c r="W155" s="33">
        <f>IFERROR(VLOOKUP($B155,대상!$B:$AD,MATCH(W$2,대상!$1:$1,0)-1,FALSE),"")</f>
        <v>0</v>
      </c>
      <c r="X155" s="20">
        <f>IF(ISBLANK(B155),"",T$1-COUNTIF(H155:V155,"회피"))</f>
        <v>5</v>
      </c>
      <c r="Y155" s="21">
        <f>IF($T$1=X155,(SUM(I155,L155,O155,R155,U155)-MIN(I155,L155,O155,R155,U155)-MAX(I155,L155,O155,R155,U155))/($T$1-2),SUM(I155,L155,O155,R155,U155/X155))</f>
        <v>71.666666666666671</v>
      </c>
      <c r="Z155" s="40">
        <f>IFERROR(VLOOKUP($B155,대상!$B:$AD,MATCH(Z$2,대상!$1:$1,0)-1,FALSE),0)</f>
        <v>0</v>
      </c>
      <c r="AA155" s="41">
        <f>IFERROR(IF(W155="면제","100"+Z155,Y155+Z155),"")</f>
        <v>71.666666666666671</v>
      </c>
      <c r="AB155" s="35" t="str">
        <f>IF(OR(W155="면제",N(Y155)=0),"",IF(AA155&lt;60,"과락",""))</f>
        <v/>
      </c>
      <c r="AC155" s="54">
        <f>IF(N(AA155)=0,"",RANK(AA155,AA$3:AA$202))</f>
        <v>149</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①사회적으러 주목받는 기술이나 기슬적인 소개가 부족함 후발 진입자에 대한 방어 대첵이 필요함 _x000D_②사업계획서의 내용은 양호하나 구체화 고도화 내용이 미바하며 사추제품의 안정성 확보에 대한 규격설정이 미흡함 _x000D_③- 아이템이 명확하며, 타사와의 비교가 잘 되었음
- 사업 매출 발생 미 자금 조달 계획이 미흡함 _x000D_④대표 이사 역량이 우수하며, 문제 인식이 우수함. 제품 실현 가능성은 높으나, 경쟁 제품 가능성에 대한 사전 대응 전략이 다소 미흡함. 가격 경쟁이 촉발될 가능성이 높아 사업 확장력이 다소 부족함. _x000D_⑤아기비데 제품개발 과제임. 시장조사를 통한 필요성이 있는 제품으로 보임. 기술개발에 대한 구체성 보완은 필요하지만 시장진입은 가능할것으로 보임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142</v>
      </c>
      <c r="B156" s="2">
        <v>20428663</v>
      </c>
      <c r="C156" s="38" t="str">
        <f>IFERROR(VLOOKUP($B156,대상!$B:$AC,MATCH(C$2,대상!$1:$1,0)-1,FALSE),"")</f>
        <v>지역기반</v>
      </c>
      <c r="D156" s="38" t="str">
        <f>IFERROR(VLOOKUP($B156,대상!$B$1:$AC$2756,MATCH(D$2,대상!$1:$1,0)-1,FALSE),"")</f>
        <v>박로건</v>
      </c>
      <c r="E156" s="36" t="str">
        <f>IFERROR(VLOOKUP($B156,대상!$B:$AC,MATCH(E$2,대상!$1:$1,0)-1,FALSE),"")</f>
        <v>기계ㆍ소재</v>
      </c>
      <c r="F156" s="38" t="str">
        <f>IFERROR(VLOOKUP($B156,대상!$B:$AC,MATCH(F$2,대상!$1:$1,0)-1,FALSE),"")</f>
        <v>AI 자가진단 센서 적용 고압&amp;내부식 스마트 복합소재 용기</v>
      </c>
      <c r="G156" s="38" t="str">
        <f>IFERROR(VLOOKUP($B156,대상!$B:$AC,MATCH(G$2,대상!$1:$1,0)-1,FALSE),"")</f>
        <v/>
      </c>
      <c r="H156" s="33">
        <f>IFERROR(VLOOKUP($B156,[1]평가!$B:$Z,MATCH(LEFT(H$2,2),[1]평가!$7:$7,0)-1,FALSE),"")</f>
        <v>0</v>
      </c>
      <c r="I156" s="36">
        <f>IFERROR(VLOOKUP($B156,[1]평가!$B:$Z,MATCH(LEFT(I$2,2),[1]평가!$7:$7,0)-1,FALSE),"")</f>
        <v>73</v>
      </c>
      <c r="J156" s="36">
        <f>IFERROR(VLOOKUP($B156,[1]평가!$B:$Z,MATCH(LEFT(J$2,2),[1]평가!$7:$7,0)-1,FALSE),"")</f>
        <v>117</v>
      </c>
      <c r="K156" s="33">
        <f>IFERROR(VLOOKUP($B156,[2]평가!$B:$Z,MATCH(LEFT(K$2,2),[2]평가!$7:$7,0)-1,FALSE),"")</f>
        <v>0</v>
      </c>
      <c r="L156" s="36">
        <f>IFERROR(VLOOKUP($B156,[2]평가!$B:$Z,MATCH(LEFT(L$2,2),[2]평가!$7:$7,0)-1,FALSE),"")</f>
        <v>63</v>
      </c>
      <c r="M156" s="39">
        <f>IFERROR(VLOOKUP($B156,[2]평가!$B:$Z,MATCH(LEFT(M$2,2),[2]평가!$7:$7,0)-1,FALSE),"")</f>
        <v>181</v>
      </c>
      <c r="N156" s="33">
        <f>IFERROR(VLOOKUP($B156,[3]평가!$B:$Z,MATCH(LEFT(N$2,2),[3]평가!$7:$7,0)-1,FALSE),"")</f>
        <v>0</v>
      </c>
      <c r="O156" s="36">
        <f>IFERROR(VLOOKUP($B156,[3]평가!$B:$Z,MATCH(LEFT(O$2,2),[3]평가!$7:$7,0)-1,FALSE),"")</f>
        <v>69</v>
      </c>
      <c r="P156" s="39">
        <f>IFERROR(VLOOKUP($B156,[3]평가!$B:$Z,MATCH(LEFT(P$2,2),[3]평가!$7:$7,0)-1,FALSE),"")</f>
        <v>138</v>
      </c>
      <c r="Q156" s="33">
        <f>IFERROR(VLOOKUP($B156,[4]평가!$B:$Z,MATCH(LEFT(Q$2,2),[4]평가!$7:$7,0)-1,FALSE),"")</f>
        <v>0</v>
      </c>
      <c r="R156" s="36">
        <f>IFERROR(VLOOKUP($B156,[4]평가!$B:$Z,MATCH(LEFT(R$2,2),[4]평가!$7:$7,0)-1,FALSE),"")</f>
        <v>78</v>
      </c>
      <c r="S156" s="39">
        <f>IFERROR(VLOOKUP($B156,[4]평가!$B:$Z,MATCH(LEFT(S$2,2),[4]평가!$7:$7,0)-1,FALSE),"")</f>
        <v>103</v>
      </c>
      <c r="T156" s="33">
        <f>IFERROR(VLOOKUP($B156,[5]평가!$B:$Z,MATCH(LEFT(T$2,2),[5]평가!$7:$7,0)-1,FALSE),"")</f>
        <v>0</v>
      </c>
      <c r="U156" s="36">
        <f>IFERROR(VLOOKUP($B156,[5]평가!$B:$Z,MATCH(LEFT(U$2,2),[5]평가!$7:$7,0)-1,FALSE),"")</f>
        <v>73</v>
      </c>
      <c r="V156" s="39">
        <f>IFERROR(VLOOKUP($B156,[5]평가!$B:$Z,MATCH(LEFT(V$2,2),[5]평가!$7:$7,0)-1,FALSE),"")</f>
        <v>125</v>
      </c>
      <c r="W156" s="33">
        <f>IFERROR(VLOOKUP($B156,대상!$B:$AD,MATCH(W$2,대상!$1:$1,0)-1,FALSE),"")</f>
        <v>0</v>
      </c>
      <c r="X156" s="20">
        <f>IF(ISBLANK(B156),"",T$1-COUNTIF(H156:V156,"회피"))</f>
        <v>5</v>
      </c>
      <c r="Y156" s="21">
        <f>IF($T$1=X156,(SUM(I156,L156,O156,R156,U156)-MIN(I156,L156,O156,R156,U156)-MAX(I156,L156,O156,R156,U156))/($T$1-2),SUM(I156,L156,O156,R156,U156/X156))</f>
        <v>71.666666666666671</v>
      </c>
      <c r="Z156" s="40">
        <f>IFERROR(VLOOKUP($B156,대상!$B:$AD,MATCH(Z$2,대상!$1:$1,0)-1,FALSE),0)</f>
        <v>0</v>
      </c>
      <c r="AA156" s="41">
        <f>IFERROR(IF(W156="면제","100"+Z156,Y156+Z156),"")</f>
        <v>71.666666666666671</v>
      </c>
      <c r="AB156" s="35" t="str">
        <f>IF(OR(W156="면제",N(Y156)=0),"",IF(AA156&lt;60,"과락",""))</f>
        <v/>
      </c>
      <c r="AC156" s="54">
        <f>IF(N(AA156)=0,"",RANK(AA156,AA$3:AA$202))</f>
        <v>149</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구체화 고도화 내용이 기본적이 자료미비로 실현 가능성이 부족함. _x000D_③- 창업 아이템이 명확하고 시장 분석을 통한 목표 시장이 구체적임
- 창업 아이템의 시장 진입 및 사업화 전략이 미흡함
- 자금 조달계획 및 발생 매출에 대한 내용이 미흡함 _x000D_④문제를 기술을 이용하려는 시도가 합리적임. 제품 경쟁력에 대한 설명이 다소 모호하고, 고객의 니즈가 자사 제품으로 해결될 수 있다는 근거가 다소 부족함. _x000D_⑤압력용기 구조 최적화 개발 과제임. 개발 업무 최적화를 통한 수익성확보내용으로 설명 되어 있음. 수요자 중심의 시장진입방법에 대한 보완 설명이 필요함.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9</v>
      </c>
      <c r="B157" s="2">
        <v>20413276</v>
      </c>
      <c r="C157" s="38" t="str">
        <f>IFERROR(VLOOKUP($B157,대상!$B:$AC,MATCH(C$2,대상!$1:$1,0)-1,FALSE),"")</f>
        <v>지역기반</v>
      </c>
      <c r="D157" s="38" t="str">
        <f>IFERROR(VLOOKUP($B157,대상!$B$1:$AC$2756,MATCH(D$2,대상!$1:$1,0)-1,FALSE),"")</f>
        <v>강민주</v>
      </c>
      <c r="E157" s="36" t="str">
        <f>IFERROR(VLOOKUP($B157,대상!$B:$AC,MATCH(E$2,대상!$1:$1,0)-1,FALSE),"")</f>
        <v>기계ㆍ소재</v>
      </c>
      <c r="F157" s="38" t="str">
        <f>IFERROR(VLOOKUP($B157,대상!$B:$AC,MATCH(F$2,대상!$1:$1,0)-1,FALSE),"")</f>
        <v>기능형 템플 교체 구조 기반 모듈형 아이웨어 ‘Mood Switch Frame’ 시제품 개발 및 사업화</v>
      </c>
      <c r="G157" s="38" t="str">
        <f>IFERROR(VLOOKUP($B157,대상!$B:$AC,MATCH(G$2,대상!$1:$1,0)-1,FALSE),"")</f>
        <v/>
      </c>
      <c r="H157" s="33">
        <f>IFERROR(VLOOKUP($B157,[1]평가!$B:$Z,MATCH(LEFT(H$2,2),[1]평가!$7:$7,0)-1,FALSE),"")</f>
        <v>0</v>
      </c>
      <c r="I157" s="36">
        <f>IFERROR(VLOOKUP($B157,[1]평가!$B:$Z,MATCH(LEFT(I$2,2),[1]평가!$7:$7,0)-1,FALSE),"")</f>
        <v>77</v>
      </c>
      <c r="J157" s="36">
        <f>IFERROR(VLOOKUP($B157,[1]평가!$B:$Z,MATCH(LEFT(J$2,2),[1]평가!$7:$7,0)-1,FALSE),"")</f>
        <v>85</v>
      </c>
      <c r="K157" s="33">
        <f>IFERROR(VLOOKUP($B157,[2]평가!$B:$Z,MATCH(LEFT(K$2,2),[2]평가!$7:$7,0)-1,FALSE),"")</f>
        <v>0</v>
      </c>
      <c r="L157" s="36">
        <f>IFERROR(VLOOKUP($B157,[2]평가!$B:$Z,MATCH(LEFT(L$2,2),[2]평가!$7:$7,0)-1,FALSE),"")</f>
        <v>74</v>
      </c>
      <c r="M157" s="39">
        <f>IFERROR(VLOOKUP($B157,[2]평가!$B:$Z,MATCH(LEFT(M$2,2),[2]평가!$7:$7,0)-1,FALSE),"")</f>
        <v>97</v>
      </c>
      <c r="N157" s="33">
        <f>IFERROR(VLOOKUP($B157,[3]평가!$B:$Z,MATCH(LEFT(N$2,2),[3]평가!$7:$7,0)-1,FALSE),"")</f>
        <v>0</v>
      </c>
      <c r="O157" s="36">
        <f>IFERROR(VLOOKUP($B157,[3]평가!$B:$Z,MATCH(LEFT(O$2,2),[3]평가!$7:$7,0)-1,FALSE),"")</f>
        <v>69</v>
      </c>
      <c r="P157" s="39">
        <f>IFERROR(VLOOKUP($B157,[3]평가!$B:$Z,MATCH(LEFT(P$2,2),[3]평가!$7:$7,0)-1,FALSE),"")</f>
        <v>138</v>
      </c>
      <c r="Q157" s="33">
        <f>IFERROR(VLOOKUP($B157,[4]평가!$B:$Z,MATCH(LEFT(Q$2,2),[4]평가!$7:$7,0)-1,FALSE),"")</f>
        <v>0</v>
      </c>
      <c r="R157" s="36">
        <f>IFERROR(VLOOKUP($B157,[4]평가!$B:$Z,MATCH(LEFT(R$2,2),[4]평가!$7:$7,0)-1,FALSE),"")</f>
        <v>69</v>
      </c>
      <c r="S157" s="39">
        <f>IFERROR(VLOOKUP($B157,[4]평가!$B:$Z,MATCH(LEFT(S$2,2),[4]평가!$7:$7,0)-1,FALSE),"")</f>
        <v>138</v>
      </c>
      <c r="T157" s="33">
        <f>IFERROR(VLOOKUP($B157,[5]평가!$B:$Z,MATCH(LEFT(T$2,2),[5]평가!$7:$7,0)-1,FALSE),"")</f>
        <v>0</v>
      </c>
      <c r="U157" s="36">
        <f>IFERROR(VLOOKUP($B157,[5]평가!$B:$Z,MATCH(LEFT(U$2,2),[5]평가!$7:$7,0)-1,FALSE),"")</f>
        <v>71</v>
      </c>
      <c r="V157" s="39">
        <f>IFERROR(VLOOKUP($B157,[5]평가!$B:$Z,MATCH(LEFT(V$2,2),[5]평가!$7:$7,0)-1,FALSE),"")</f>
        <v>133</v>
      </c>
      <c r="W157" s="33">
        <f>IFERROR(VLOOKUP($B157,대상!$B:$AD,MATCH(W$2,대상!$1:$1,0)-1,FALSE),"")</f>
        <v>0</v>
      </c>
      <c r="X157" s="20">
        <f>IF(ISBLANK(B157),"",T$1-COUNTIF(H157:V157,"회피"))</f>
        <v>5</v>
      </c>
      <c r="Y157" s="21">
        <f>IF($T$1=X157,(SUM(I157,L157,O157,R157,U157)-MIN(I157,L157,O157,R157,U157)-MAX(I157,L157,O157,R157,U157))/($T$1-2),SUM(I157,L157,O157,R157,U157/X157))</f>
        <v>71.333333333333329</v>
      </c>
      <c r="Z157" s="40">
        <f>IFERROR(VLOOKUP($B157,대상!$B:$AD,MATCH(Z$2,대상!$1:$1,0)-1,FALSE),0)</f>
        <v>0</v>
      </c>
      <c r="AA157" s="41">
        <f>IFERROR(IF(W157="면제","100"+Z157,Y157+Z157),"")</f>
        <v>71.333333333333329</v>
      </c>
      <c r="AB157" s="35" t="str">
        <f>IF(OR(W157="면제",N(Y157)=0),"",IF(AA157&lt;60,"과락",""))</f>
        <v/>
      </c>
      <c r="AC157" s="54">
        <f>IF(N(AA157)=0,"",RANK(AA157,AA$3:AA$202))</f>
        <v>155</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①기존시장에 대한 진입 전략과 경쟁력확보에 관한 세부적인 전략이 필요함 _x000D_②사업게획은 양호하나 자금조달 계획의 구체성이 미흡하여.사업화 추진에 어려움이 있으며 조직구성이 미흡함. _x000D_③- 기존 문제점 및 해결방안의 제시가 잘 작성되었음.
- 사업화 성과 목표가 구체적으로 작성됨
- 팀 인력 구성이 다소 부족해 보이며, 기술에 대한 구체적인 기술이 다소 미흡함. _x000D_④아이템의 배경과 솔루션은 공감되지만, 기술적 구현 난이도가 낮아서 모방 아이템 방지에 대한 전략이 필요함. 본격 사업을 시작하기 전에, 실제 시장에서 이러한 시도가 없었는지와 있었다면 실패한 이유에 대해서 면밀한 분석이 필요한 아이템임.    _x000D_⑤기술적인 깊이는 크지 않으나, 소비자의 불편함을 해소하는 방안으로 시장진입이 가능할것으로 판단됨.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22</v>
      </c>
      <c r="B158" s="2">
        <v>20419094</v>
      </c>
      <c r="C158" s="38" t="str">
        <f>IFERROR(VLOOKUP($B158,대상!$B:$AC,MATCH(C$2,대상!$1:$1,0)-1,FALSE),"")</f>
        <v>지역기반</v>
      </c>
      <c r="D158" s="38" t="str">
        <f>IFERROR(VLOOKUP($B158,대상!$B$1:$AC$2756,MATCH(D$2,대상!$1:$1,0)-1,FALSE),"")</f>
        <v>김원일</v>
      </c>
      <c r="E158" s="36" t="str">
        <f>IFERROR(VLOOKUP($B158,대상!$B:$AC,MATCH(E$2,대상!$1:$1,0)-1,FALSE),"")</f>
        <v>기계ㆍ소재</v>
      </c>
      <c r="F158" s="38" t="str">
        <f>IFERROR(VLOOKUP($B158,대상!$B:$AC,MATCH(F$2,대상!$1:$1,0)-1,FALSE),"")</f>
        <v>중소 제조 현장 맞춤형 초저가 AI 자동화 모듈 개발 및 제조</v>
      </c>
      <c r="G158" s="38" t="str">
        <f>IFERROR(VLOOKUP($B158,대상!$B:$AC,MATCH(G$2,대상!$1:$1,0)-1,FALSE),"")</f>
        <v/>
      </c>
      <c r="H158" s="33">
        <f>IFERROR(VLOOKUP($B158,[1]평가!$B:$Z,MATCH(LEFT(H$2,2),[1]평가!$7:$7,0)-1,FALSE),"")</f>
        <v>0</v>
      </c>
      <c r="I158" s="36">
        <f>IFERROR(VLOOKUP($B158,[1]평가!$B:$Z,MATCH(LEFT(I$2,2),[1]평가!$7:$7,0)-1,FALSE),"")</f>
        <v>83</v>
      </c>
      <c r="J158" s="36">
        <f>IFERROR(VLOOKUP($B158,[1]평가!$B:$Z,MATCH(LEFT(J$2,2),[1]평가!$7:$7,0)-1,FALSE),"")</f>
        <v>57</v>
      </c>
      <c r="K158" s="33">
        <f>IFERROR(VLOOKUP($B158,[2]평가!$B:$Z,MATCH(LEFT(K$2,2),[2]평가!$7:$7,0)-1,FALSE),"")</f>
        <v>0</v>
      </c>
      <c r="L158" s="36">
        <f>IFERROR(VLOOKUP($B158,[2]평가!$B:$Z,MATCH(LEFT(L$2,2),[2]평가!$7:$7,0)-1,FALSE),"")</f>
        <v>63</v>
      </c>
      <c r="M158" s="39">
        <f>IFERROR(VLOOKUP($B158,[2]평가!$B:$Z,MATCH(LEFT(M$2,2),[2]평가!$7:$7,0)-1,FALSE),"")</f>
        <v>181</v>
      </c>
      <c r="N158" s="33">
        <f>IFERROR(VLOOKUP($B158,[3]평가!$B:$Z,MATCH(LEFT(N$2,2),[3]평가!$7:$7,0)-1,FALSE),"")</f>
        <v>0</v>
      </c>
      <c r="O158" s="36">
        <f>IFERROR(VLOOKUP($B158,[3]평가!$B:$Z,MATCH(LEFT(O$2,2),[3]평가!$7:$7,0)-1,FALSE),"")</f>
        <v>69</v>
      </c>
      <c r="P158" s="39">
        <f>IFERROR(VLOOKUP($B158,[3]평가!$B:$Z,MATCH(LEFT(P$2,2),[3]평가!$7:$7,0)-1,FALSE),"")</f>
        <v>138</v>
      </c>
      <c r="Q158" s="33">
        <f>IFERROR(VLOOKUP($B158,[4]평가!$B:$Z,MATCH(LEFT(Q$2,2),[4]평가!$7:$7,0)-1,FALSE),"")</f>
        <v>0</v>
      </c>
      <c r="R158" s="36">
        <f>IFERROR(VLOOKUP($B158,[4]평가!$B:$Z,MATCH(LEFT(R$2,2),[4]평가!$7:$7,0)-1,FALSE),"")</f>
        <v>79</v>
      </c>
      <c r="S158" s="39">
        <f>IFERROR(VLOOKUP($B158,[4]평가!$B:$Z,MATCH(LEFT(S$2,2),[4]평가!$7:$7,0)-1,FALSE),"")</f>
        <v>62</v>
      </c>
      <c r="T158" s="33">
        <f>IFERROR(VLOOKUP($B158,[5]평가!$B:$Z,MATCH(LEFT(T$2,2),[5]평가!$7:$7,0)-1,FALSE),"")</f>
        <v>0</v>
      </c>
      <c r="U158" s="36">
        <f>IFERROR(VLOOKUP($B158,[5]평가!$B:$Z,MATCH(LEFT(U$2,2),[5]평가!$7:$7,0)-1,FALSE),"")</f>
        <v>66</v>
      </c>
      <c r="V158" s="39">
        <f>IFERROR(VLOOKUP($B158,[5]평가!$B:$Z,MATCH(LEFT(V$2,2),[5]평가!$7:$7,0)-1,FALSE),"")</f>
        <v>167</v>
      </c>
      <c r="W158" s="33">
        <f>IFERROR(VLOOKUP($B158,대상!$B:$AD,MATCH(W$2,대상!$1:$1,0)-1,FALSE),"")</f>
        <v>0</v>
      </c>
      <c r="X158" s="20">
        <f>IF(ISBLANK(B158),"",T$1-COUNTIF(H158:V158,"회피"))</f>
        <v>5</v>
      </c>
      <c r="Y158" s="21">
        <f>IF($T$1=X158,(SUM(I158,L158,O158,R158,U158)-MIN(I158,L158,O158,R158,U158)-MAX(I158,L158,O158,R158,U158))/($T$1-2),SUM(I158,L158,O158,R158,U158/X158))</f>
        <v>71.333333333333329</v>
      </c>
      <c r="Z158" s="40">
        <f>IFERROR(VLOOKUP($B158,대상!$B:$AD,MATCH(Z$2,대상!$1:$1,0)-1,FALSE),0)</f>
        <v>0</v>
      </c>
      <c r="AA158" s="41">
        <f>IFERROR(IF(W158="면제","100"+Z158,Y158+Z158),"")</f>
        <v>71.333333333333329</v>
      </c>
      <c r="AB158" s="35" t="str">
        <f>IF(OR(W158="면제",N(Y158)=0),"",IF(AA158&lt;60,"과락",""))</f>
        <v/>
      </c>
      <c r="AC158" s="54">
        <f>IF(N(AA158)=0,"",RANK(AA158,AA$3:AA$202))</f>
        <v>155</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①기존시장에 대한 진입 전략과 경쟁력확보에 관한 세부적인 전략이 필요함 _x000D_②사업게획은 양호하나 성장전략에 대한 구체성이 미흡하여 사업화 실현 가능성이 미흡함.. _x000D_③- 시장 분석 및 아이템 기술 분석이 구체적으로 작성됨.
- 사업화 전략이 다소 미흡하며, 구체적인 기술의 설명이 부족함. _x000D_④문제 인식과 대표자 역량이 훌륭함. 솔루션의 실현 가능성 측면에서 HW와 SW 통합 시스템 구현 방안 및 이에 대한 기술적 설득력이 부족함.  _x000D_⑤자동모듈개발을 위한 과제임. 수요자중심의 시장크기와 시장진입방법에 대한 보완 설명이 필요함.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111</v>
      </c>
      <c r="B159" s="2">
        <v>20420997</v>
      </c>
      <c r="C159" s="38" t="str">
        <f>IFERROR(VLOOKUP($B159,대상!$B:$AC,MATCH(C$2,대상!$1:$1,0)-1,FALSE),"")</f>
        <v>지역기반</v>
      </c>
      <c r="D159" s="38" t="str">
        <f>IFERROR(VLOOKUP($B159,대상!$B$1:$AC$2756,MATCH(D$2,대상!$1:$1,0)-1,FALSE),"")</f>
        <v>이찬희</v>
      </c>
      <c r="E159" s="36" t="str">
        <f>IFERROR(VLOOKUP($B159,대상!$B:$AC,MATCH(E$2,대상!$1:$1,0)-1,FALSE),"")</f>
        <v>기계ㆍ소재</v>
      </c>
      <c r="F159" s="38" t="str">
        <f>IFERROR(VLOOKUP($B159,대상!$B:$AC,MATCH(F$2,대상!$1:$1,0)-1,FALSE),"")</f>
        <v>폐자원(재활용 소재)을 활용한 수압 감응형 무전원 자동 개폐 스마트 그레이팅</v>
      </c>
      <c r="G159" s="38" t="str">
        <f>IFERROR(VLOOKUP($B159,대상!$B:$AC,MATCH(G$2,대상!$1:$1,0)-1,FALSE),"")</f>
        <v/>
      </c>
      <c r="H159" s="33">
        <f>IFERROR(VLOOKUP($B159,[1]평가!$B:$Z,MATCH(LEFT(H$2,2),[1]평가!$7:$7,0)-1,FALSE),"")</f>
        <v>0</v>
      </c>
      <c r="I159" s="36">
        <f>IFERROR(VLOOKUP($B159,[1]평가!$B:$Z,MATCH(LEFT(I$2,2),[1]평가!$7:$7,0)-1,FALSE),"")</f>
        <v>76</v>
      </c>
      <c r="J159" s="36">
        <f>IFERROR(VLOOKUP($B159,[1]평가!$B:$Z,MATCH(LEFT(J$2,2),[1]평가!$7:$7,0)-1,FALSE),"")</f>
        <v>93</v>
      </c>
      <c r="K159" s="33">
        <f>IFERROR(VLOOKUP($B159,[2]평가!$B:$Z,MATCH(LEFT(K$2,2),[2]평가!$7:$7,0)-1,FALSE),"")</f>
        <v>0</v>
      </c>
      <c r="L159" s="36">
        <f>IFERROR(VLOOKUP($B159,[2]평가!$B:$Z,MATCH(LEFT(L$2,2),[2]평가!$7:$7,0)-1,FALSE),"")</f>
        <v>63</v>
      </c>
      <c r="M159" s="39">
        <f>IFERROR(VLOOKUP($B159,[2]평가!$B:$Z,MATCH(LEFT(M$2,2),[2]평가!$7:$7,0)-1,FALSE),"")</f>
        <v>181</v>
      </c>
      <c r="N159" s="33">
        <f>IFERROR(VLOOKUP($B159,[3]평가!$B:$Z,MATCH(LEFT(N$2,2),[3]평가!$7:$7,0)-1,FALSE),"")</f>
        <v>0</v>
      </c>
      <c r="O159" s="36">
        <f>IFERROR(VLOOKUP($B159,[3]평가!$B:$Z,MATCH(LEFT(O$2,2),[3]평가!$7:$7,0)-1,FALSE),"")</f>
        <v>76</v>
      </c>
      <c r="P159" s="39">
        <f>IFERROR(VLOOKUP($B159,[3]평가!$B:$Z,MATCH(LEFT(P$2,2),[3]평가!$7:$7,0)-1,FALSE),"")</f>
        <v>76</v>
      </c>
      <c r="Q159" s="33">
        <f>IFERROR(VLOOKUP($B159,[4]평가!$B:$Z,MATCH(LEFT(Q$2,2),[4]평가!$7:$7,0)-1,FALSE),"")</f>
        <v>0</v>
      </c>
      <c r="R159" s="36">
        <f>IFERROR(VLOOKUP($B159,[4]평가!$B:$Z,MATCH(LEFT(R$2,2),[4]평가!$7:$7,0)-1,FALSE),"")</f>
        <v>69</v>
      </c>
      <c r="S159" s="39">
        <f>IFERROR(VLOOKUP($B159,[4]평가!$B:$Z,MATCH(LEFT(S$2,2),[4]평가!$7:$7,0)-1,FALSE),"")</f>
        <v>138</v>
      </c>
      <c r="T159" s="33">
        <f>IFERROR(VLOOKUP($B159,[5]평가!$B:$Z,MATCH(LEFT(T$2,2),[5]평가!$7:$7,0)-1,FALSE),"")</f>
        <v>0</v>
      </c>
      <c r="U159" s="36">
        <f>IFERROR(VLOOKUP($B159,[5]평가!$B:$Z,MATCH(LEFT(U$2,2),[5]평가!$7:$7,0)-1,FALSE),"")</f>
        <v>69</v>
      </c>
      <c r="V159" s="39">
        <f>IFERROR(VLOOKUP($B159,[5]평가!$B:$Z,MATCH(LEFT(V$2,2),[5]평가!$7:$7,0)-1,FALSE),"")</f>
        <v>139</v>
      </c>
      <c r="W159" s="33">
        <f>IFERROR(VLOOKUP($B159,대상!$B:$AD,MATCH(W$2,대상!$1:$1,0)-1,FALSE),"")</f>
        <v>0</v>
      </c>
      <c r="X159" s="20">
        <f>IF(ISBLANK(B159),"",T$1-COUNTIF(H159:V159,"회피"))</f>
        <v>5</v>
      </c>
      <c r="Y159" s="21">
        <f>IF($T$1=X159,(SUM(I159,L159,O159,R159,U159)-MIN(I159,L159,O159,R159,U159)-MAX(I159,L159,O159,R159,U159))/($T$1-2),SUM(I159,L159,O159,R159,U159/X159))</f>
        <v>71.333333333333329</v>
      </c>
      <c r="Z159" s="40">
        <f>IFERROR(VLOOKUP($B159,대상!$B:$AD,MATCH(Z$2,대상!$1:$1,0)-1,FALSE),0)</f>
        <v>0</v>
      </c>
      <c r="AA159" s="41">
        <f>IFERROR(IF(W159="면제","100"+Z159,Y159+Z159),"")</f>
        <v>71.333333333333329</v>
      </c>
      <c r="AB159" s="35" t="str">
        <f>IF(OR(W159="면제",N(Y159)=0),"",IF(AA159&lt;60,"과락",""))</f>
        <v/>
      </c>
      <c r="AC159" s="54">
        <f>IF(N(AA159)=0,"",RANK(AA159,AA$3:AA$202))</f>
        <v>155</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①기존시장에 대한 진입 전략과 경쟁력확보에 관한 세부적인 전략이 필요함 _x000D_②사업계획서의 내용은 양호하나 개발개선에 대한 기본자료의 제시가 미흡하여 실현가능성이 미흡함. _x000D_③- 아이템 및 목표 시장이 명확하게 기술됨
- 사업 전략, 자금 조달 계획등이 미흡하게 작성되어 보완이 필요함 _x000D_④문제 인식이 우수함. 아이템 실현 가능성에 대한 근거가 부족함. 사업화 전략에 대한 다각적인 검토가 필요함. _x000D_⑤수압 감응형 배수구 개폐 구조물 개발 과제임. 필요성은 보이나 기술개발 내용에 대한 보완이 필요함.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163</v>
      </c>
      <c r="B160" s="2">
        <v>20432837</v>
      </c>
      <c r="C160" s="38" t="str">
        <f>IFERROR(VLOOKUP($B160,대상!$B:$AC,MATCH(C$2,대상!$1:$1,0)-1,FALSE),"")</f>
        <v>대학발</v>
      </c>
      <c r="D160" s="38" t="str">
        <f>IFERROR(VLOOKUP($B160,대상!$B$1:$AC$2756,MATCH(D$2,대상!$1:$1,0)-1,FALSE),"")</f>
        <v>최은열</v>
      </c>
      <c r="E160" s="36" t="str">
        <f>IFERROR(VLOOKUP($B160,대상!$B:$AC,MATCH(E$2,대상!$1:$1,0)-1,FALSE),"")</f>
        <v>기계ㆍ소재</v>
      </c>
      <c r="F160" s="38" t="str">
        <f>IFERROR(VLOOKUP($B160,대상!$B:$AC,MATCH(F$2,대상!$1:$1,0)-1,FALSE),"")</f>
        <v>도심 내 맨홀 개방 시 발생할 수 있는 추락사고를 예방하기 위한 장치</v>
      </c>
      <c r="G160" s="38" t="str">
        <f>IFERROR(VLOOKUP($B160,대상!$B:$AC,MATCH(G$2,대상!$1:$1,0)-1,FALSE),"")</f>
        <v/>
      </c>
      <c r="H160" s="33">
        <f>IFERROR(VLOOKUP($B160,[1]평가!$B:$Z,MATCH(LEFT(H$2,2),[1]평가!$7:$7,0)-1,FALSE),"")</f>
        <v>0</v>
      </c>
      <c r="I160" s="36">
        <f>IFERROR(VLOOKUP($B160,[1]평가!$B:$Z,MATCH(LEFT(I$2,2),[1]평가!$7:$7,0)-1,FALSE),"")</f>
        <v>61</v>
      </c>
      <c r="J160" s="36">
        <f>IFERROR(VLOOKUP($B160,[1]평가!$B:$Z,MATCH(LEFT(J$2,2),[1]평가!$7:$7,0)-1,FALSE),"")</f>
        <v>180</v>
      </c>
      <c r="K160" s="33">
        <f>IFERROR(VLOOKUP($B160,[2]평가!$B:$Z,MATCH(LEFT(K$2,2),[2]평가!$7:$7,0)-1,FALSE),"")</f>
        <v>0</v>
      </c>
      <c r="L160" s="36">
        <f>IFERROR(VLOOKUP($B160,[2]평가!$B:$Z,MATCH(LEFT(L$2,2),[2]평가!$7:$7,0)-1,FALSE),"")</f>
        <v>67</v>
      </c>
      <c r="M160" s="39">
        <f>IFERROR(VLOOKUP($B160,[2]평가!$B:$Z,MATCH(LEFT(M$2,2),[2]평가!$7:$7,0)-1,FALSE),"")</f>
        <v>143</v>
      </c>
      <c r="N160" s="33">
        <f>IFERROR(VLOOKUP($B160,[3]평가!$B:$Z,MATCH(LEFT(N$2,2),[3]평가!$7:$7,0)-1,FALSE),"")</f>
        <v>0</v>
      </c>
      <c r="O160" s="36">
        <f>IFERROR(VLOOKUP($B160,[3]평가!$B:$Z,MATCH(LEFT(O$2,2),[3]평가!$7:$7,0)-1,FALSE),"")</f>
        <v>79</v>
      </c>
      <c r="P160" s="39">
        <f>IFERROR(VLOOKUP($B160,[3]평가!$B:$Z,MATCH(LEFT(P$2,2),[3]평가!$7:$7,0)-1,FALSE),"")</f>
        <v>61</v>
      </c>
      <c r="Q160" s="33">
        <f>IFERROR(VLOOKUP($B160,[4]평가!$B:$Z,MATCH(LEFT(Q$2,2),[4]평가!$7:$7,0)-1,FALSE),"")</f>
        <v>0</v>
      </c>
      <c r="R160" s="36">
        <f>IFERROR(VLOOKUP($B160,[4]평가!$B:$Z,MATCH(LEFT(R$2,2),[4]평가!$7:$7,0)-1,FALSE),"")</f>
        <v>68</v>
      </c>
      <c r="S160" s="39">
        <f>IFERROR(VLOOKUP($B160,[4]평가!$B:$Z,MATCH(LEFT(S$2,2),[4]평가!$7:$7,0)-1,FALSE),"")</f>
        <v>170</v>
      </c>
      <c r="T160" s="33">
        <f>IFERROR(VLOOKUP($B160,[5]평가!$B:$Z,MATCH(LEFT(T$2,2),[5]평가!$7:$7,0)-1,FALSE),"")</f>
        <v>0</v>
      </c>
      <c r="U160" s="36">
        <f>IFERROR(VLOOKUP($B160,[5]평가!$B:$Z,MATCH(LEFT(U$2,2),[5]평가!$7:$7,0)-1,FALSE),"")</f>
        <v>88</v>
      </c>
      <c r="V160" s="39">
        <f>IFERROR(VLOOKUP($B160,[5]평가!$B:$Z,MATCH(LEFT(V$2,2),[5]평가!$7:$7,0)-1,FALSE),"")</f>
        <v>22</v>
      </c>
      <c r="W160" s="33">
        <f>IFERROR(VLOOKUP($B160,대상!$B:$AD,MATCH(W$2,대상!$1:$1,0)-1,FALSE),"")</f>
        <v>0</v>
      </c>
      <c r="X160" s="20">
        <f>IF(ISBLANK(B160),"",T$1-COUNTIF(H160:V160,"회피"))</f>
        <v>5</v>
      </c>
      <c r="Y160" s="21">
        <f>IF($T$1=X160,(SUM(I160,L160,O160,R160,U160)-MIN(I160,L160,O160,R160,U160)-MAX(I160,L160,O160,R160,U160))/($T$1-2),SUM(I160,L160,O160,R160,U160/X160))</f>
        <v>71.333333333333329</v>
      </c>
      <c r="Z160" s="40">
        <f>IFERROR(VLOOKUP($B160,대상!$B:$AD,MATCH(Z$2,대상!$1:$1,0)-1,FALSE),0)</f>
        <v>0</v>
      </c>
      <c r="AA160" s="41">
        <f>IFERROR(IF(W160="면제","100"+Z160,Y160+Z160),"")</f>
        <v>71.333333333333329</v>
      </c>
      <c r="AB160" s="35" t="str">
        <f>IF(OR(W160="면제",N(Y160)=0),"",IF(AA160&lt;60,"과락",""))</f>
        <v/>
      </c>
      <c r="AC160" s="54">
        <f>IF(N(AA160)=0,"",RANK(AA160,AA$3:AA$202))</f>
        <v>155</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성장전략에서 실증 마케팅에 대한 구체적인 방안이 제시되어야 비즈니스가 가능하나 미흡하여 사업화에 어려움이 판단됌. _x000D_③- 창업 아이템의 구성요소 및 핵심 기능이 매우 명확하게 기술되어있음
- 비즈니스 모듈 및 자금 조달 계획, 매출계획에 대한 내용이 보완되어야함 _x000D_④현장의 문제를 반영한 솔루션 도출이 합리적임. 창업 아이템에 대한 개발 전략과 사업화 전략이 다소 모호함. _x000D_⑤맨홀 추락방지 장치 개발과제임. 문제점에 대한 설명과 기술개발방향에 대한 설명이 되어 있음.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 xml:space="preserve">①불일치 _x000D_②불일치 _x000D_③불일치 _x000D_④불일치 _x000D_⑤불일치 </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 xml:space="preserve">①하드웨어를 개선항 맨홀추락방지 기술로서 지역주력산업과 불일치함   _x000D_②본 사업의 지역 주력 산업인 시스템반도체, 인공지능, 바이오, 지능형 로봇에 일치하지 않음 _x000D_③맨홀뚜껑 이탈방지 모듈로 분야가 불일치 _x000D_④재난 방지관련 기술로 지역주력산업 불일치함. _x000D_⑤지역주력산업과 연관 없음 </v>
      </c>
    </row>
    <row r="161" spans="1:32" ht="30" customHeight="1" x14ac:dyDescent="0.35">
      <c r="A161" s="4">
        <v>189</v>
      </c>
      <c r="B161" s="2">
        <v>20430168</v>
      </c>
      <c r="C161" s="38" t="str">
        <f>IFERROR(VLOOKUP($B161,대상!$B:$AC,MATCH(C$2,대상!$1:$1,0)-1,FALSE),"")</f>
        <v>지역기반</v>
      </c>
      <c r="D161" s="38" t="str">
        <f>IFERROR(VLOOKUP($B161,대상!$B$1:$AC$2756,MATCH(D$2,대상!$1:$1,0)-1,FALSE),"")</f>
        <v>김영철</v>
      </c>
      <c r="E161" s="36" t="str">
        <f>IFERROR(VLOOKUP($B161,대상!$B:$AC,MATCH(E$2,대상!$1:$1,0)-1,FALSE),"")</f>
        <v>기계ㆍ소재</v>
      </c>
      <c r="F161" s="38" t="str">
        <f>IFERROR(VLOOKUP($B161,대상!$B:$AC,MATCH(F$2,대상!$1:$1,0)-1,FALSE),"")</f>
        <v>범용 지그 시스템 기술 적용으로 복잡한 형상물 고정이 가능한  자동화 수직형 범용 지그 개발</v>
      </c>
      <c r="G161" s="38" t="str">
        <f>IFERROR(VLOOKUP($B161,대상!$B:$AC,MATCH(G$2,대상!$1:$1,0)-1,FALSE),"")</f>
        <v/>
      </c>
      <c r="H161" s="33">
        <f>IFERROR(VLOOKUP($B161,[1]평가!$B:$Z,MATCH(LEFT(H$2,2),[1]평가!$7:$7,0)-1,FALSE),"")</f>
        <v>0</v>
      </c>
      <c r="I161" s="36">
        <f>IFERROR(VLOOKUP($B161,[1]평가!$B:$Z,MATCH(LEFT(I$2,2),[1]평가!$7:$7,0)-1,FALSE),"")</f>
        <v>67</v>
      </c>
      <c r="J161" s="36">
        <f>IFERROR(VLOOKUP($B161,[1]평가!$B:$Z,MATCH(LEFT(J$2,2),[1]평가!$7:$7,0)-1,FALSE),"")</f>
        <v>148</v>
      </c>
      <c r="K161" s="33">
        <f>IFERROR(VLOOKUP($B161,[2]평가!$B:$Z,MATCH(LEFT(K$2,2),[2]평가!$7:$7,0)-1,FALSE),"")</f>
        <v>0</v>
      </c>
      <c r="L161" s="36">
        <f>IFERROR(VLOOKUP($B161,[2]평가!$B:$Z,MATCH(LEFT(L$2,2),[2]평가!$7:$7,0)-1,FALSE),"")</f>
        <v>71</v>
      </c>
      <c r="M161" s="39">
        <f>IFERROR(VLOOKUP($B161,[2]평가!$B:$Z,MATCH(LEFT(M$2,2),[2]평가!$7:$7,0)-1,FALSE),"")</f>
        <v>119</v>
      </c>
      <c r="N161" s="33">
        <f>IFERROR(VLOOKUP($B161,[3]평가!$B:$Z,MATCH(LEFT(N$2,2),[3]평가!$7:$7,0)-1,FALSE),"")</f>
        <v>0</v>
      </c>
      <c r="O161" s="36">
        <f>IFERROR(VLOOKUP($B161,[3]평가!$B:$Z,MATCH(LEFT(O$2,2),[3]평가!$7:$7,0)-1,FALSE),"")</f>
        <v>68</v>
      </c>
      <c r="P161" s="39">
        <f>IFERROR(VLOOKUP($B161,[3]평가!$B:$Z,MATCH(LEFT(P$2,2),[3]평가!$7:$7,0)-1,FALSE),"")</f>
        <v>163</v>
      </c>
      <c r="Q161" s="33">
        <f>IFERROR(VLOOKUP($B161,[4]평가!$B:$Z,MATCH(LEFT(Q$2,2),[4]평가!$7:$7,0)-1,FALSE),"")</f>
        <v>0</v>
      </c>
      <c r="R161" s="36">
        <f>IFERROR(VLOOKUP($B161,[4]평가!$B:$Z,MATCH(LEFT(R$2,2),[4]평가!$7:$7,0)-1,FALSE),"")</f>
        <v>79</v>
      </c>
      <c r="S161" s="39">
        <f>IFERROR(VLOOKUP($B161,[4]평가!$B:$Z,MATCH(LEFT(S$2,2),[4]평가!$7:$7,0)-1,FALSE),"")</f>
        <v>62</v>
      </c>
      <c r="T161" s="33">
        <f>IFERROR(VLOOKUP($B161,[5]평가!$B:$Z,MATCH(LEFT(T$2,2),[5]평가!$7:$7,0)-1,FALSE),"")</f>
        <v>0</v>
      </c>
      <c r="U161" s="36">
        <f>IFERROR(VLOOKUP($B161,[5]평가!$B:$Z,MATCH(LEFT(U$2,2),[5]평가!$7:$7,0)-1,FALSE),"")</f>
        <v>75</v>
      </c>
      <c r="V161" s="39">
        <f>IFERROR(VLOOKUP($B161,[5]평가!$B:$Z,MATCH(LEFT(V$2,2),[5]평가!$7:$7,0)-1,FALSE),"")</f>
        <v>111</v>
      </c>
      <c r="W161" s="33">
        <f>IFERROR(VLOOKUP($B161,대상!$B:$AD,MATCH(W$2,대상!$1:$1,0)-1,FALSE),"")</f>
        <v>0</v>
      </c>
      <c r="X161" s="20">
        <f>IF(ISBLANK(B161),"",T$1-COUNTIF(H161:V161,"회피"))</f>
        <v>5</v>
      </c>
      <c r="Y161" s="21">
        <f>IF($T$1=X161,(SUM(I161,L161,O161,R161,U161)-MIN(I161,L161,O161,R161,U161)-MAX(I161,L161,O161,R161,U161))/($T$1-2),SUM(I161,L161,O161,R161,U161/X161))</f>
        <v>71.333333333333329</v>
      </c>
      <c r="Z161" s="40">
        <f>IFERROR(VLOOKUP($B161,대상!$B:$AD,MATCH(Z$2,대상!$1:$1,0)-1,FALSE),0)</f>
        <v>0</v>
      </c>
      <c r="AA161" s="41">
        <f>IFERROR(IF(W161="면제","100"+Z161,Y161+Z161),"")</f>
        <v>71.333333333333329</v>
      </c>
      <c r="AB161" s="35" t="str">
        <f>IF(OR(W161="면제",N(Y161)=0),"",IF(AA161&lt;60,"과락",""))</f>
        <v/>
      </c>
      <c r="AC161" s="54">
        <f>IF(N(AA161)=0,"",RANK(AA161,AA$3:AA$202))</f>
        <v>155</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①기존시장에 대한 진입 전략과 경쟁력확보에 관한 세부적인 전략이 필요함 _x000D_②사업계획서의 내용은 양호하나 구체화 고도화 방안에서 범용모델의 경우 다양한 제품 수용이 가능 하여야 하나 구체적인 방안 제시가 미흡함. _x000D_③- 아이템의 도식화가 제시되었으며, 해당 시장이 명확히 제시됨.
- 사업화 전략 및 시장 진입 전략에 대한 기술이 미흡함 _x000D_④사업 영역에 대한 이해도가 높고 제품 완성도가 높음. 사업 확장 및 성장 전략이 다소 모호함.  _x000D_⑤범용지그 개발을 위한 과제임. 기존 지그문제점을 개선하고 기술개발내용이 구체적으로 명기됨.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15</v>
      </c>
      <c r="B162" s="2">
        <v>20417245</v>
      </c>
      <c r="C162" s="38" t="str">
        <f>IFERROR(VLOOKUP($B162,대상!$B:$AC,MATCH(C$2,대상!$1:$1,0)-1,FALSE),"")</f>
        <v>지역기반</v>
      </c>
      <c r="D162" s="38" t="str">
        <f>IFERROR(VLOOKUP($B162,대상!$B$1:$AC$2756,MATCH(D$2,대상!$1:$1,0)-1,FALSE),"")</f>
        <v>지현철</v>
      </c>
      <c r="E162" s="36" t="str">
        <f>IFERROR(VLOOKUP($B162,대상!$B:$AC,MATCH(E$2,대상!$1:$1,0)-1,FALSE),"")</f>
        <v>기계ㆍ소재</v>
      </c>
      <c r="F162" s="38" t="str">
        <f>IFERROR(VLOOKUP($B162,대상!$B:$AC,MATCH(F$2,대상!$1:$1,0)-1,FALSE),"")</f>
        <v>PHA 기반 3D 프린팅 자연장 맞춤형 메모리얼 유골함</v>
      </c>
      <c r="G162" s="38" t="str">
        <f>IFERROR(VLOOKUP($B162,대상!$B:$AC,MATCH(G$2,대상!$1:$1,0)-1,FALSE),"")</f>
        <v/>
      </c>
      <c r="H162" s="33">
        <f>IFERROR(VLOOKUP($B162,[1]평가!$B:$Z,MATCH(LEFT(H$2,2),[1]평가!$7:$7,0)-1,FALSE),"")</f>
        <v>0</v>
      </c>
      <c r="I162" s="36">
        <f>IFERROR(VLOOKUP($B162,[1]평가!$B:$Z,MATCH(LEFT(I$2,2),[1]평가!$7:$7,0)-1,FALSE),"")</f>
        <v>67</v>
      </c>
      <c r="J162" s="36">
        <f>IFERROR(VLOOKUP($B162,[1]평가!$B:$Z,MATCH(LEFT(J$2,2),[1]평가!$7:$7,0)-1,FALSE),"")</f>
        <v>148</v>
      </c>
      <c r="K162" s="33">
        <f>IFERROR(VLOOKUP($B162,[2]평가!$B:$Z,MATCH(LEFT(K$2,2),[2]평가!$7:$7,0)-1,FALSE),"")</f>
        <v>0</v>
      </c>
      <c r="L162" s="36">
        <f>IFERROR(VLOOKUP($B162,[2]평가!$B:$Z,MATCH(LEFT(L$2,2),[2]평가!$7:$7,0)-1,FALSE),"")</f>
        <v>77</v>
      </c>
      <c r="M162" s="39">
        <f>IFERROR(VLOOKUP($B162,[2]평가!$B:$Z,MATCH(LEFT(M$2,2),[2]평가!$7:$7,0)-1,FALSE),"")</f>
        <v>86</v>
      </c>
      <c r="N162" s="33">
        <f>IFERROR(VLOOKUP($B162,[3]평가!$B:$Z,MATCH(LEFT(N$2,2),[3]평가!$7:$7,0)-1,FALSE),"")</f>
        <v>0</v>
      </c>
      <c r="O162" s="36">
        <f>IFERROR(VLOOKUP($B162,[3]평가!$B:$Z,MATCH(LEFT(O$2,2),[3]평가!$7:$7,0)-1,FALSE),"")</f>
        <v>69</v>
      </c>
      <c r="P162" s="39">
        <f>IFERROR(VLOOKUP($B162,[3]평가!$B:$Z,MATCH(LEFT(P$2,2),[3]평가!$7:$7,0)-1,FALSE),"")</f>
        <v>138</v>
      </c>
      <c r="Q162" s="33">
        <f>IFERROR(VLOOKUP($B162,[4]평가!$B:$Z,MATCH(LEFT(Q$2,2),[4]평가!$7:$7,0)-1,FALSE),"")</f>
        <v>0</v>
      </c>
      <c r="R162" s="36">
        <f>IFERROR(VLOOKUP($B162,[4]평가!$B:$Z,MATCH(LEFT(R$2,2),[4]평가!$7:$7,0)-1,FALSE),"")</f>
        <v>78</v>
      </c>
      <c r="S162" s="39">
        <f>IFERROR(VLOOKUP($B162,[4]평가!$B:$Z,MATCH(LEFT(S$2,2),[4]평가!$7:$7,0)-1,FALSE),"")</f>
        <v>103</v>
      </c>
      <c r="T162" s="33">
        <f>IFERROR(VLOOKUP($B162,[5]평가!$B:$Z,MATCH(LEFT(T$2,2),[5]평가!$7:$7,0)-1,FALSE),"")</f>
        <v>0</v>
      </c>
      <c r="U162" s="36">
        <f>IFERROR(VLOOKUP($B162,[5]평가!$B:$Z,MATCH(LEFT(U$2,2),[5]평가!$7:$7,0)-1,FALSE),"")</f>
        <v>61</v>
      </c>
      <c r="V162" s="39">
        <f>IFERROR(VLOOKUP($B162,[5]평가!$B:$Z,MATCH(LEFT(V$2,2),[5]평가!$7:$7,0)-1,FALSE),"")</f>
        <v>190</v>
      </c>
      <c r="W162" s="33">
        <f>IFERROR(VLOOKUP($B162,대상!$B:$AD,MATCH(W$2,대상!$1:$1,0)-1,FALSE),"")</f>
        <v>0</v>
      </c>
      <c r="X162" s="20">
        <f>IF(ISBLANK(B162),"",T$1-COUNTIF(H162:V162,"회피"))</f>
        <v>5</v>
      </c>
      <c r="Y162" s="21">
        <f>IF($T$1=X162,(SUM(I162,L162,O162,R162,U162)-MIN(I162,L162,O162,R162,U162)-MAX(I162,L162,O162,R162,U162))/($T$1-2),SUM(I162,L162,O162,R162,U162/X162))</f>
        <v>71</v>
      </c>
      <c r="Z162" s="40">
        <f>IFERROR(VLOOKUP($B162,대상!$B:$AD,MATCH(Z$2,대상!$1:$1,0)-1,FALSE),0)</f>
        <v>0</v>
      </c>
      <c r="AA162" s="41">
        <f>IFERROR(IF(W162="면제","100"+Z162,Y162+Z162),"")</f>
        <v>71</v>
      </c>
      <c r="AB162" s="35" t="str">
        <f>IF(OR(W162="면제",N(Y162)=0),"",IF(AA162&lt;60,"과락",""))</f>
        <v/>
      </c>
      <c r="AC162" s="54">
        <f>IF(N(AA162)=0,"",RANK(AA162,AA$3:AA$202))</f>
        <v>160</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①기존시장에 대한 진입 전략과 경쟁력확보에 관한 세부적인 전략이 필요함 _x000D_②사업게획은 양호하나 비즈니스 모델의 구체성이 미흡하며 조직구성 역시 미흡하여 사업 추진에 어려움이 있어 실현가능성이 부족함. _x000D_③- 목표 시장이 명확하고 시장 분석이 명확함
- 아이템 기술에 대한 제시가 미흡하며, 차별화 전략의 보완이 필요함 _x000D_④제품의 필요성에 대해 설득력이 있음. 이미 개화된 시장에 새로운 제품으로 진출하는 경우, 기존 관습을 탈피하기 위한 구체적인 전략이 필요함. 가격 경쟁력과 차별성을 강하게 드러낼 수 있는 마케팅 전략과 기존 제품 경쟁사 대응 전략 구축이 필요함.  _x000D_⑤개인형 유골함개발을 위한 과제임. 수요자들의 요구 적합도에 대한 보완 설명이 필요하다고 보여짐.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49</v>
      </c>
      <c r="B163" s="2">
        <v>20430593</v>
      </c>
      <c r="C163" s="38" t="str">
        <f>IFERROR(VLOOKUP($B163,대상!$B:$AC,MATCH(C$2,대상!$1:$1,0)-1,FALSE),"")</f>
        <v>지역기반</v>
      </c>
      <c r="D163" s="38" t="str">
        <f>IFERROR(VLOOKUP($B163,대상!$B$1:$AC$2756,MATCH(D$2,대상!$1:$1,0)-1,FALSE),"")</f>
        <v>김진욱</v>
      </c>
      <c r="E163" s="36" t="str">
        <f>IFERROR(VLOOKUP($B163,대상!$B:$AC,MATCH(E$2,대상!$1:$1,0)-1,FALSE),"")</f>
        <v>기계ㆍ소재</v>
      </c>
      <c r="F163" s="38" t="str">
        <f>IFERROR(VLOOKUP($B163,대상!$B:$AC,MATCH(F$2,대상!$1:$1,0)-1,FALSE),"")</f>
        <v>모듈형 구조 설계 기반 야간 안전 퍼포먼스 기어, 올빼미기어(OWL GEAR)</v>
      </c>
      <c r="G163" s="38" t="str">
        <f>IFERROR(VLOOKUP($B163,대상!$B:$AC,MATCH(G$2,대상!$1:$1,0)-1,FALSE),"")</f>
        <v/>
      </c>
      <c r="H163" s="33">
        <f>IFERROR(VLOOKUP($B163,[1]평가!$B:$Z,MATCH(LEFT(H$2,2),[1]평가!$7:$7,0)-1,FALSE),"")</f>
        <v>0</v>
      </c>
      <c r="I163" s="36">
        <f>IFERROR(VLOOKUP($B163,[1]평가!$B:$Z,MATCH(LEFT(I$2,2),[1]평가!$7:$7,0)-1,FALSE),"")</f>
        <v>73</v>
      </c>
      <c r="J163" s="36">
        <f>IFERROR(VLOOKUP($B163,[1]평가!$B:$Z,MATCH(LEFT(J$2,2),[1]평가!$7:$7,0)-1,FALSE),"")</f>
        <v>117</v>
      </c>
      <c r="K163" s="33">
        <f>IFERROR(VLOOKUP($B163,[2]평가!$B:$Z,MATCH(LEFT(K$2,2),[2]평가!$7:$7,0)-1,FALSE),"")</f>
        <v>0</v>
      </c>
      <c r="L163" s="36">
        <f>IFERROR(VLOOKUP($B163,[2]평가!$B:$Z,MATCH(LEFT(L$2,2),[2]평가!$7:$7,0)-1,FALSE),"")</f>
        <v>72</v>
      </c>
      <c r="M163" s="39">
        <f>IFERROR(VLOOKUP($B163,[2]평가!$B:$Z,MATCH(LEFT(M$2,2),[2]평가!$7:$7,0)-1,FALSE),"")</f>
        <v>108</v>
      </c>
      <c r="N163" s="33">
        <f>IFERROR(VLOOKUP($B163,[3]평가!$B:$Z,MATCH(LEFT(N$2,2),[3]평가!$7:$7,0)-1,FALSE),"")</f>
        <v>0</v>
      </c>
      <c r="O163" s="36">
        <f>IFERROR(VLOOKUP($B163,[3]평가!$B:$Z,MATCH(LEFT(O$2,2),[3]평가!$7:$7,0)-1,FALSE),"")</f>
        <v>76</v>
      </c>
      <c r="P163" s="39">
        <f>IFERROR(VLOOKUP($B163,[3]평가!$B:$Z,MATCH(LEFT(P$2,2),[3]평가!$7:$7,0)-1,FALSE),"")</f>
        <v>76</v>
      </c>
      <c r="Q163" s="33">
        <f>IFERROR(VLOOKUP($B163,[4]평가!$B:$Z,MATCH(LEFT(Q$2,2),[4]평가!$7:$7,0)-1,FALSE),"")</f>
        <v>0</v>
      </c>
      <c r="R163" s="36">
        <f>IFERROR(VLOOKUP($B163,[4]평가!$B:$Z,MATCH(LEFT(R$2,2),[4]평가!$7:$7,0)-1,FALSE),"")</f>
        <v>68</v>
      </c>
      <c r="S163" s="39">
        <f>IFERROR(VLOOKUP($B163,[4]평가!$B:$Z,MATCH(LEFT(S$2,2),[4]평가!$7:$7,0)-1,FALSE),"")</f>
        <v>170</v>
      </c>
      <c r="T163" s="33">
        <f>IFERROR(VLOOKUP($B163,[5]평가!$B:$Z,MATCH(LEFT(T$2,2),[5]평가!$7:$7,0)-1,FALSE),"")</f>
        <v>0</v>
      </c>
      <c r="U163" s="36">
        <f>IFERROR(VLOOKUP($B163,[5]평가!$B:$Z,MATCH(LEFT(U$2,2),[5]평가!$7:$7,0)-1,FALSE),"")</f>
        <v>64</v>
      </c>
      <c r="V163" s="39">
        <f>IFERROR(VLOOKUP($B163,[5]평가!$B:$Z,MATCH(LEFT(V$2,2),[5]평가!$7:$7,0)-1,FALSE),"")</f>
        <v>174</v>
      </c>
      <c r="W163" s="33">
        <f>IFERROR(VLOOKUP($B163,대상!$B:$AD,MATCH(W$2,대상!$1:$1,0)-1,FALSE),"")</f>
        <v>0</v>
      </c>
      <c r="X163" s="20">
        <f>IF(ISBLANK(B163),"",T$1-COUNTIF(H163:V163,"회피"))</f>
        <v>5</v>
      </c>
      <c r="Y163" s="21">
        <f>IF($T$1=X163,(SUM(I163,L163,O163,R163,U163)-MIN(I163,L163,O163,R163,U163)-MAX(I163,L163,O163,R163,U163))/($T$1-2),SUM(I163,L163,O163,R163,U163/X163))</f>
        <v>71</v>
      </c>
      <c r="Z163" s="40">
        <f>IFERROR(VLOOKUP($B163,대상!$B:$AD,MATCH(Z$2,대상!$1:$1,0)-1,FALSE),0)</f>
        <v>0</v>
      </c>
      <c r="AA163" s="41">
        <f>IFERROR(IF(W163="면제","100"+Z163,Y163+Z163),"")</f>
        <v>71</v>
      </c>
      <c r="AB163" s="35" t="str">
        <f>IF(OR(W163="면제",N(Y163)=0),"",IF(AA163&lt;60,"과락",""))</f>
        <v/>
      </c>
      <c r="AC163" s="54">
        <f>IF(N(AA163)=0,"",RANK(AA163,AA$3:AA$202))</f>
        <v>160</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①사회적으러 주목받는 기술이나 기슬적인 소개가 부족함 후발 진입자에 대한 방어 대첵이 필요함 _x000D_②사업게획은 양호하나 비즈니스 모델의 구체성이 미흡하며 조직구성 역시 부족하여 사업 추진에 어려움이 있으며 실현가능성이 부족함. _x000D_③- 기술 분석 및 제시가 명확하게 작성됨.
- 시장 분석 및 성장 전략의 구체적인 제시가 필요함. _x000D_④타겟 고객과 시장이 명확하여, 제품 마케팅에 따른 매출 성장 기대됨. 기존 스포츠 앱(나이키런 등)의 대체 가능성이 높지 않아서, 앱 개발 및 투자 필요성이 다소 미흡함.  _x000D_⑤기존의 야간반사 용품대비 차별성에 대한 보완 설명이 필요함. 시장진입을 위한 경쟁력에 대한 보완 설명이 필요함.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62</v>
      </c>
      <c r="B164" s="2">
        <v>20438304</v>
      </c>
      <c r="C164" s="38" t="str">
        <f>IFERROR(VLOOKUP($B164,대상!$B:$AC,MATCH(C$2,대상!$1:$1,0)-1,FALSE),"")</f>
        <v>지역기반</v>
      </c>
      <c r="D164" s="38" t="str">
        <f>IFERROR(VLOOKUP($B164,대상!$B$1:$AC$2756,MATCH(D$2,대상!$1:$1,0)-1,FALSE),"")</f>
        <v>정희진</v>
      </c>
      <c r="E164" s="36" t="str">
        <f>IFERROR(VLOOKUP($B164,대상!$B:$AC,MATCH(E$2,대상!$1:$1,0)-1,FALSE),"")</f>
        <v>기계ㆍ소재</v>
      </c>
      <c r="F164" s="38" t="str">
        <f>IFERROR(VLOOKUP($B164,대상!$B:$AC,MATCH(F$2,대상!$1:$1,0)-1,FALSE),"")</f>
        <v>국내산 찹쌀과 대체당을 활용한 냉동 유통형 저당 개성주악</v>
      </c>
      <c r="G164" s="38" t="str">
        <f>IFERROR(VLOOKUP($B164,대상!$B:$AC,MATCH(G$2,대상!$1:$1,0)-1,FALSE),"")</f>
        <v/>
      </c>
      <c r="H164" s="33">
        <f>IFERROR(VLOOKUP($B164,[1]평가!$B:$Z,MATCH(LEFT(H$2,2),[1]평가!$7:$7,0)-1,FALSE),"")</f>
        <v>0</v>
      </c>
      <c r="I164" s="36">
        <f>IFERROR(VLOOKUP($B164,[1]평가!$B:$Z,MATCH(LEFT(I$2,2),[1]평가!$7:$7,0)-1,FALSE),"")</f>
        <v>86</v>
      </c>
      <c r="J164" s="36">
        <f>IFERROR(VLOOKUP($B164,[1]평가!$B:$Z,MATCH(LEFT(J$2,2),[1]평가!$7:$7,0)-1,FALSE),"")</f>
        <v>35</v>
      </c>
      <c r="K164" s="33">
        <f>IFERROR(VLOOKUP($B164,[2]평가!$B:$Z,MATCH(LEFT(K$2,2),[2]평가!$7:$7,0)-1,FALSE),"")</f>
        <v>0</v>
      </c>
      <c r="L164" s="36">
        <f>IFERROR(VLOOKUP($B164,[2]평가!$B:$Z,MATCH(LEFT(L$2,2),[2]평가!$7:$7,0)-1,FALSE),"")</f>
        <v>71</v>
      </c>
      <c r="M164" s="39">
        <f>IFERROR(VLOOKUP($B164,[2]평가!$B:$Z,MATCH(LEFT(M$2,2),[2]평가!$7:$7,0)-1,FALSE),"")</f>
        <v>119</v>
      </c>
      <c r="N164" s="33">
        <f>IFERROR(VLOOKUP($B164,[3]평가!$B:$Z,MATCH(LEFT(N$2,2),[3]평가!$7:$7,0)-1,FALSE),"")</f>
        <v>0</v>
      </c>
      <c r="O164" s="36">
        <f>IFERROR(VLOOKUP($B164,[3]평가!$B:$Z,MATCH(LEFT(O$2,2),[3]평가!$7:$7,0)-1,FALSE),"")</f>
        <v>64</v>
      </c>
      <c r="P164" s="39">
        <f>IFERROR(VLOOKUP($B164,[3]평가!$B:$Z,MATCH(LEFT(P$2,2),[3]평가!$7:$7,0)-1,FALSE),"")</f>
        <v>188</v>
      </c>
      <c r="Q164" s="33">
        <f>IFERROR(VLOOKUP($B164,[4]평가!$B:$Z,MATCH(LEFT(Q$2,2),[4]평가!$7:$7,0)-1,FALSE),"")</f>
        <v>0</v>
      </c>
      <c r="R164" s="36">
        <f>IFERROR(VLOOKUP($B164,[4]평가!$B:$Z,MATCH(LEFT(R$2,2),[4]평가!$7:$7,0)-1,FALSE),"")</f>
        <v>66</v>
      </c>
      <c r="S164" s="39">
        <f>IFERROR(VLOOKUP($B164,[4]평가!$B:$Z,MATCH(LEFT(S$2,2),[4]평가!$7:$7,0)-1,FALSE),"")</f>
        <v>190</v>
      </c>
      <c r="T164" s="33">
        <f>IFERROR(VLOOKUP($B164,[5]평가!$B:$Z,MATCH(LEFT(T$2,2),[5]평가!$7:$7,0)-1,FALSE),"")</f>
        <v>0</v>
      </c>
      <c r="U164" s="36">
        <f>IFERROR(VLOOKUP($B164,[5]평가!$B:$Z,MATCH(LEFT(U$2,2),[5]평가!$7:$7,0)-1,FALSE),"")</f>
        <v>75</v>
      </c>
      <c r="V164" s="39">
        <f>IFERROR(VLOOKUP($B164,[5]평가!$B:$Z,MATCH(LEFT(V$2,2),[5]평가!$7:$7,0)-1,FALSE),"")</f>
        <v>111</v>
      </c>
      <c r="W164" s="33">
        <f>IFERROR(VLOOKUP($B164,대상!$B:$AD,MATCH(W$2,대상!$1:$1,0)-1,FALSE),"")</f>
        <v>0</v>
      </c>
      <c r="X164" s="20">
        <f>IF(ISBLANK(B164),"",T$1-COUNTIF(H164:V164,"회피"))</f>
        <v>5</v>
      </c>
      <c r="Y164" s="21">
        <f>IF($T$1=X164,(SUM(I164,L164,O164,R164,U164)-MIN(I164,L164,O164,R164,U164)-MAX(I164,L164,O164,R164,U164))/($T$1-2),SUM(I164,L164,O164,R164,U164/X164))</f>
        <v>70.666666666666671</v>
      </c>
      <c r="Z164" s="40">
        <f>IFERROR(VLOOKUP($B164,대상!$B:$AD,MATCH(Z$2,대상!$1:$1,0)-1,FALSE),0)</f>
        <v>0</v>
      </c>
      <c r="AA164" s="41">
        <f>IFERROR(IF(W164="면제","100"+Z164,Y164+Z164),"")</f>
        <v>70.666666666666671</v>
      </c>
      <c r="AB164" s="35" t="str">
        <f>IF(OR(W164="면제",N(Y164)=0),"",IF(AA164&lt;60,"과락",""))</f>
        <v/>
      </c>
      <c r="AC164" s="54">
        <f>IF(N(AA164)=0,"",RANK(AA164,AA$3:AA$202))</f>
        <v>162</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①기존시장에 대한 진입 전략과 경쟁력확보에 관한 세부적인 전략이 필요함 _x000D_②사업계획은 양호하나 식품에 대한 안정성이 구체적으로 제시되어야 하나 미흡함. _x000D_③- 기술의 목표가 명확하게 작성되었음
- 비즈니스 모델의 구체적인 제시가 필요함 _x000D_④헬스케어 이슈를 타겟한 제품이 우수함. 사업의 확장 전략에 대해 구체적인 계획이 없어, 지원 취지에 맞지 않음.  _x000D_⑤냉동형 개성주악의 제조기술에 대한 구체성이 있음. K푸트 시장으로 확장이 가능할것으로 보임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154</v>
      </c>
      <c r="B165" s="2">
        <v>20431010</v>
      </c>
      <c r="C165" s="38" t="str">
        <f>IFERROR(VLOOKUP($B165,대상!$B:$AC,MATCH(C$2,대상!$1:$1,0)-1,FALSE),"")</f>
        <v>지역기반</v>
      </c>
      <c r="D165" s="38" t="str">
        <f>IFERROR(VLOOKUP($B165,대상!$B$1:$AC$2756,MATCH(D$2,대상!$1:$1,0)-1,FALSE),"")</f>
        <v>양호선</v>
      </c>
      <c r="E165" s="36" t="str">
        <f>IFERROR(VLOOKUP($B165,대상!$B:$AC,MATCH(E$2,대상!$1:$1,0)-1,FALSE),"")</f>
        <v>기계ㆍ소재</v>
      </c>
      <c r="F165" s="38" t="str">
        <f>IFERROR(VLOOKUP($B165,대상!$B:$AC,MATCH(F$2,대상!$1:$1,0)-1,FALSE),"")</f>
        <v>AI·운동데이터 기반 게임형 지속성 예측 관리 플랫폼  아임핏</v>
      </c>
      <c r="G165" s="38" t="str">
        <f>IFERROR(VLOOKUP($B165,대상!$B:$AC,MATCH(G$2,대상!$1:$1,0)-1,FALSE),"")</f>
        <v/>
      </c>
      <c r="H165" s="33">
        <f>IFERROR(VLOOKUP($B165,[1]평가!$B:$Z,MATCH(LEFT(H$2,2),[1]평가!$7:$7,0)-1,FALSE),"")</f>
        <v>0</v>
      </c>
      <c r="I165" s="36">
        <f>IFERROR(VLOOKUP($B165,[1]평가!$B:$Z,MATCH(LEFT(I$2,2),[1]평가!$7:$7,0)-1,FALSE),"")</f>
        <v>66</v>
      </c>
      <c r="J165" s="36">
        <f>IFERROR(VLOOKUP($B165,[1]평가!$B:$Z,MATCH(LEFT(J$2,2),[1]평가!$7:$7,0)-1,FALSE),"")</f>
        <v>153</v>
      </c>
      <c r="K165" s="33">
        <f>IFERROR(VLOOKUP($B165,[2]평가!$B:$Z,MATCH(LEFT(K$2,2),[2]평가!$7:$7,0)-1,FALSE),"")</f>
        <v>0</v>
      </c>
      <c r="L165" s="36">
        <f>IFERROR(VLOOKUP($B165,[2]평가!$B:$Z,MATCH(LEFT(L$2,2),[2]평가!$7:$7,0)-1,FALSE),"")</f>
        <v>79</v>
      </c>
      <c r="M165" s="39">
        <f>IFERROR(VLOOKUP($B165,[2]평가!$B:$Z,MATCH(LEFT(M$2,2),[2]평가!$7:$7,0)-1,FALSE),"")</f>
        <v>62</v>
      </c>
      <c r="N165" s="33">
        <f>IFERROR(VLOOKUP($B165,[3]평가!$B:$Z,MATCH(LEFT(N$2,2),[3]평가!$7:$7,0)-1,FALSE),"")</f>
        <v>0</v>
      </c>
      <c r="O165" s="36">
        <f>IFERROR(VLOOKUP($B165,[3]평가!$B:$Z,MATCH(LEFT(O$2,2),[3]평가!$7:$7,0)-1,FALSE),"")</f>
        <v>76</v>
      </c>
      <c r="P165" s="39">
        <f>IFERROR(VLOOKUP($B165,[3]평가!$B:$Z,MATCH(LEFT(P$2,2),[3]평가!$7:$7,0)-1,FALSE),"")</f>
        <v>76</v>
      </c>
      <c r="Q165" s="33">
        <f>IFERROR(VLOOKUP($B165,[4]평가!$B:$Z,MATCH(LEFT(Q$2,2),[4]평가!$7:$7,0)-1,FALSE),"")</f>
        <v>0</v>
      </c>
      <c r="R165" s="36">
        <f>IFERROR(VLOOKUP($B165,[4]평가!$B:$Z,MATCH(LEFT(R$2,2),[4]평가!$7:$7,0)-1,FALSE),"")</f>
        <v>68</v>
      </c>
      <c r="S165" s="39">
        <f>IFERROR(VLOOKUP($B165,[4]평가!$B:$Z,MATCH(LEFT(S$2,2),[4]평가!$7:$7,0)-1,FALSE),"")</f>
        <v>170</v>
      </c>
      <c r="T165" s="33">
        <f>IFERROR(VLOOKUP($B165,[5]평가!$B:$Z,MATCH(LEFT(T$2,2),[5]평가!$7:$7,0)-1,FALSE),"")</f>
        <v>0</v>
      </c>
      <c r="U165" s="36">
        <f>IFERROR(VLOOKUP($B165,[5]평가!$B:$Z,MATCH(LEFT(U$2,2),[5]평가!$7:$7,0)-1,FALSE),"")</f>
        <v>68</v>
      </c>
      <c r="V165" s="39">
        <f>IFERROR(VLOOKUP($B165,[5]평가!$B:$Z,MATCH(LEFT(V$2,2),[5]평가!$7:$7,0)-1,FALSE),"")</f>
        <v>147</v>
      </c>
      <c r="W165" s="33">
        <f>IFERROR(VLOOKUP($B165,대상!$B:$AD,MATCH(W$2,대상!$1:$1,0)-1,FALSE),"")</f>
        <v>0</v>
      </c>
      <c r="X165" s="20">
        <f>IF(ISBLANK(B165),"",T$1-COUNTIF(H165:V165,"회피"))</f>
        <v>5</v>
      </c>
      <c r="Y165" s="21">
        <f>IF($T$1=X165,(SUM(I165,L165,O165,R165,U165)-MIN(I165,L165,O165,R165,U165)-MAX(I165,L165,O165,R165,U165))/($T$1-2),SUM(I165,L165,O165,R165,U165/X165))</f>
        <v>70.666666666666671</v>
      </c>
      <c r="Z165" s="40">
        <f>IFERROR(VLOOKUP($B165,대상!$B:$AD,MATCH(Z$2,대상!$1:$1,0)-1,FALSE),0)</f>
        <v>0</v>
      </c>
      <c r="AA165" s="41">
        <f>IFERROR(IF(W165="면제","100"+Z165,Y165+Z165),"")</f>
        <v>70.666666666666671</v>
      </c>
      <c r="AB165" s="35" t="str">
        <f>IF(OR(W165="면제",N(Y165)=0),"",IF(AA165&lt;60,"과락",""))</f>
        <v/>
      </c>
      <c r="AC165" s="54">
        <f>IF(N(AA165)=0,"",RANK(AA165,AA$3:AA$202))</f>
        <v>162</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①사회적으러 주목받는 기술이나 기슬적인 소개가 부족함 후발 진입자에 대한 방어 대첵이 필요함 _x000D_②사업계획서의 내용이 우수하고 목표시장 분석이 구체적이고 기술성과 차별성이 충분하여 실현가능서이 층분함 _x000D_③- 아이템 실현가능성 부분이 이미지를 통해 구체적으로 작성됨
- 기술적 차별성 및 우수성에 대한 내용이 다소 미흡함 _x000D_④시장 특성을 반영한 사업화 전략이 합리적임. 유사 어플리케이션에 대한 대응 전략을 사전에 구축할 필요가 있음. _x000D_⑤기존 스텝퍼의 문제점을 보완하려는 개발과제임. 제품과 연동되는 앱을 개발목표로 함. 수요자 중심에 차별점에 대한 보완설명이 필요함.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47</v>
      </c>
      <c r="B166" s="2">
        <v>20429072</v>
      </c>
      <c r="C166" s="38" t="str">
        <f>IFERROR(VLOOKUP($B166,대상!$B:$AC,MATCH(C$2,대상!$1:$1,0)-1,FALSE),"")</f>
        <v>지역기반</v>
      </c>
      <c r="D166" s="38" t="str">
        <f>IFERROR(VLOOKUP($B166,대상!$B$1:$AC$2756,MATCH(D$2,대상!$1:$1,0)-1,FALSE),"")</f>
        <v>김민아</v>
      </c>
      <c r="E166" s="36" t="str">
        <f>IFERROR(VLOOKUP($B166,대상!$B:$AC,MATCH(E$2,대상!$1:$1,0)-1,FALSE),"")</f>
        <v>기계ㆍ소재</v>
      </c>
      <c r="F166" s="38" t="str">
        <f>IFERROR(VLOOKUP($B166,대상!$B:$AC,MATCH(F$2,대상!$1:$1,0)-1,FALSE),"")</f>
        <v>친환경 특수원단 적용으로 유해물질 노출을 줄이고, 삼킴·충돌 위험을 완화한 안전 블록 교구</v>
      </c>
      <c r="G166" s="38" t="str">
        <f>IFERROR(VLOOKUP($B166,대상!$B:$AC,MATCH(G$2,대상!$1:$1,0)-1,FALSE),"")</f>
        <v/>
      </c>
      <c r="H166" s="33">
        <f>IFERROR(VLOOKUP($B166,[1]평가!$B:$Z,MATCH(LEFT(H$2,2),[1]평가!$7:$7,0)-1,FALSE),"")</f>
        <v>0</v>
      </c>
      <c r="I166" s="36">
        <f>IFERROR(VLOOKUP($B166,[1]평가!$B:$Z,MATCH(LEFT(I$2,2),[1]평가!$7:$7,0)-1,FALSE),"")</f>
        <v>86</v>
      </c>
      <c r="J166" s="36">
        <f>IFERROR(VLOOKUP($B166,[1]평가!$B:$Z,MATCH(LEFT(J$2,2),[1]평가!$7:$7,0)-1,FALSE),"")</f>
        <v>35</v>
      </c>
      <c r="K166" s="33">
        <f>IFERROR(VLOOKUP($B166,[2]평가!$B:$Z,MATCH(LEFT(K$2,2),[2]평가!$7:$7,0)-1,FALSE),"")</f>
        <v>0</v>
      </c>
      <c r="L166" s="36">
        <f>IFERROR(VLOOKUP($B166,[2]평가!$B:$Z,MATCH(LEFT(L$2,2),[2]평가!$7:$7,0)-1,FALSE),"")</f>
        <v>70</v>
      </c>
      <c r="M166" s="39">
        <f>IFERROR(VLOOKUP($B166,[2]평가!$B:$Z,MATCH(LEFT(M$2,2),[2]평가!$7:$7,0)-1,FALSE),"")</f>
        <v>128</v>
      </c>
      <c r="N166" s="33">
        <f>IFERROR(VLOOKUP($B166,[3]평가!$B:$Z,MATCH(LEFT(N$2,2),[3]평가!$7:$7,0)-1,FALSE),"")</f>
        <v>0</v>
      </c>
      <c r="O166" s="36">
        <f>IFERROR(VLOOKUP($B166,[3]평가!$B:$Z,MATCH(LEFT(O$2,2),[3]평가!$7:$7,0)-1,FALSE),"")</f>
        <v>73</v>
      </c>
      <c r="P166" s="39">
        <f>IFERROR(VLOOKUP($B166,[3]평가!$B:$Z,MATCH(LEFT(P$2,2),[3]평가!$7:$7,0)-1,FALSE),"")</f>
        <v>116</v>
      </c>
      <c r="Q166" s="33">
        <f>IFERROR(VLOOKUP($B166,[4]평가!$B:$Z,MATCH(LEFT(Q$2,2),[4]평가!$7:$7,0)-1,FALSE),"")</f>
        <v>0</v>
      </c>
      <c r="R166" s="36">
        <f>IFERROR(VLOOKUP($B166,[4]평가!$B:$Z,MATCH(LEFT(R$2,2),[4]평가!$7:$7,0)-1,FALSE),"")</f>
        <v>68</v>
      </c>
      <c r="S166" s="39">
        <f>IFERROR(VLOOKUP($B166,[4]평가!$B:$Z,MATCH(LEFT(S$2,2),[4]평가!$7:$7,0)-1,FALSE),"")</f>
        <v>170</v>
      </c>
      <c r="T166" s="33">
        <f>IFERROR(VLOOKUP($B166,[5]평가!$B:$Z,MATCH(LEFT(T$2,2),[5]평가!$7:$7,0)-1,FALSE),"")</f>
        <v>0</v>
      </c>
      <c r="U166" s="36">
        <f>IFERROR(VLOOKUP($B166,[5]평가!$B:$Z,MATCH(LEFT(U$2,2),[5]평가!$7:$7,0)-1,FALSE),"")</f>
        <v>66</v>
      </c>
      <c r="V166" s="39">
        <f>IFERROR(VLOOKUP($B166,[5]평가!$B:$Z,MATCH(LEFT(V$2,2),[5]평가!$7:$7,0)-1,FALSE),"")</f>
        <v>167</v>
      </c>
      <c r="W166" s="33">
        <f>IFERROR(VLOOKUP($B166,대상!$B:$AD,MATCH(W$2,대상!$1:$1,0)-1,FALSE),"")</f>
        <v>0</v>
      </c>
      <c r="X166" s="20">
        <f>IF(ISBLANK(B166),"",T$1-COUNTIF(H166:V166,"회피"))</f>
        <v>5</v>
      </c>
      <c r="Y166" s="21">
        <f>IF($T$1=X166,(SUM(I166,L166,O166,R166,U166)-MIN(I166,L166,O166,R166,U166)-MAX(I166,L166,O166,R166,U166))/($T$1-2),SUM(I166,L166,O166,R166,U166/X166))</f>
        <v>70.333333333333329</v>
      </c>
      <c r="Z166" s="40">
        <f>IFERROR(VLOOKUP($B166,대상!$B:$AD,MATCH(Z$2,대상!$1:$1,0)-1,FALSE),0)</f>
        <v>0</v>
      </c>
      <c r="AA166" s="41">
        <f>IFERROR(IF(W166="면제","100"+Z166,Y166+Z166),"")</f>
        <v>70.333333333333329</v>
      </c>
      <c r="AB166" s="35" t="str">
        <f>IF(OR(W166="면제",N(Y166)=0),"",IF(AA166&lt;60,"과락",""))</f>
        <v/>
      </c>
      <c r="AC166" s="54">
        <f>IF(N(AA166)=0,"",RANK(AA166,AA$3:AA$202))</f>
        <v>164</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①사회적으러 주목받는 기술이나 기슬적인 소개가 부족함 후발 진입자에 대한 방어 대첵이 필요함 _x000D_②사업게획은 양호하나 실현 가능성에서 안전에 대한  검증시스템에 대한 구체적인 방법제시가 부족함. _x000D_③- 기술이 명확하고 구체적으로 작성되었음
- 시장 분석 및 사업화 전략의 구체적인 제시가 필요함 _x000D_④문제 인식 및 솔루션 도출 과정이 공감됨. 레고 등의 범용 장난감보다는 어린이 안전 장난감을 비교군으로 삼아서 자사 제품의 우수성을 비교할 필요가 있음. 또한, 기술적 구현 난이도가 높지 않을 수 있어서, 모방에 대한 대응 전략 수립이 필요함. _x000D_⑤유해물질이 없는 유아 장남감 개발을 위한 과제임. 시장 진입을 위한 비건 물질의 양산성에 대한 보완설명이 필요함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63</v>
      </c>
      <c r="B167" s="2">
        <v>20438421</v>
      </c>
      <c r="C167" s="38" t="str">
        <f>IFERROR(VLOOKUP($B167,대상!$B:$AC,MATCH(C$2,대상!$1:$1,0)-1,FALSE),"")</f>
        <v>지역기반</v>
      </c>
      <c r="D167" s="38" t="str">
        <f>IFERROR(VLOOKUP($B167,대상!$B$1:$AC$2756,MATCH(D$2,대상!$1:$1,0)-1,FALSE),"")</f>
        <v>이석휘</v>
      </c>
      <c r="E167" s="36" t="str">
        <f>IFERROR(VLOOKUP($B167,대상!$B:$AC,MATCH(E$2,대상!$1:$1,0)-1,FALSE),"")</f>
        <v>기계ㆍ소재</v>
      </c>
      <c r="F167" s="38" t="str">
        <f>IFERROR(VLOOKUP($B167,대상!$B:$AC,MATCH(F$2,대상!$1:$1,0)-1,FALSE),"")</f>
        <v>360도 진동 파운데이션</v>
      </c>
      <c r="G167" s="38" t="str">
        <f>IFERROR(VLOOKUP($B167,대상!$B:$AC,MATCH(G$2,대상!$1:$1,0)-1,FALSE),"")</f>
        <v/>
      </c>
      <c r="H167" s="33">
        <f>IFERROR(VLOOKUP($B167,[1]평가!$B:$Z,MATCH(LEFT(H$2,2),[1]평가!$7:$7,0)-1,FALSE),"")</f>
        <v>0</v>
      </c>
      <c r="I167" s="36">
        <f>IFERROR(VLOOKUP($B167,[1]평가!$B:$Z,MATCH(LEFT(I$2,2),[1]평가!$7:$7,0)-1,FALSE),"")</f>
        <v>88</v>
      </c>
      <c r="J167" s="36">
        <f>IFERROR(VLOOKUP($B167,[1]평가!$B:$Z,MATCH(LEFT(J$2,2),[1]평가!$7:$7,0)-1,FALSE),"")</f>
        <v>14</v>
      </c>
      <c r="K167" s="33">
        <f>IFERROR(VLOOKUP($B167,[2]평가!$B:$Z,MATCH(LEFT(K$2,2),[2]평가!$7:$7,0)-1,FALSE),"")</f>
        <v>0</v>
      </c>
      <c r="L167" s="36">
        <f>IFERROR(VLOOKUP($B167,[2]평가!$B:$Z,MATCH(LEFT(L$2,2),[2]평가!$7:$7,0)-1,FALSE),"")</f>
        <v>66</v>
      </c>
      <c r="M167" s="39">
        <f>IFERROR(VLOOKUP($B167,[2]평가!$B:$Z,MATCH(LEFT(M$2,2),[2]평가!$7:$7,0)-1,FALSE),"")</f>
        <v>154</v>
      </c>
      <c r="N167" s="33">
        <f>IFERROR(VLOOKUP($B167,[3]평가!$B:$Z,MATCH(LEFT(N$2,2),[3]평가!$7:$7,0)-1,FALSE),"")</f>
        <v>0</v>
      </c>
      <c r="O167" s="36">
        <f>IFERROR(VLOOKUP($B167,[3]평가!$B:$Z,MATCH(LEFT(O$2,2),[3]평가!$7:$7,0)-1,FALSE),"")</f>
        <v>68</v>
      </c>
      <c r="P167" s="39">
        <f>IFERROR(VLOOKUP($B167,[3]평가!$B:$Z,MATCH(LEFT(P$2,2),[3]평가!$7:$7,0)-1,FALSE),"")</f>
        <v>163</v>
      </c>
      <c r="Q167" s="33">
        <f>IFERROR(VLOOKUP($B167,[4]평가!$B:$Z,MATCH(LEFT(Q$2,2),[4]평가!$7:$7,0)-1,FALSE),"")</f>
        <v>0</v>
      </c>
      <c r="R167" s="36">
        <f>IFERROR(VLOOKUP($B167,[4]평가!$B:$Z,MATCH(LEFT(R$2,2),[4]평가!$7:$7,0)-1,FALSE),"")</f>
        <v>66</v>
      </c>
      <c r="S167" s="39">
        <f>IFERROR(VLOOKUP($B167,[4]평가!$B:$Z,MATCH(LEFT(S$2,2),[4]평가!$7:$7,0)-1,FALSE),"")</f>
        <v>190</v>
      </c>
      <c r="T167" s="33">
        <f>IFERROR(VLOOKUP($B167,[5]평가!$B:$Z,MATCH(LEFT(T$2,2),[5]평가!$7:$7,0)-1,FALSE),"")</f>
        <v>0</v>
      </c>
      <c r="U167" s="36">
        <f>IFERROR(VLOOKUP($B167,[5]평가!$B:$Z,MATCH(LEFT(U$2,2),[5]평가!$7:$7,0)-1,FALSE),"")</f>
        <v>77</v>
      </c>
      <c r="V167" s="39">
        <f>IFERROR(VLOOKUP($B167,[5]평가!$B:$Z,MATCH(LEFT(V$2,2),[5]평가!$7:$7,0)-1,FALSE),"")</f>
        <v>91</v>
      </c>
      <c r="W167" s="33">
        <f>IFERROR(VLOOKUP($B167,대상!$B:$AD,MATCH(W$2,대상!$1:$1,0)-1,FALSE),"")</f>
        <v>0</v>
      </c>
      <c r="X167" s="20">
        <f>IF(ISBLANK(B167),"",T$1-COUNTIF(H167:V167,"회피"))</f>
        <v>5</v>
      </c>
      <c r="Y167" s="21">
        <f>IF($T$1=X167,(SUM(I167,L167,O167,R167,U167)-MIN(I167,L167,O167,R167,U167)-MAX(I167,L167,O167,R167,U167))/($T$1-2),SUM(I167,L167,O167,R167,U167/X167))</f>
        <v>70.333333333333329</v>
      </c>
      <c r="Z167" s="40">
        <f>IFERROR(VLOOKUP($B167,대상!$B:$AD,MATCH(Z$2,대상!$1:$1,0)-1,FALSE),0)</f>
        <v>0</v>
      </c>
      <c r="AA167" s="41">
        <f>IFERROR(IF(W167="면제","100"+Z167,Y167+Z167),"")</f>
        <v>70.333333333333329</v>
      </c>
      <c r="AB167" s="35" t="str">
        <f>IF(OR(W167="면제",N(Y167)=0),"",IF(AA167&lt;60,"과락",""))</f>
        <v/>
      </c>
      <c r="AC167" s="54">
        <f>IF(N(AA167)=0,"",RANK(AA167,AA$3:AA$202))</f>
        <v>164</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①기존시장에 대한 진입 전략과 경쟁력확보에 관한 세부적인 전략이 필요함 _x000D_②사업계획이 양호하나 개선준비에서 니즈분석 데이터 제시가 명확하여야 실현 가능성이 충족되나 미흡함. _x000D_③- 창업 아이템의 배경및 필요성에 대한 제시가 잘 되었음
- 기술의 구체적 제시가 미흡하며,  비즈니스 전략에 대한 명확힌 제시가 필요함 _x000D_④타겟 시장 설정이 적절함. 디자인 및 유행 민감성이 높고, 브랜드 충성심이 높은 시장이므로, 사전 검증이 중요함. 제품 개발 이전의 충분한 조사와 검증이 수반되어야 함. 이를 근거로 마케팅 및 브랜딩 전략을 마련해야할 필요가 있음. _x000D_⑤기성제품과의 차별성이 보이며, 기술개발이 완료되면 시장진입이 가능할것으로 보임.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20</v>
      </c>
      <c r="B168" s="2">
        <v>20418477</v>
      </c>
      <c r="C168" s="38" t="str">
        <f>IFERROR(VLOOKUP($B168,대상!$B:$AC,MATCH(C$2,대상!$1:$1,0)-1,FALSE),"")</f>
        <v>지역기반</v>
      </c>
      <c r="D168" s="38" t="str">
        <f>IFERROR(VLOOKUP($B168,대상!$B$1:$AC$2756,MATCH(D$2,대상!$1:$1,0)-1,FALSE),"")</f>
        <v>장해진</v>
      </c>
      <c r="E168" s="36" t="str">
        <f>IFERROR(VLOOKUP($B168,대상!$B:$AC,MATCH(E$2,대상!$1:$1,0)-1,FALSE),"")</f>
        <v>기계ㆍ소재</v>
      </c>
      <c r="F168" s="38" t="str">
        <f>IFERROR(VLOOKUP($B168,대상!$B:$AC,MATCH(F$2,대상!$1:$1,0)-1,FALSE),"")</f>
        <v>관로용 고자력 자석 패치</v>
      </c>
      <c r="G168" s="38" t="str">
        <f>IFERROR(VLOOKUP($B168,대상!$B:$AC,MATCH(G$2,대상!$1:$1,0)-1,FALSE),"")</f>
        <v/>
      </c>
      <c r="H168" s="33">
        <f>IFERROR(VLOOKUP($B168,[1]평가!$B:$Z,MATCH(LEFT(H$2,2),[1]평가!$7:$7,0)-1,FALSE),"")</f>
        <v>0</v>
      </c>
      <c r="I168" s="36">
        <f>IFERROR(VLOOKUP($B168,[1]평가!$B:$Z,MATCH(LEFT(I$2,2),[1]평가!$7:$7,0)-1,FALSE),"")</f>
        <v>73</v>
      </c>
      <c r="J168" s="36">
        <f>IFERROR(VLOOKUP($B168,[1]평가!$B:$Z,MATCH(LEFT(J$2,2),[1]평가!$7:$7,0)-1,FALSE),"")</f>
        <v>117</v>
      </c>
      <c r="K168" s="33">
        <f>IFERROR(VLOOKUP($B168,[2]평가!$B:$Z,MATCH(LEFT(K$2,2),[2]평가!$7:$7,0)-1,FALSE),"")</f>
        <v>0</v>
      </c>
      <c r="L168" s="36">
        <f>IFERROR(VLOOKUP($B168,[2]평가!$B:$Z,MATCH(LEFT(L$2,2),[2]평가!$7:$7,0)-1,FALSE),"")</f>
        <v>64</v>
      </c>
      <c r="M168" s="39">
        <f>IFERROR(VLOOKUP($B168,[2]평가!$B:$Z,MATCH(LEFT(M$2,2),[2]평가!$7:$7,0)-1,FALSE),"")</f>
        <v>173</v>
      </c>
      <c r="N168" s="33">
        <f>IFERROR(VLOOKUP($B168,[3]평가!$B:$Z,MATCH(LEFT(N$2,2),[3]평가!$7:$7,0)-1,FALSE),"")</f>
        <v>0</v>
      </c>
      <c r="O168" s="36">
        <f>IFERROR(VLOOKUP($B168,[3]평가!$B:$Z,MATCH(LEFT(O$2,2),[3]평가!$7:$7,0)-1,FALSE),"")</f>
        <v>80</v>
      </c>
      <c r="P168" s="39">
        <f>IFERROR(VLOOKUP($B168,[3]평가!$B:$Z,MATCH(LEFT(P$2,2),[3]평가!$7:$7,0)-1,FALSE),"")</f>
        <v>47</v>
      </c>
      <c r="Q168" s="33">
        <f>IFERROR(VLOOKUP($B168,[4]평가!$B:$Z,MATCH(LEFT(Q$2,2),[4]평가!$7:$7,0)-1,FALSE),"")</f>
        <v>0</v>
      </c>
      <c r="R168" s="36">
        <f>IFERROR(VLOOKUP($B168,[4]평가!$B:$Z,MATCH(LEFT(R$2,2),[4]평가!$7:$7,0)-1,FALSE),"")</f>
        <v>69</v>
      </c>
      <c r="S168" s="39">
        <f>IFERROR(VLOOKUP($B168,[4]평가!$B:$Z,MATCH(LEFT(S$2,2),[4]평가!$7:$7,0)-1,FALSE),"")</f>
        <v>138</v>
      </c>
      <c r="T168" s="33">
        <f>IFERROR(VLOOKUP($B168,[5]평가!$B:$Z,MATCH(LEFT(T$2,2),[5]평가!$7:$7,0)-1,FALSE),"")</f>
        <v>0</v>
      </c>
      <c r="U168" s="36">
        <f>IFERROR(VLOOKUP($B168,[5]평가!$B:$Z,MATCH(LEFT(U$2,2),[5]평가!$7:$7,0)-1,FALSE),"")</f>
        <v>68</v>
      </c>
      <c r="V168" s="39">
        <f>IFERROR(VLOOKUP($B168,[5]평가!$B:$Z,MATCH(LEFT(V$2,2),[5]평가!$7:$7,0)-1,FALSE),"")</f>
        <v>147</v>
      </c>
      <c r="W168" s="33">
        <f>IFERROR(VLOOKUP($B168,대상!$B:$AD,MATCH(W$2,대상!$1:$1,0)-1,FALSE),"")</f>
        <v>0</v>
      </c>
      <c r="X168" s="20">
        <f>IF(ISBLANK(B168),"",T$1-COUNTIF(H168:V168,"회피"))</f>
        <v>5</v>
      </c>
      <c r="Y168" s="21">
        <f>IF($T$1=X168,(SUM(I168,L168,O168,R168,U168)-MIN(I168,L168,O168,R168,U168)-MAX(I168,L168,O168,R168,U168))/($T$1-2),SUM(I168,L168,O168,R168,U168/X168))</f>
        <v>70</v>
      </c>
      <c r="Z168" s="40">
        <f>IFERROR(VLOOKUP($B168,대상!$B:$AD,MATCH(Z$2,대상!$1:$1,0)-1,FALSE),0)</f>
        <v>0</v>
      </c>
      <c r="AA168" s="41">
        <f>IFERROR(IF(W168="면제","100"+Z168,Y168+Z168),"")</f>
        <v>70</v>
      </c>
      <c r="AB168" s="35" t="str">
        <f>IF(OR(W168="면제",N(Y168)=0),"",IF(AA168&lt;60,"과락",""))</f>
        <v/>
      </c>
      <c r="AC168" s="54">
        <f>IF(N(AA168)=0,"",RANK(AA168,AA$3:AA$202))</f>
        <v>166</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①기존시장에 대한 진입 전략과 경쟁력확보에 관한 세부적인 전략이 필요함 _x000D_②사업게획은 양호하나 실증시험에 대한 인증및 재 준비기간이 다소 지연되어 비즈니스 및사업화에 어려움이 있음. _x000D_③- 사업 배경 및 목표 설정이 명확하고 이해하기 쉽게 작성됨
- 최종 산출물에 대해서 구체적인 제시를 함.
- 기술에 대한 설명이 다소 미흡함. _x000D_④제품의 필요성이 설득력 있음. B2G 시장이 메인 타겟인데, 초기 진입 전략을 세부적으로 구성하는 것이 중요함.  _x000D_⑤기술적인 내용을 잘 표현되어 있으나, 시장크기에 대한 보완 설명이 필요하다고 보여짐.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38</v>
      </c>
      <c r="B169" s="2">
        <v>20426726</v>
      </c>
      <c r="C169" s="38" t="str">
        <f>IFERROR(VLOOKUP($B169,대상!$B:$AC,MATCH(C$2,대상!$1:$1,0)-1,FALSE),"")</f>
        <v>지역기반</v>
      </c>
      <c r="D169" s="38" t="str">
        <f>IFERROR(VLOOKUP($B169,대상!$B$1:$AC$2756,MATCH(D$2,대상!$1:$1,0)-1,FALSE),"")</f>
        <v>김억근</v>
      </c>
      <c r="E169" s="36" t="str">
        <f>IFERROR(VLOOKUP($B169,대상!$B:$AC,MATCH(E$2,대상!$1:$1,0)-1,FALSE),"")</f>
        <v>기계ㆍ소재</v>
      </c>
      <c r="F169" s="38" t="str">
        <f>IFERROR(VLOOKUP($B169,대상!$B:$AC,MATCH(F$2,대상!$1:$1,0)-1,FALSE),"")</f>
        <v>AI 기반 통합 비전 검사 시스템을 활용한 식품 품질 자동화 장비</v>
      </c>
      <c r="G169" s="38" t="str">
        <f>IFERROR(VLOOKUP($B169,대상!$B:$AC,MATCH(G$2,대상!$1:$1,0)-1,FALSE),"")</f>
        <v/>
      </c>
      <c r="H169" s="33">
        <f>IFERROR(VLOOKUP($B169,[1]평가!$B:$Z,MATCH(LEFT(H$2,2),[1]평가!$7:$7,0)-1,FALSE),"")</f>
        <v>0</v>
      </c>
      <c r="I169" s="36">
        <f>IFERROR(VLOOKUP($B169,[1]평가!$B:$Z,MATCH(LEFT(I$2,2),[1]평가!$7:$7,0)-1,FALSE),"")</f>
        <v>84</v>
      </c>
      <c r="J169" s="36">
        <f>IFERROR(VLOOKUP($B169,[1]평가!$B:$Z,MATCH(LEFT(J$2,2),[1]평가!$7:$7,0)-1,FALSE),"")</f>
        <v>47</v>
      </c>
      <c r="K169" s="33">
        <f>IFERROR(VLOOKUP($B169,[2]평가!$B:$Z,MATCH(LEFT(K$2,2),[2]평가!$7:$7,0)-1,FALSE),"")</f>
        <v>0</v>
      </c>
      <c r="L169" s="36">
        <f>IFERROR(VLOOKUP($B169,[2]평가!$B:$Z,MATCH(LEFT(L$2,2),[2]평가!$7:$7,0)-1,FALSE),"")</f>
        <v>66</v>
      </c>
      <c r="M169" s="39">
        <f>IFERROR(VLOOKUP($B169,[2]평가!$B:$Z,MATCH(LEFT(M$2,2),[2]평가!$7:$7,0)-1,FALSE),"")</f>
        <v>154</v>
      </c>
      <c r="N169" s="33">
        <f>IFERROR(VLOOKUP($B169,[3]평가!$B:$Z,MATCH(LEFT(N$2,2),[3]평가!$7:$7,0)-1,FALSE),"")</f>
        <v>0</v>
      </c>
      <c r="O169" s="36">
        <f>IFERROR(VLOOKUP($B169,[3]평가!$B:$Z,MATCH(LEFT(O$2,2),[3]평가!$7:$7,0)-1,FALSE),"")</f>
        <v>73</v>
      </c>
      <c r="P169" s="39">
        <f>IFERROR(VLOOKUP($B169,[3]평가!$B:$Z,MATCH(LEFT(P$2,2),[3]평가!$7:$7,0)-1,FALSE),"")</f>
        <v>116</v>
      </c>
      <c r="Q169" s="33">
        <f>IFERROR(VLOOKUP($B169,[4]평가!$B:$Z,MATCH(LEFT(Q$2,2),[4]평가!$7:$7,0)-1,FALSE),"")</f>
        <v>0</v>
      </c>
      <c r="R169" s="36">
        <f>IFERROR(VLOOKUP($B169,[4]평가!$B:$Z,MATCH(LEFT(R$2,2),[4]평가!$7:$7,0)-1,FALSE),"")</f>
        <v>69</v>
      </c>
      <c r="S169" s="39">
        <f>IFERROR(VLOOKUP($B169,[4]평가!$B:$Z,MATCH(LEFT(S$2,2),[4]평가!$7:$7,0)-1,FALSE),"")</f>
        <v>138</v>
      </c>
      <c r="T169" s="33">
        <f>IFERROR(VLOOKUP($B169,[5]평가!$B:$Z,MATCH(LEFT(T$2,2),[5]평가!$7:$7,0)-1,FALSE),"")</f>
        <v>0</v>
      </c>
      <c r="U169" s="36">
        <f>IFERROR(VLOOKUP($B169,[5]평가!$B:$Z,MATCH(LEFT(U$2,2),[5]평가!$7:$7,0)-1,FALSE),"")</f>
        <v>68</v>
      </c>
      <c r="V169" s="39">
        <f>IFERROR(VLOOKUP($B169,[5]평가!$B:$Z,MATCH(LEFT(V$2,2),[5]평가!$7:$7,0)-1,FALSE),"")</f>
        <v>147</v>
      </c>
      <c r="W169" s="33">
        <f>IFERROR(VLOOKUP($B169,대상!$B:$AD,MATCH(W$2,대상!$1:$1,0)-1,FALSE),"")</f>
        <v>0</v>
      </c>
      <c r="X169" s="20">
        <f>IF(ISBLANK(B169),"",T$1-COUNTIF(H169:V169,"회피"))</f>
        <v>5</v>
      </c>
      <c r="Y169" s="21">
        <f>IF($T$1=X169,(SUM(I169,L169,O169,R169,U169)-MIN(I169,L169,O169,R169,U169)-MAX(I169,L169,O169,R169,U169))/($T$1-2),SUM(I169,L169,O169,R169,U169/X169))</f>
        <v>70</v>
      </c>
      <c r="Z169" s="40">
        <f>IFERROR(VLOOKUP($B169,대상!$B:$AD,MATCH(Z$2,대상!$1:$1,0)-1,FALSE),0)</f>
        <v>0</v>
      </c>
      <c r="AA169" s="41">
        <f>IFERROR(IF(W169="면제","100"+Z169,Y169+Z169),"")</f>
        <v>70</v>
      </c>
      <c r="AB169" s="35" t="str">
        <f>IF(OR(W169="면제",N(Y169)=0),"",IF(AA169&lt;60,"과락",""))</f>
        <v/>
      </c>
      <c r="AC169" s="54">
        <f>IF(N(AA169)=0,"",RANK(AA169,AA$3:AA$202))</f>
        <v>166</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①사회적으러 주목받는 기술이나 기슬적인 소개가 부족함 후발 진입자에 대한 방어 대첵이 필요함 _x000D_②사업게획은 양호하나 성장전략에 대한 구체성이 미흡하며 핵심목표가 95%이나 나머지 신뢰성 보완에 대한 구체적인 대안이 부족함. _x000D_③- 아이템의 기술이 명확하게 작성됨.
- 구체적인 시장 분석 및 성장 기술 전략이 필요해 보임 _x000D_④문제의 배경이 적절함. 유사 솔루션이나 기존의 경쟁 제품에 대한 조사가 미흡함. 유사 제품 대비 차별성이나 구체적 개발 계획이 부족함. _x000D_⑤음식물 AI 검사시스템 구축과제임. AI 구현 방법이나 활용법에 대한 구체적인 제시가 필요함.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99</v>
      </c>
      <c r="B170" s="2">
        <v>20417570</v>
      </c>
      <c r="C170" s="38" t="str">
        <f>IFERROR(VLOOKUP($B170,대상!$B:$AC,MATCH(C$2,대상!$1:$1,0)-1,FALSE),"")</f>
        <v>지역기반</v>
      </c>
      <c r="D170" s="38" t="str">
        <f>IFERROR(VLOOKUP($B170,대상!$B$1:$AC$2756,MATCH(D$2,대상!$1:$1,0)-1,FALSE),"")</f>
        <v>신서연</v>
      </c>
      <c r="E170" s="36" t="str">
        <f>IFERROR(VLOOKUP($B170,대상!$B:$AC,MATCH(E$2,대상!$1:$1,0)-1,FALSE),"")</f>
        <v>기계ㆍ소재</v>
      </c>
      <c r="F170" s="38" t="str">
        <f>IFERROR(VLOOKUP($B170,대상!$B:$AC,MATCH(F$2,대상!$1:$1,0)-1,FALSE),"")</f>
        <v>데이터 기반 안전·효과 검증 반려동물 자동목욕기 사업화 모델</v>
      </c>
      <c r="G170" s="38" t="str">
        <f>IFERROR(VLOOKUP($B170,대상!$B:$AC,MATCH(G$2,대상!$1:$1,0)-1,FALSE),"")</f>
        <v/>
      </c>
      <c r="H170" s="33">
        <f>IFERROR(VLOOKUP($B170,[1]평가!$B:$Z,MATCH(LEFT(H$2,2),[1]평가!$7:$7,0)-1,FALSE),"")</f>
        <v>0</v>
      </c>
      <c r="I170" s="36">
        <f>IFERROR(VLOOKUP($B170,[1]평가!$B:$Z,MATCH(LEFT(I$2,2),[1]평가!$7:$7,0)-1,FALSE),"")</f>
        <v>76</v>
      </c>
      <c r="J170" s="36">
        <f>IFERROR(VLOOKUP($B170,[1]평가!$B:$Z,MATCH(LEFT(J$2,2),[1]평가!$7:$7,0)-1,FALSE),"")</f>
        <v>93</v>
      </c>
      <c r="K170" s="33">
        <f>IFERROR(VLOOKUP($B170,[2]평가!$B:$Z,MATCH(LEFT(K$2,2),[2]평가!$7:$7,0)-1,FALSE),"")</f>
        <v>0</v>
      </c>
      <c r="L170" s="36">
        <f>IFERROR(VLOOKUP($B170,[2]평가!$B:$Z,MATCH(LEFT(L$2,2),[2]평가!$7:$7,0)-1,FALSE),"")</f>
        <v>67</v>
      </c>
      <c r="M170" s="39">
        <f>IFERROR(VLOOKUP($B170,[2]평가!$B:$Z,MATCH(LEFT(M$2,2),[2]평가!$7:$7,0)-1,FALSE),"")</f>
        <v>143</v>
      </c>
      <c r="N170" s="33">
        <f>IFERROR(VLOOKUP($B170,[3]평가!$B:$Z,MATCH(LEFT(N$2,2),[3]평가!$7:$7,0)-1,FALSE),"")</f>
        <v>0</v>
      </c>
      <c r="O170" s="36">
        <f>IFERROR(VLOOKUP($B170,[3]평가!$B:$Z,MATCH(LEFT(O$2,2),[3]평가!$7:$7,0)-1,FALSE),"")</f>
        <v>72</v>
      </c>
      <c r="P170" s="39">
        <f>IFERROR(VLOOKUP($B170,[3]평가!$B:$Z,MATCH(LEFT(P$2,2),[3]평가!$7:$7,0)-1,FALSE),"")</f>
        <v>118</v>
      </c>
      <c r="Q170" s="33">
        <f>IFERROR(VLOOKUP($B170,[4]평가!$B:$Z,MATCH(LEFT(Q$2,2),[4]평가!$7:$7,0)-1,FALSE),"")</f>
        <v>0</v>
      </c>
      <c r="R170" s="36">
        <f>IFERROR(VLOOKUP($B170,[4]평가!$B:$Z,MATCH(LEFT(R$2,2),[4]평가!$7:$7,0)-1,FALSE),"")</f>
        <v>69</v>
      </c>
      <c r="S170" s="39">
        <f>IFERROR(VLOOKUP($B170,[4]평가!$B:$Z,MATCH(LEFT(S$2,2),[4]평가!$7:$7,0)-1,FALSE),"")</f>
        <v>138</v>
      </c>
      <c r="T170" s="33">
        <f>IFERROR(VLOOKUP($B170,[5]평가!$B:$Z,MATCH(LEFT(T$2,2),[5]평가!$7:$7,0)-1,FALSE),"")</f>
        <v>0</v>
      </c>
      <c r="U170" s="36">
        <f>IFERROR(VLOOKUP($B170,[5]평가!$B:$Z,MATCH(LEFT(U$2,2),[5]평가!$7:$7,0)-1,FALSE),"")</f>
        <v>69</v>
      </c>
      <c r="V170" s="39">
        <f>IFERROR(VLOOKUP($B170,[5]평가!$B:$Z,MATCH(LEFT(V$2,2),[5]평가!$7:$7,0)-1,FALSE),"")</f>
        <v>139</v>
      </c>
      <c r="W170" s="33">
        <f>IFERROR(VLOOKUP($B170,대상!$B:$AD,MATCH(W$2,대상!$1:$1,0)-1,FALSE),"")</f>
        <v>0</v>
      </c>
      <c r="X170" s="20">
        <f>IF(ISBLANK(B170),"",T$1-COUNTIF(H170:V170,"회피"))</f>
        <v>5</v>
      </c>
      <c r="Y170" s="21">
        <f>IF($T$1=X170,(SUM(I170,L170,O170,R170,U170)-MIN(I170,L170,O170,R170,U170)-MAX(I170,L170,O170,R170,U170))/($T$1-2),SUM(I170,L170,O170,R170,U170/X170))</f>
        <v>70</v>
      </c>
      <c r="Z170" s="40">
        <f>IFERROR(VLOOKUP($B170,대상!$B:$AD,MATCH(Z$2,대상!$1:$1,0)-1,FALSE),0)</f>
        <v>0</v>
      </c>
      <c r="AA170" s="41">
        <f>IFERROR(IF(W170="면제","100"+Z170,Y170+Z170),"")</f>
        <v>70</v>
      </c>
      <c r="AB170" s="35" t="str">
        <f>IF(OR(W170="면제",N(Y170)=0),"",IF(AA170&lt;60,"과락",""))</f>
        <v/>
      </c>
      <c r="AC170" s="54">
        <f>IF(N(AA170)=0,"",RANK(AA170,AA$3:AA$202))</f>
        <v>166</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①사회적으러 주목받는 기술이나 기슬적인 소개가 부족함 후발 진입자에 대한 방어 대첵이 필요함 _x000D_②사업계획서의 내용은 양호하나 사업화 준비에 대한 기본자료 제시가 미비하여 실현 가능성이 미비함. _x000D_③- 사업 아이템의 필요성이 명확하며, 네트워크 활용계획이 구체적으로 작성됨
- 사업화 전략, 자금 조달 계획, 매출 발생 계획 등의 보완이 필요함 _x000D_④특허 출원을 진행하는 등 기술력이 우수함. 시장에 대한 검증과 반려견 목욕의 특성에 대한 이해가 다소 부족함. 사용성이 가장 중요한 시장에서의 사전 검증이 필요함. _x000D_⑤반려견 거품 목욕기 개발 과제임. 반려견 시장이 커지고 있는 추세이기는 하지만 시장필요성에 대한 보완설명이 필요하다고 보여짐. 기술개발에 대한 구체적인 설명 보완이 필요함.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178</v>
      </c>
      <c r="B171" s="2">
        <v>20416556</v>
      </c>
      <c r="C171" s="38" t="str">
        <f>IFERROR(VLOOKUP($B171,대상!$B:$AC,MATCH(C$2,대상!$1:$1,0)-1,FALSE),"")</f>
        <v>지역기반</v>
      </c>
      <c r="D171" s="38" t="str">
        <f>IFERROR(VLOOKUP($B171,대상!$B$1:$AC$2756,MATCH(D$2,대상!$1:$1,0)-1,FALSE),"")</f>
        <v>황성필</v>
      </c>
      <c r="E171" s="36" t="str">
        <f>IFERROR(VLOOKUP($B171,대상!$B:$AC,MATCH(E$2,대상!$1:$1,0)-1,FALSE),"")</f>
        <v>기계ㆍ소재</v>
      </c>
      <c r="F171" s="38" t="str">
        <f>IFERROR(VLOOKUP($B171,대상!$B:$AC,MATCH(F$2,대상!$1:$1,0)-1,FALSE),"")</f>
        <v>주방 조리흄 실내확산 방지목적의  서큘레이터, 급기장치 적용된 레인지후드 강제 배연장치</v>
      </c>
      <c r="G171" s="38" t="str">
        <f>IFERROR(VLOOKUP($B171,대상!$B:$AC,MATCH(G$2,대상!$1:$1,0)-1,FALSE),"")</f>
        <v/>
      </c>
      <c r="H171" s="33">
        <f>IFERROR(VLOOKUP($B171,[1]평가!$B:$Z,MATCH(LEFT(H$2,2),[1]평가!$7:$7,0)-1,FALSE),"")</f>
        <v>0</v>
      </c>
      <c r="I171" s="36">
        <f>IFERROR(VLOOKUP($B171,[1]평가!$B:$Z,MATCH(LEFT(I$2,2),[1]평가!$7:$7,0)-1,FALSE),"")</f>
        <v>66</v>
      </c>
      <c r="J171" s="36">
        <f>IFERROR(VLOOKUP($B171,[1]평가!$B:$Z,MATCH(LEFT(J$2,2),[1]평가!$7:$7,0)-1,FALSE),"")</f>
        <v>153</v>
      </c>
      <c r="K171" s="33">
        <f>IFERROR(VLOOKUP($B171,[2]평가!$B:$Z,MATCH(LEFT(K$2,2),[2]평가!$7:$7,0)-1,FALSE),"")</f>
        <v>0</v>
      </c>
      <c r="L171" s="36">
        <f>IFERROR(VLOOKUP($B171,[2]평가!$B:$Z,MATCH(LEFT(L$2,2),[2]평가!$7:$7,0)-1,FALSE),"")</f>
        <v>70</v>
      </c>
      <c r="M171" s="39">
        <f>IFERROR(VLOOKUP($B171,[2]평가!$B:$Z,MATCH(LEFT(M$2,2),[2]평가!$7:$7,0)-1,FALSE),"")</f>
        <v>128</v>
      </c>
      <c r="N171" s="33">
        <f>IFERROR(VLOOKUP($B171,[3]평가!$B:$Z,MATCH(LEFT(N$2,2),[3]평가!$7:$7,0)-1,FALSE),"")</f>
        <v>0</v>
      </c>
      <c r="O171" s="36">
        <f>IFERROR(VLOOKUP($B171,[3]평가!$B:$Z,MATCH(LEFT(O$2,2),[3]평가!$7:$7,0)-1,FALSE),"")</f>
        <v>74</v>
      </c>
      <c r="P171" s="39">
        <f>IFERROR(VLOOKUP($B171,[3]평가!$B:$Z,MATCH(LEFT(P$2,2),[3]평가!$7:$7,0)-1,FALSE),"")</f>
        <v>106</v>
      </c>
      <c r="Q171" s="33">
        <f>IFERROR(VLOOKUP($B171,[4]평가!$B:$Z,MATCH(LEFT(Q$2,2),[4]평가!$7:$7,0)-1,FALSE),"")</f>
        <v>0</v>
      </c>
      <c r="R171" s="36">
        <f>IFERROR(VLOOKUP($B171,[4]평가!$B:$Z,MATCH(LEFT(R$2,2),[4]평가!$7:$7,0)-1,FALSE),"")</f>
        <v>79</v>
      </c>
      <c r="S171" s="39">
        <f>IFERROR(VLOOKUP($B171,[4]평가!$B:$Z,MATCH(LEFT(S$2,2),[4]평가!$7:$7,0)-1,FALSE),"")</f>
        <v>62</v>
      </c>
      <c r="T171" s="33">
        <f>IFERROR(VLOOKUP($B171,[5]평가!$B:$Z,MATCH(LEFT(T$2,2),[5]평가!$7:$7,0)-1,FALSE),"")</f>
        <v>0</v>
      </c>
      <c r="U171" s="36">
        <f>IFERROR(VLOOKUP($B171,[5]평가!$B:$Z,MATCH(LEFT(U$2,2),[5]평가!$7:$7,0)-1,FALSE),"")</f>
        <v>66</v>
      </c>
      <c r="V171" s="39">
        <f>IFERROR(VLOOKUP($B171,[5]평가!$B:$Z,MATCH(LEFT(V$2,2),[5]평가!$7:$7,0)-1,FALSE),"")</f>
        <v>167</v>
      </c>
      <c r="W171" s="33">
        <f>IFERROR(VLOOKUP($B171,대상!$B:$AD,MATCH(W$2,대상!$1:$1,0)-1,FALSE),"")</f>
        <v>0</v>
      </c>
      <c r="X171" s="20">
        <f>IF(ISBLANK(B171),"",T$1-COUNTIF(H171:V171,"회피"))</f>
        <v>5</v>
      </c>
      <c r="Y171" s="21">
        <f>IF($T$1=X171,(SUM(I171,L171,O171,R171,U171)-MIN(I171,L171,O171,R171,U171)-MAX(I171,L171,O171,R171,U171))/($T$1-2),SUM(I171,L171,O171,R171,U171/X171))</f>
        <v>70</v>
      </c>
      <c r="Z171" s="40">
        <f>IFERROR(VLOOKUP($B171,대상!$B:$AD,MATCH(Z$2,대상!$1:$1,0)-1,FALSE),0)</f>
        <v>0</v>
      </c>
      <c r="AA171" s="41">
        <f>IFERROR(IF(W171="면제","100"+Z171,Y171+Z171),"")</f>
        <v>70</v>
      </c>
      <c r="AB171" s="35" t="str">
        <f>IF(OR(W171="면제",N(Y171)=0),"",IF(AA171&lt;60,"과락",""))</f>
        <v/>
      </c>
      <c r="AC171" s="54">
        <f>IF(N(AA171)=0,"",RANK(AA171,AA$3:AA$202))</f>
        <v>166</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①기존시장에 대한 진입 전략과 경쟁력확보에 관한 세부적인 전략이 필요함 _x000D_②사업계획서의 내용은 양호하나 개발 개선방안에서 성능인증에 대한 구체적인 규격이 제시되어야 하나 미흡함. _x000D_③- 아이템의 상세 기술에 대한 제시가 잘 되어있음
- 비즈니스 모델의 대한 구체적인 기술이 필요하다고 판단됨 _x000D_④사업 영역에 대한 이해도가 높고사업기반이 잘 구축되어있음. 새로운 솔루션을 제안하는데에 따른 사전 검증 및 사업성에 대하여, 사업성 관점에서의 검증이 다소 미흡함. _x000D_⑤레인지후드의 문제점을 개선하려는 과제임. 기술개발내용의 구체성 보완이 필요함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136</v>
      </c>
      <c r="B172" s="2">
        <v>20428058</v>
      </c>
      <c r="C172" s="38" t="str">
        <f>IFERROR(VLOOKUP($B172,대상!$B:$AC,MATCH(C$2,대상!$1:$1,0)-1,FALSE),"")</f>
        <v>지역기반</v>
      </c>
      <c r="D172" s="38" t="str">
        <f>IFERROR(VLOOKUP($B172,대상!$B$1:$AC$2756,MATCH(D$2,대상!$1:$1,0)-1,FALSE),"")</f>
        <v>이소영</v>
      </c>
      <c r="E172" s="36" t="str">
        <f>IFERROR(VLOOKUP($B172,대상!$B:$AC,MATCH(E$2,대상!$1:$1,0)-1,FALSE),"")</f>
        <v>기계ㆍ소재</v>
      </c>
      <c r="F172" s="38" t="str">
        <f>IFERROR(VLOOKUP($B172,대상!$B:$AC,MATCH(F$2,대상!$1:$1,0)-1,FALSE),"")</f>
        <v>건더기와 국물의 분리가 가능한 용기 구조체</v>
      </c>
      <c r="G172" s="38" t="str">
        <f>IFERROR(VLOOKUP($B172,대상!$B:$AC,MATCH(G$2,대상!$1:$1,0)-1,FALSE),"")</f>
        <v/>
      </c>
      <c r="H172" s="33">
        <f>IFERROR(VLOOKUP($B172,[1]평가!$B:$Z,MATCH(LEFT(H$2,2),[1]평가!$7:$7,0)-1,FALSE),"")</f>
        <v>0</v>
      </c>
      <c r="I172" s="36">
        <f>IFERROR(VLOOKUP($B172,[1]평가!$B:$Z,MATCH(LEFT(I$2,2),[1]평가!$7:$7,0)-1,FALSE),"")</f>
        <v>73</v>
      </c>
      <c r="J172" s="36">
        <f>IFERROR(VLOOKUP($B172,[1]평가!$B:$Z,MATCH(LEFT(J$2,2),[1]평가!$7:$7,0)-1,FALSE),"")</f>
        <v>117</v>
      </c>
      <c r="K172" s="33">
        <f>IFERROR(VLOOKUP($B172,[2]평가!$B:$Z,MATCH(LEFT(K$2,2),[2]평가!$7:$7,0)-1,FALSE),"")</f>
        <v>0</v>
      </c>
      <c r="L172" s="36">
        <f>IFERROR(VLOOKUP($B172,[2]평가!$B:$Z,MATCH(LEFT(L$2,2),[2]평가!$7:$7,0)-1,FALSE),"")</f>
        <v>63</v>
      </c>
      <c r="M172" s="39">
        <f>IFERROR(VLOOKUP($B172,[2]평가!$B:$Z,MATCH(LEFT(M$2,2),[2]평가!$7:$7,0)-1,FALSE),"")</f>
        <v>181</v>
      </c>
      <c r="N172" s="33">
        <f>IFERROR(VLOOKUP($B172,[3]평가!$B:$Z,MATCH(LEFT(N$2,2),[3]평가!$7:$7,0)-1,FALSE),"")</f>
        <v>0</v>
      </c>
      <c r="O172" s="36">
        <f>IFERROR(VLOOKUP($B172,[3]평가!$B:$Z,MATCH(LEFT(O$2,2),[3]평가!$7:$7,0)-1,FALSE),"")</f>
        <v>76</v>
      </c>
      <c r="P172" s="39">
        <f>IFERROR(VLOOKUP($B172,[3]평가!$B:$Z,MATCH(LEFT(P$2,2),[3]평가!$7:$7,0)-1,FALSE),"")</f>
        <v>76</v>
      </c>
      <c r="Q172" s="33">
        <f>IFERROR(VLOOKUP($B172,[4]평가!$B:$Z,MATCH(LEFT(Q$2,2),[4]평가!$7:$7,0)-1,FALSE),"")</f>
        <v>0</v>
      </c>
      <c r="R172" s="36">
        <f>IFERROR(VLOOKUP($B172,[4]평가!$B:$Z,MATCH(LEFT(R$2,2),[4]평가!$7:$7,0)-1,FALSE),"")</f>
        <v>68</v>
      </c>
      <c r="S172" s="39">
        <f>IFERROR(VLOOKUP($B172,[4]평가!$B:$Z,MATCH(LEFT(S$2,2),[4]평가!$7:$7,0)-1,FALSE),"")</f>
        <v>170</v>
      </c>
      <c r="T172" s="33">
        <f>IFERROR(VLOOKUP($B172,[5]평가!$B:$Z,MATCH(LEFT(T$2,2),[5]평가!$7:$7,0)-1,FALSE),"")</f>
        <v>0</v>
      </c>
      <c r="U172" s="36">
        <f>IFERROR(VLOOKUP($B172,[5]평가!$B:$Z,MATCH(LEFT(U$2,2),[5]평가!$7:$7,0)-1,FALSE),"")</f>
        <v>68</v>
      </c>
      <c r="V172" s="39">
        <f>IFERROR(VLOOKUP($B172,[5]평가!$B:$Z,MATCH(LEFT(V$2,2),[5]평가!$7:$7,0)-1,FALSE),"")</f>
        <v>147</v>
      </c>
      <c r="W172" s="33">
        <f>IFERROR(VLOOKUP($B172,대상!$B:$AD,MATCH(W$2,대상!$1:$1,0)-1,FALSE),"")</f>
        <v>0</v>
      </c>
      <c r="X172" s="20">
        <f>IF(ISBLANK(B172),"",T$1-COUNTIF(H172:V172,"회피"))</f>
        <v>5</v>
      </c>
      <c r="Y172" s="21">
        <f>IF($T$1=X172,(SUM(I172,L172,O172,R172,U172)-MIN(I172,L172,O172,R172,U172)-MAX(I172,L172,O172,R172,U172))/($T$1-2),SUM(I172,L172,O172,R172,U172/X172))</f>
        <v>69.666666666666671</v>
      </c>
      <c r="Z172" s="40">
        <f>IFERROR(VLOOKUP($B172,대상!$B:$AD,MATCH(Z$2,대상!$1:$1,0)-1,FALSE),0)</f>
        <v>0</v>
      </c>
      <c r="AA172" s="41">
        <f>IFERROR(IF(W172="면제","100"+Z172,Y172+Z172),"")</f>
        <v>69.666666666666671</v>
      </c>
      <c r="AB172" s="35" t="str">
        <f>IF(OR(W172="면제",N(Y172)=0),"",IF(AA172&lt;60,"과락",""))</f>
        <v/>
      </c>
      <c r="AC172" s="54">
        <f>IF(N(AA172)=0,"",RANK(AA172,AA$3:AA$202))</f>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구체화 고도화 내용이 기본적이 자료미비로 실현 가능성이 부족함. _x000D_③- 사업 아이템이 대한 설명이 이해하기 쉽게 작성됨
- 자금 조달 계획에 대한 내용과 조직 구성에 대한 검토가 필요해 보임 _x000D_④문제 인식이 합리적임. 제품의 상세 구현 방안 및 전략에 대한 근거가 다소 부족함. 수익 다각화 근거 및 확장 전략이 다소 미흡함. _x000D_⑤용기 개발 과제임. 필요성은 보이나 기술수준이 높지 않은 것으로 판단됨.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5</v>
      </c>
      <c r="B173" s="2">
        <v>20407010</v>
      </c>
      <c r="C173" s="38" t="str">
        <f>IFERROR(VLOOKUP($B173,대상!$B:$AC,MATCH(C$2,대상!$1:$1,0)-1,FALSE),"")</f>
        <v>지역기반</v>
      </c>
      <c r="D173" s="38" t="str">
        <f>IFERROR(VLOOKUP($B173,대상!$B$1:$AC$2756,MATCH(D$2,대상!$1:$1,0)-1,FALSE),"")</f>
        <v>노재연</v>
      </c>
      <c r="E173" s="36" t="str">
        <f>IFERROR(VLOOKUP($B173,대상!$B:$AC,MATCH(E$2,대상!$1:$1,0)-1,FALSE),"")</f>
        <v>기계ㆍ소재</v>
      </c>
      <c r="F173" s="38" t="str">
        <f>IFERROR(VLOOKUP($B173,대상!$B:$AC,MATCH(F$2,대상!$1:$1,0)-1,FALSE),"")</f>
        <v>콘(cone) 구조를 이용한 와류식 혼합 구조 친환경 쉐이커 보틀 및 슬리브  핏워터</v>
      </c>
      <c r="G173" s="38" t="str">
        <f>IFERROR(VLOOKUP($B173,대상!$B:$AC,MATCH(G$2,대상!$1:$1,0)-1,FALSE),"")</f>
        <v/>
      </c>
      <c r="H173" s="33">
        <f>IFERROR(VLOOKUP($B173,[1]평가!$B:$Z,MATCH(LEFT(H$2,2),[1]평가!$7:$7,0)-1,FALSE),"")</f>
        <v>0</v>
      </c>
      <c r="I173" s="36">
        <f>IFERROR(VLOOKUP($B173,[1]평가!$B:$Z,MATCH(LEFT(I$2,2),[1]평가!$7:$7,0)-1,FALSE),"")</f>
        <v>67</v>
      </c>
      <c r="J173" s="36">
        <f>IFERROR(VLOOKUP($B173,[1]평가!$B:$Z,MATCH(LEFT(J$2,2),[1]평가!$7:$7,0)-1,FALSE),"")</f>
        <v>148</v>
      </c>
      <c r="K173" s="33">
        <f>IFERROR(VLOOKUP($B173,[2]평가!$B:$Z,MATCH(LEFT(K$2,2),[2]평가!$7:$7,0)-1,FALSE),"")</f>
        <v>0</v>
      </c>
      <c r="L173" s="36">
        <f>IFERROR(VLOOKUP($B173,[2]평가!$B:$Z,MATCH(LEFT(L$2,2),[2]평가!$7:$7,0)-1,FALSE),"")</f>
        <v>66</v>
      </c>
      <c r="M173" s="39">
        <f>IFERROR(VLOOKUP($B173,[2]평가!$B:$Z,MATCH(LEFT(M$2,2),[2]평가!$7:$7,0)-1,FALSE),"")</f>
        <v>154</v>
      </c>
      <c r="N173" s="33">
        <f>IFERROR(VLOOKUP($B173,[3]평가!$B:$Z,MATCH(LEFT(N$2,2),[3]평가!$7:$7,0)-1,FALSE),"")</f>
        <v>0</v>
      </c>
      <c r="O173" s="36">
        <f>IFERROR(VLOOKUP($B173,[3]평가!$B:$Z,MATCH(LEFT(O$2,2),[3]평가!$7:$7,0)-1,FALSE),"")</f>
        <v>75</v>
      </c>
      <c r="P173" s="39">
        <f>IFERROR(VLOOKUP($B173,[3]평가!$B:$Z,MATCH(LEFT(P$2,2),[3]평가!$7:$7,0)-1,FALSE),"")</f>
        <v>101</v>
      </c>
      <c r="Q173" s="33">
        <f>IFERROR(VLOOKUP($B173,[4]평가!$B:$Z,MATCH(LEFT(Q$2,2),[4]평가!$7:$7,0)-1,FALSE),"")</f>
        <v>0</v>
      </c>
      <c r="R173" s="36">
        <f>IFERROR(VLOOKUP($B173,[4]평가!$B:$Z,MATCH(LEFT(R$2,2),[4]평가!$7:$7,0)-1,FALSE),"")</f>
        <v>78</v>
      </c>
      <c r="S173" s="39">
        <f>IFERROR(VLOOKUP($B173,[4]평가!$B:$Z,MATCH(LEFT(S$2,2),[4]평가!$7:$7,0)-1,FALSE),"")</f>
        <v>103</v>
      </c>
      <c r="T173" s="33">
        <f>IFERROR(VLOOKUP($B173,[5]평가!$B:$Z,MATCH(LEFT(T$2,2),[5]평가!$7:$7,0)-1,FALSE),"")</f>
        <v>0</v>
      </c>
      <c r="U173" s="36">
        <f>IFERROR(VLOOKUP($B173,[5]평가!$B:$Z,MATCH(LEFT(U$2,2),[5]평가!$7:$7,0)-1,FALSE),"")</f>
        <v>65</v>
      </c>
      <c r="V173" s="39">
        <f>IFERROR(VLOOKUP($B173,[5]평가!$B:$Z,MATCH(LEFT(V$2,2),[5]평가!$7:$7,0)-1,FALSE),"")</f>
        <v>171</v>
      </c>
      <c r="W173" s="33">
        <f>IFERROR(VLOOKUP($B173,대상!$B:$AD,MATCH(W$2,대상!$1:$1,0)-1,FALSE),"")</f>
        <v>0</v>
      </c>
      <c r="X173" s="20">
        <f>IF(ISBLANK(B173),"",T$1-COUNTIF(H173:V173,"회피"))</f>
        <v>5</v>
      </c>
      <c r="Y173" s="21">
        <f>IF($T$1=X173,(SUM(I173,L173,O173,R173,U173)-MIN(I173,L173,O173,R173,U173)-MAX(I173,L173,O173,R173,U173))/($T$1-2),SUM(I173,L173,O173,R173,U173/X173))</f>
        <v>69.333333333333329</v>
      </c>
      <c r="Z173" s="40">
        <f>IFERROR(VLOOKUP($B173,대상!$B:$AD,MATCH(Z$2,대상!$1:$1,0)-1,FALSE),0)</f>
        <v>0</v>
      </c>
      <c r="AA173" s="41">
        <f>IFERROR(IF(W173="면제","100"+Z173,Y173+Z173),"")</f>
        <v>69.333333333333329</v>
      </c>
      <c r="AB173" s="35" t="str">
        <f>IF(OR(W173="면제",N(Y173)=0),"",IF(AA173&lt;60,"과락",""))</f>
        <v/>
      </c>
      <c r="AC173" s="54">
        <f>IF(N(AA173)=0,"",RANK(AA173,AA$3:AA$202))</f>
        <v>171</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①생산비용을 산출하는데 처리비용이나 설비 운영비용의 정보가 부실함 ROI분석이 더 필요함 _x000D_②사업계획은 양호하나 기술성과 추진계획의 전개가 구체성이 미흡하여 실현가능성이 부족함.. _x000D_③- 아이템의 구조 및 기술적 요소가 명확하게 기재되어있음
- 기술성에 대한 내용의 제시가 구체적인 점이 긍정적으로 평가됨
- 기존 제품과의 차별성에 대한 구체적 제시가 필요해 보임 _x000D_④BM 및 마케팅 전략 설정이 잘 되어있음. 다만, 세척력에 대한 기술적 입증 근거가 부족하고, 세척력 확보에 대한 실증이 우선되어야 할 것으로 판단됨. 20~30대가 신제품에 대한 거부감이 없기도 하지만, 제품 리뷰 및 평가에도 매우 적극적임. _x000D_⑤와류를 통한 세척기술을 응용한 과제임. 와류정도에 따른 세척력에대한 보완내용일 필요하다고 보여짐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100</v>
      </c>
      <c r="B174" s="2">
        <v>20417597</v>
      </c>
      <c r="C174" s="38" t="str">
        <f>IFERROR(VLOOKUP($B174,대상!$B:$AC,MATCH(C$2,대상!$1:$1,0)-1,FALSE),"")</f>
        <v>지역기반</v>
      </c>
      <c r="D174" s="38" t="str">
        <f>IFERROR(VLOOKUP($B174,대상!$B$1:$AC$2756,MATCH(D$2,대상!$1:$1,0)-1,FALSE),"")</f>
        <v>나재형</v>
      </c>
      <c r="E174" s="36" t="str">
        <f>IFERROR(VLOOKUP($B174,대상!$B:$AC,MATCH(E$2,대상!$1:$1,0)-1,FALSE),"")</f>
        <v>기계ㆍ소재</v>
      </c>
      <c r="F174" s="38" t="str">
        <f>IFERROR(VLOOKUP($B174,대상!$B:$AC,MATCH(F$2,대상!$1:$1,0)-1,FALSE),"")</f>
        <v>올인원 계단식 고양이 배변통</v>
      </c>
      <c r="G174" s="38" t="str">
        <f>IFERROR(VLOOKUP($B174,대상!$B:$AC,MATCH(G$2,대상!$1:$1,0)-1,FALSE),"")</f>
        <v/>
      </c>
      <c r="H174" s="33">
        <f>IFERROR(VLOOKUP($B174,[1]평가!$B:$Z,MATCH(LEFT(H$2,2),[1]평가!$7:$7,0)-1,FALSE),"")</f>
        <v>0</v>
      </c>
      <c r="I174" s="36">
        <f>IFERROR(VLOOKUP($B174,[1]평가!$B:$Z,MATCH(LEFT(I$2,2),[1]평가!$7:$7,0)-1,FALSE),"")</f>
        <v>72</v>
      </c>
      <c r="J174" s="36">
        <f>IFERROR(VLOOKUP($B174,[1]평가!$B:$Z,MATCH(LEFT(J$2,2),[1]평가!$7:$7,0)-1,FALSE),"")</f>
        <v>134</v>
      </c>
      <c r="K174" s="33">
        <f>IFERROR(VLOOKUP($B174,[2]평가!$B:$Z,MATCH(LEFT(K$2,2),[2]평가!$7:$7,0)-1,FALSE),"")</f>
        <v>0</v>
      </c>
      <c r="L174" s="36">
        <f>IFERROR(VLOOKUP($B174,[2]평가!$B:$Z,MATCH(LEFT(L$2,2),[2]평가!$7:$7,0)-1,FALSE),"")</f>
        <v>65</v>
      </c>
      <c r="M174" s="39">
        <f>IFERROR(VLOOKUP($B174,[2]평가!$B:$Z,MATCH(LEFT(M$2,2),[2]평가!$7:$7,0)-1,FALSE),"")</f>
        <v>161</v>
      </c>
      <c r="N174" s="33">
        <f>IFERROR(VLOOKUP($B174,[3]평가!$B:$Z,MATCH(LEFT(N$2,2),[3]평가!$7:$7,0)-1,FALSE),"")</f>
        <v>0</v>
      </c>
      <c r="O174" s="36">
        <f>IFERROR(VLOOKUP($B174,[3]평가!$B:$Z,MATCH(LEFT(O$2,2),[3]평가!$7:$7,0)-1,FALSE),"")</f>
        <v>69</v>
      </c>
      <c r="P174" s="39">
        <f>IFERROR(VLOOKUP($B174,[3]평가!$B:$Z,MATCH(LEFT(P$2,2),[3]평가!$7:$7,0)-1,FALSE),"")</f>
        <v>138</v>
      </c>
      <c r="Q174" s="33">
        <f>IFERROR(VLOOKUP($B174,[4]평가!$B:$Z,MATCH(LEFT(Q$2,2),[4]평가!$7:$7,0)-1,FALSE),"")</f>
        <v>0</v>
      </c>
      <c r="R174" s="36">
        <f>IFERROR(VLOOKUP($B174,[4]평가!$B:$Z,MATCH(LEFT(R$2,2),[4]평가!$7:$7,0)-1,FALSE),"")</f>
        <v>67</v>
      </c>
      <c r="S174" s="39">
        <f>IFERROR(VLOOKUP($B174,[4]평가!$B:$Z,MATCH(LEFT(S$2,2),[4]평가!$7:$7,0)-1,FALSE),"")</f>
        <v>185</v>
      </c>
      <c r="T174" s="33">
        <f>IFERROR(VLOOKUP($B174,[5]평가!$B:$Z,MATCH(LEFT(T$2,2),[5]평가!$7:$7,0)-1,FALSE),"")</f>
        <v>0</v>
      </c>
      <c r="U174" s="36">
        <f>IFERROR(VLOOKUP($B174,[5]평가!$B:$Z,MATCH(LEFT(U$2,2),[5]평가!$7:$7,0)-1,FALSE),"")</f>
        <v>77</v>
      </c>
      <c r="V174" s="39">
        <f>IFERROR(VLOOKUP($B174,[5]평가!$B:$Z,MATCH(LEFT(V$2,2),[5]평가!$7:$7,0)-1,FALSE),"")</f>
        <v>91</v>
      </c>
      <c r="W174" s="33">
        <f>IFERROR(VLOOKUP($B174,대상!$B:$AD,MATCH(W$2,대상!$1:$1,0)-1,FALSE),"")</f>
        <v>0</v>
      </c>
      <c r="X174" s="20">
        <f>IF(ISBLANK(B174),"",T$1-COUNTIF(H174:V174,"회피"))</f>
        <v>5</v>
      </c>
      <c r="Y174" s="21">
        <f>IF($T$1=X174,(SUM(I174,L174,O174,R174,U174)-MIN(I174,L174,O174,R174,U174)-MAX(I174,L174,O174,R174,U174))/($T$1-2),SUM(I174,L174,O174,R174,U174/X174))</f>
        <v>69.333333333333329</v>
      </c>
      <c r="Z174" s="40">
        <f>IFERROR(VLOOKUP($B174,대상!$B:$AD,MATCH(Z$2,대상!$1:$1,0)-1,FALSE),0)</f>
        <v>0</v>
      </c>
      <c r="AA174" s="41">
        <f>IFERROR(IF(W174="면제","100"+Z174,Y174+Z174),"")</f>
        <v>69.333333333333329</v>
      </c>
      <c r="AB174" s="35" t="str">
        <f>IF(OR(W174="면제",N(Y174)=0),"",IF(AA174&lt;60,"과락",""))</f>
        <v/>
      </c>
      <c r="AC174" s="54">
        <f>IF(N(AA174)=0,"",RANK(AA174,AA$3:AA$202))</f>
        <v>171</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①사회적으러 주목받는 기술이나 기슬적인 소개가 부족함 후발 진입자에 대한 방어 대첵이 필요함 _x000D_②사업계획서의 내용은 양호하나 구체화 고도화에 대한 기본자료 제시가 필요하나 자재 선정에 대한 다양한 준비가 필요함. _x000D_③- 아이템의 경쟁사 분석 비교 및 시장의 니즈가 명확함
- 사업 전체 로드맵이 다소 제한적으로 작성되었으며, 자금 조달 계획이 미흡함 _x000D_④대표 이사 역량이 우수하며, 문제 인식이 우수함. 제품 실현 가능성은 높으나, 경쟁 제품 가능성에 대한 사전 대응 전략이 다소 미흡함. 가격 경쟁이 촉발될 가능성이 높아 사업 확장력이 다소 부족함. _x000D_⑤반려묘 배변통 개발 과제임. 반려묘의 시장이 커지고 있는 추세임.  기존 제품대비 개발기술의 차별성이 설명되어 있음. 시장진입이 가능하다고 보여짐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146</v>
      </c>
      <c r="B175" s="2">
        <v>20429483</v>
      </c>
      <c r="C175" s="38" t="str">
        <f>IFERROR(VLOOKUP($B175,대상!$B:$AC,MATCH(C$2,대상!$1:$1,0)-1,FALSE),"")</f>
        <v>지역기반</v>
      </c>
      <c r="D175" s="38" t="str">
        <f>IFERROR(VLOOKUP($B175,대상!$B$1:$AC$2756,MATCH(D$2,대상!$1:$1,0)-1,FALSE),"")</f>
        <v>조기훈</v>
      </c>
      <c r="E175" s="36" t="str">
        <f>IFERROR(VLOOKUP($B175,대상!$B:$AC,MATCH(E$2,대상!$1:$1,0)-1,FALSE),"")</f>
        <v>기계ㆍ소재</v>
      </c>
      <c r="F175" s="38" t="str">
        <f>IFERROR(VLOOKUP($B175,대상!$B:$AC,MATCH(F$2,대상!$1:$1,0)-1,FALSE),"")</f>
        <v>2차전지 공정 통합제어 기반 스마트 플랫폼</v>
      </c>
      <c r="G175" s="38" t="str">
        <f>IFERROR(VLOOKUP($B175,대상!$B:$AC,MATCH(G$2,대상!$1:$1,0)-1,FALSE),"")</f>
        <v/>
      </c>
      <c r="H175" s="33">
        <f>IFERROR(VLOOKUP($B175,[1]평가!$B:$Z,MATCH(LEFT(H$2,2),[1]평가!$7:$7,0)-1,FALSE),"")</f>
        <v>0</v>
      </c>
      <c r="I175" s="36">
        <f>IFERROR(VLOOKUP($B175,[1]평가!$B:$Z,MATCH(LEFT(I$2,2),[1]평가!$7:$7,0)-1,FALSE),"")</f>
        <v>73</v>
      </c>
      <c r="J175" s="36">
        <f>IFERROR(VLOOKUP($B175,[1]평가!$B:$Z,MATCH(LEFT(J$2,2),[1]평가!$7:$7,0)-1,FALSE),"")</f>
        <v>117</v>
      </c>
      <c r="K175" s="33">
        <f>IFERROR(VLOOKUP($B175,[2]평가!$B:$Z,MATCH(LEFT(K$2,2),[2]평가!$7:$7,0)-1,FALSE),"")</f>
        <v>0</v>
      </c>
      <c r="L175" s="36">
        <f>IFERROR(VLOOKUP($B175,[2]평가!$B:$Z,MATCH(LEFT(L$2,2),[2]평가!$7:$7,0)-1,FALSE),"")</f>
        <v>67</v>
      </c>
      <c r="M175" s="39">
        <f>IFERROR(VLOOKUP($B175,[2]평가!$B:$Z,MATCH(LEFT(M$2,2),[2]평가!$7:$7,0)-1,FALSE),"")</f>
        <v>143</v>
      </c>
      <c r="N175" s="33">
        <f>IFERROR(VLOOKUP($B175,[3]평가!$B:$Z,MATCH(LEFT(N$2,2),[3]평가!$7:$7,0)-1,FALSE),"")</f>
        <v>0</v>
      </c>
      <c r="O175" s="36">
        <f>IFERROR(VLOOKUP($B175,[3]평가!$B:$Z,MATCH(LEFT(O$2,2),[3]평가!$7:$7,0)-1,FALSE),"")</f>
        <v>64</v>
      </c>
      <c r="P175" s="39">
        <f>IFERROR(VLOOKUP($B175,[3]평가!$B:$Z,MATCH(LEFT(P$2,2),[3]평가!$7:$7,0)-1,FALSE),"")</f>
        <v>188</v>
      </c>
      <c r="Q175" s="33">
        <f>IFERROR(VLOOKUP($B175,[4]평가!$B:$Z,MATCH(LEFT(Q$2,2),[4]평가!$7:$7,0)-1,FALSE),"")</f>
        <v>0</v>
      </c>
      <c r="R175" s="36">
        <f>IFERROR(VLOOKUP($B175,[4]평가!$B:$Z,MATCH(LEFT(R$2,2),[4]평가!$7:$7,0)-1,FALSE),"")</f>
        <v>80</v>
      </c>
      <c r="S175" s="39">
        <f>IFERROR(VLOOKUP($B175,[4]평가!$B:$Z,MATCH(LEFT(S$2,2),[4]평가!$7:$7,0)-1,FALSE),"")</f>
        <v>60</v>
      </c>
      <c r="T175" s="33">
        <f>IFERROR(VLOOKUP($B175,[5]평가!$B:$Z,MATCH(LEFT(T$2,2),[5]평가!$7:$7,0)-1,FALSE),"")</f>
        <v>0</v>
      </c>
      <c r="U175" s="36">
        <f>IFERROR(VLOOKUP($B175,[5]평가!$B:$Z,MATCH(LEFT(U$2,2),[5]평가!$7:$7,0)-1,FALSE),"")</f>
        <v>68</v>
      </c>
      <c r="V175" s="39">
        <f>IFERROR(VLOOKUP($B175,[5]평가!$B:$Z,MATCH(LEFT(V$2,2),[5]평가!$7:$7,0)-1,FALSE),"")</f>
        <v>147</v>
      </c>
      <c r="W175" s="33">
        <f>IFERROR(VLOOKUP($B175,대상!$B:$AD,MATCH(W$2,대상!$1:$1,0)-1,FALSE),"")</f>
        <v>0</v>
      </c>
      <c r="X175" s="20">
        <f>IF(ISBLANK(B175),"",T$1-COUNTIF(H175:V175,"회피"))</f>
        <v>5</v>
      </c>
      <c r="Y175" s="21">
        <f>IF($T$1=X175,(SUM(I175,L175,O175,R175,U175)-MIN(I175,L175,O175,R175,U175)-MAX(I175,L175,O175,R175,U175))/($T$1-2),SUM(I175,L175,O175,R175,U175/X175))</f>
        <v>69.333333333333329</v>
      </c>
      <c r="Z175" s="40">
        <f>IFERROR(VLOOKUP($B175,대상!$B:$AD,MATCH(Z$2,대상!$1:$1,0)-1,FALSE),0)</f>
        <v>0</v>
      </c>
      <c r="AA175" s="41">
        <f>IFERROR(IF(W175="면제","100"+Z175,Y175+Z175),"")</f>
        <v>69.333333333333329</v>
      </c>
      <c r="AB175" s="35" t="str">
        <f>IF(OR(W175="면제",N(Y175)=0),"",IF(AA175&lt;60,"과락",""))</f>
        <v/>
      </c>
      <c r="AC175" s="54">
        <f>IF(N(AA175)=0,"",RANK(AA175,AA$3:AA$202))</f>
        <v>171</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①기술적 강점은 보이나 시장분석과 경쟁력 분석에 관한 내용과 전략이 부족함 특히 경쟁 진입자에 대한 방어대책이 더욱 적극적으로 요구됨 _x000D_②사업 추진 계획은 양호하나 개발,개선 괴제에 대한 자료 제시가 미흡하여 실현 가능성이 부족함. _x000D_③- 아이템의 필요성이 비교적 잘 작성됨
- 추가 자금 조달 계획의 보완이 필요함
- 창업 아이템이 사업화 추진 전략이 미흡하게 작성됨 _x000D_④대표자 역량이 우수함. 제품 실현 방안 및 구체적인 사업 전략이 모호함.  _x000D_⑤시장진입을 위한 기존 시스템과의 차별성내용 보완이 필요하다고 보여짐.  기술개발 내용에 대한 보완이 필요하다고 보여짐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114</v>
      </c>
      <c r="B176" s="2">
        <v>20422200</v>
      </c>
      <c r="C176" s="38" t="str">
        <f>IFERROR(VLOOKUP($B176,대상!$B:$AC,MATCH(C$2,대상!$1:$1,0)-1,FALSE),"")</f>
        <v>지역기반</v>
      </c>
      <c r="D176" s="38" t="str">
        <f>IFERROR(VLOOKUP($B176,대상!$B$1:$AC$2756,MATCH(D$2,대상!$1:$1,0)-1,FALSE),"")</f>
        <v>김시원</v>
      </c>
      <c r="E176" s="36" t="str">
        <f>IFERROR(VLOOKUP($B176,대상!$B:$AC,MATCH(E$2,대상!$1:$1,0)-1,FALSE),"")</f>
        <v>기계ㆍ소재</v>
      </c>
      <c r="F176" s="38" t="str">
        <f>IFERROR(VLOOKUP($B176,대상!$B:$AC,MATCH(F$2,대상!$1:$1,0)-1,FALSE),"")</f>
        <v>AI 뎁스 추정 기반 2.5D 입체 부조 및 NFC 연동 추모 굿즈 솔루션</v>
      </c>
      <c r="G176" s="38" t="str">
        <f>IFERROR(VLOOKUP($B176,대상!$B:$AC,MATCH(G$2,대상!$1:$1,0)-1,FALSE),"")</f>
        <v/>
      </c>
      <c r="H176" s="33">
        <f>IFERROR(VLOOKUP($B176,[1]평가!$B:$Z,MATCH(LEFT(H$2,2),[1]평가!$7:$7,0)-1,FALSE),"")</f>
        <v>0</v>
      </c>
      <c r="I176" s="36">
        <f>IFERROR(VLOOKUP($B176,[1]평가!$B:$Z,MATCH(LEFT(I$2,2),[1]평가!$7:$7,0)-1,FALSE),"")</f>
        <v>71</v>
      </c>
      <c r="J176" s="36">
        <f>IFERROR(VLOOKUP($B176,[1]평가!$B:$Z,MATCH(LEFT(J$2,2),[1]평가!$7:$7,0)-1,FALSE),"")</f>
        <v>138</v>
      </c>
      <c r="K176" s="33">
        <f>IFERROR(VLOOKUP($B176,[2]평가!$B:$Z,MATCH(LEFT(K$2,2),[2]평가!$7:$7,0)-1,FALSE),"")</f>
        <v>0</v>
      </c>
      <c r="L176" s="36">
        <f>IFERROR(VLOOKUP($B176,[2]평가!$B:$Z,MATCH(LEFT(L$2,2),[2]평가!$7:$7,0)-1,FALSE),"")</f>
        <v>64</v>
      </c>
      <c r="M176" s="39">
        <f>IFERROR(VLOOKUP($B176,[2]평가!$B:$Z,MATCH(LEFT(M$2,2),[2]평가!$7:$7,0)-1,FALSE),"")</f>
        <v>173</v>
      </c>
      <c r="N176" s="33">
        <f>IFERROR(VLOOKUP($B176,[3]평가!$B:$Z,MATCH(LEFT(N$2,2),[3]평가!$7:$7,0)-1,FALSE),"")</f>
        <v>0</v>
      </c>
      <c r="O176" s="36">
        <f>IFERROR(VLOOKUP($B176,[3]평가!$B:$Z,MATCH(LEFT(O$2,2),[3]평가!$7:$7,0)-1,FALSE),"")</f>
        <v>69</v>
      </c>
      <c r="P176" s="39">
        <f>IFERROR(VLOOKUP($B176,[3]평가!$B:$Z,MATCH(LEFT(P$2,2),[3]평가!$7:$7,0)-1,FALSE),"")</f>
        <v>138</v>
      </c>
      <c r="Q176" s="33">
        <f>IFERROR(VLOOKUP($B176,[4]평가!$B:$Z,MATCH(LEFT(Q$2,2),[4]평가!$7:$7,0)-1,FALSE),"")</f>
        <v>0</v>
      </c>
      <c r="R176" s="36">
        <f>IFERROR(VLOOKUP($B176,[4]평가!$B:$Z,MATCH(LEFT(R$2,2),[4]평가!$7:$7,0)-1,FALSE),"")</f>
        <v>69</v>
      </c>
      <c r="S176" s="39">
        <f>IFERROR(VLOOKUP($B176,[4]평가!$B:$Z,MATCH(LEFT(S$2,2),[4]평가!$7:$7,0)-1,FALSE),"")</f>
        <v>138</v>
      </c>
      <c r="T176" s="33">
        <f>IFERROR(VLOOKUP($B176,[5]평가!$B:$Z,MATCH(LEFT(T$2,2),[5]평가!$7:$7,0)-1,FALSE),"")</f>
        <v>0</v>
      </c>
      <c r="U176" s="36">
        <f>IFERROR(VLOOKUP($B176,[5]평가!$B:$Z,MATCH(LEFT(U$2,2),[5]평가!$7:$7,0)-1,FALSE),"")</f>
        <v>69</v>
      </c>
      <c r="V176" s="39">
        <f>IFERROR(VLOOKUP($B176,[5]평가!$B:$Z,MATCH(LEFT(V$2,2),[5]평가!$7:$7,0)-1,FALSE),"")</f>
        <v>139</v>
      </c>
      <c r="W176" s="33">
        <f>IFERROR(VLOOKUP($B176,대상!$B:$AD,MATCH(W$2,대상!$1:$1,0)-1,FALSE),"")</f>
        <v>0</v>
      </c>
      <c r="X176" s="20">
        <f>IF(ISBLANK(B176),"",T$1-COUNTIF(H176:V176,"회피"))</f>
        <v>5</v>
      </c>
      <c r="Y176" s="21">
        <f>IF($T$1=X176,(SUM(I176,L176,O176,R176,U176)-MIN(I176,L176,O176,R176,U176)-MAX(I176,L176,O176,R176,U176))/($T$1-2),SUM(I176,L176,O176,R176,U176/X176))</f>
        <v>69</v>
      </c>
      <c r="Z176" s="40">
        <f>IFERROR(VLOOKUP($B176,대상!$B:$AD,MATCH(Z$2,대상!$1:$1,0)-1,FALSE),0)</f>
        <v>0</v>
      </c>
      <c r="AA176" s="41">
        <f>IFERROR(IF(W176="면제","100"+Z176,Y176+Z176),"")</f>
        <v>69</v>
      </c>
      <c r="AB176" s="35" t="str">
        <f>IF(OR(W176="면제",N(Y176)=0),"",IF(AA176&lt;60,"과락",""))</f>
        <v/>
      </c>
      <c r="AC176" s="54">
        <f>IF(N(AA176)=0,"",RANK(AA176,AA$3:AA$202))</f>
        <v>174</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①기존시장에 대한 진입 전략과 경쟁력확보에 관한 세부적인 전략이 필요함 _x000D_②사업 추진 계획은 하나 자금조달 걔획 및 조직구성이 미비하여 사업 실현 가능성이 미흡함.. _x000D_③- 사업 아이템 및 목표 시장등이 명확하게 작성되었음
- 아이템의 상세 기술이 미흡하며, 비즈니스 모델의 보완이 필요함 _x000D_④1차 타겟 시장이 명확함. 해당 시장에서 창업 아이템이 필요한 이유에 대한 설득력이 다소 부족함. 마케팅을 통한 1회성 바이럴은 가능하지만, 고객 락인 전략과 경쟁 제품 대비 차별성에 대한 근거가 다소 부족함. _x000D_⑤굿즈 제조 솔루션 과제임. 시장진입을 위한 수요자중심의 시장규모 보완설명이 필요함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145</v>
      </c>
      <c r="B177" s="2">
        <v>20429286</v>
      </c>
      <c r="C177" s="38" t="str">
        <f>IFERROR(VLOOKUP($B177,대상!$B:$AC,MATCH(C$2,대상!$1:$1,0)-1,FALSE),"")</f>
        <v>지역기반</v>
      </c>
      <c r="D177" s="38" t="str">
        <f>IFERROR(VLOOKUP($B177,대상!$B$1:$AC$2756,MATCH(D$2,대상!$1:$1,0)-1,FALSE),"")</f>
        <v>김다은</v>
      </c>
      <c r="E177" s="36" t="str">
        <f>IFERROR(VLOOKUP($B177,대상!$B:$AC,MATCH(E$2,대상!$1:$1,0)-1,FALSE),"")</f>
        <v>기계ㆍ소재</v>
      </c>
      <c r="F177" s="38" t="str">
        <f>IFERROR(VLOOKUP($B177,대상!$B:$AC,MATCH(F$2,대상!$1:$1,0)-1,FALSE),"")</f>
        <v>저당 기능성 열대건과일 기반 혈당·장건강 케어 글로벌 헬스 스낵 사업화</v>
      </c>
      <c r="G177" s="38" t="str">
        <f>IFERROR(VLOOKUP($B177,대상!$B:$AC,MATCH(G$2,대상!$1:$1,0)-1,FALSE),"")</f>
        <v/>
      </c>
      <c r="H177" s="33">
        <f>IFERROR(VLOOKUP($B177,[1]평가!$B:$Z,MATCH(LEFT(H$2,2),[1]평가!$7:$7,0)-1,FALSE),"")</f>
        <v>0</v>
      </c>
      <c r="I177" s="36">
        <f>IFERROR(VLOOKUP($B177,[1]평가!$B:$Z,MATCH(LEFT(I$2,2),[1]평가!$7:$7,0)-1,FALSE),"")</f>
        <v>81</v>
      </c>
      <c r="J177" s="36">
        <f>IFERROR(VLOOKUP($B177,[1]평가!$B:$Z,MATCH(LEFT(J$2,2),[1]평가!$7:$7,0)-1,FALSE),"")</f>
        <v>65</v>
      </c>
      <c r="K177" s="33">
        <f>IFERROR(VLOOKUP($B177,[2]평가!$B:$Z,MATCH(LEFT(K$2,2),[2]평가!$7:$7,0)-1,FALSE),"")</f>
        <v>0</v>
      </c>
      <c r="L177" s="36">
        <f>IFERROR(VLOOKUP($B177,[2]평가!$B:$Z,MATCH(LEFT(L$2,2),[2]평가!$7:$7,0)-1,FALSE),"")</f>
        <v>63</v>
      </c>
      <c r="M177" s="39">
        <f>IFERROR(VLOOKUP($B177,[2]평가!$B:$Z,MATCH(LEFT(M$2,2),[2]평가!$7:$7,0)-1,FALSE),"")</f>
        <v>181</v>
      </c>
      <c r="N177" s="33">
        <f>IFERROR(VLOOKUP($B177,[3]평가!$B:$Z,MATCH(LEFT(N$2,2),[3]평가!$7:$7,0)-1,FALSE),"")</f>
        <v>0</v>
      </c>
      <c r="O177" s="36">
        <f>IFERROR(VLOOKUP($B177,[3]평가!$B:$Z,MATCH(LEFT(O$2,2),[3]평가!$7:$7,0)-1,FALSE),"")</f>
        <v>69</v>
      </c>
      <c r="P177" s="39">
        <f>IFERROR(VLOOKUP($B177,[3]평가!$B:$Z,MATCH(LEFT(P$2,2),[3]평가!$7:$7,0)-1,FALSE),"")</f>
        <v>138</v>
      </c>
      <c r="Q177" s="33">
        <f>IFERROR(VLOOKUP($B177,[4]평가!$B:$Z,MATCH(LEFT(Q$2,2),[4]평가!$7:$7,0)-1,FALSE),"")</f>
        <v>0</v>
      </c>
      <c r="R177" s="36">
        <f>IFERROR(VLOOKUP($B177,[4]평가!$B:$Z,MATCH(LEFT(R$2,2),[4]평가!$7:$7,0)-1,FALSE),"")</f>
        <v>68</v>
      </c>
      <c r="S177" s="39">
        <f>IFERROR(VLOOKUP($B177,[4]평가!$B:$Z,MATCH(LEFT(S$2,2),[4]평가!$7:$7,0)-1,FALSE),"")</f>
        <v>170</v>
      </c>
      <c r="T177" s="33">
        <f>IFERROR(VLOOKUP($B177,[5]평가!$B:$Z,MATCH(LEFT(T$2,2),[5]평가!$7:$7,0)-1,FALSE),"")</f>
        <v>0</v>
      </c>
      <c r="U177" s="36">
        <f>IFERROR(VLOOKUP($B177,[5]평가!$B:$Z,MATCH(LEFT(U$2,2),[5]평가!$7:$7,0)-1,FALSE),"")</f>
        <v>70</v>
      </c>
      <c r="V177" s="39">
        <f>IFERROR(VLOOKUP($B177,[5]평가!$B:$Z,MATCH(LEFT(V$2,2),[5]평가!$7:$7,0)-1,FALSE),"")</f>
        <v>136</v>
      </c>
      <c r="W177" s="33">
        <f>IFERROR(VLOOKUP($B177,대상!$B:$AD,MATCH(W$2,대상!$1:$1,0)-1,FALSE),"")</f>
        <v>0</v>
      </c>
      <c r="X177" s="20">
        <f>IF(ISBLANK(B177),"",T$1-COUNTIF(H177:V177,"회피"))</f>
        <v>5</v>
      </c>
      <c r="Y177" s="21">
        <f>IF($T$1=X177,(SUM(I177,L177,O177,R177,U177)-MIN(I177,L177,O177,R177,U177)-MAX(I177,L177,O177,R177,U177))/($T$1-2),SUM(I177,L177,O177,R177,U177/X177))</f>
        <v>69</v>
      </c>
      <c r="Z177" s="40">
        <f>IFERROR(VLOOKUP($B177,대상!$B:$AD,MATCH(Z$2,대상!$1:$1,0)-1,FALSE),0)</f>
        <v>0</v>
      </c>
      <c r="AA177" s="41">
        <f>IFERROR(IF(W177="면제","100"+Z177,Y177+Z177),"")</f>
        <v>69</v>
      </c>
      <c r="AB177" s="35" t="str">
        <f>IF(OR(W177="면제",N(Y177)=0),"",IF(AA177&lt;60,"과락",""))</f>
        <v/>
      </c>
      <c r="AC177" s="54">
        <f>IF(N(AA177)=0,"",RANK(AA177,AA$3:AA$202))</f>
        <v>174</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①기존시장에 대한 진입 전략과 경쟁력확보에 관한 세부적인 전략이 필요함 _x000D_②사업 추진 계획은 양호하나 고도화 방안에서 품질 확보에 대한 기본적이고구체적으로 자료가 제시되어야 실현 가능성이 있음 _x000D_③- 아이템의 필요성 및 목적이 구체적으로 작성됨
- 창업 아이템 실현 및 구체화 방안의 검토가 필요함 _x000D_④사업 분야에 대한 이해도와 역량이 우수함. 제품 차별성과 사업 성장 전략이 미흡함.  _x000D_⑤저당 헬스케어제품 개발 과제임. 차별성에 대한 설명은 있으나, 기술개발내용에 대한 보완이 필요하다고 보여짐.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113</v>
      </c>
      <c r="B178" s="2">
        <v>20421631</v>
      </c>
      <c r="C178" s="38" t="str">
        <f>IFERROR(VLOOKUP($B178,대상!$B:$AC,MATCH(C$2,대상!$1:$1,0)-1,FALSE),"")</f>
        <v>지역기반</v>
      </c>
      <c r="D178" s="38" t="str">
        <f>IFERROR(VLOOKUP($B178,대상!$B$1:$AC$2756,MATCH(D$2,대상!$1:$1,0)-1,FALSE),"")</f>
        <v>김영서</v>
      </c>
      <c r="E178" s="36" t="str">
        <f>IFERROR(VLOOKUP($B178,대상!$B:$AC,MATCH(E$2,대상!$1:$1,0)-1,FALSE),"")</f>
        <v>기계ㆍ소재</v>
      </c>
      <c r="F178" s="38" t="str">
        <f>IFERROR(VLOOKUP($B178,대상!$B:$AC,MATCH(F$2,대상!$1:$1,0)-1,FALSE),"")</f>
        <v>2026년도 창업중심대학 지역기반 (예비)창업기업 모집</v>
      </c>
      <c r="G178" s="38" t="str">
        <f>IFERROR(VLOOKUP($B178,대상!$B:$AC,MATCH(G$2,대상!$1:$1,0)-1,FALSE),"")</f>
        <v/>
      </c>
      <c r="H178" s="33">
        <f>IFERROR(VLOOKUP($B178,[1]평가!$B:$Z,MATCH(LEFT(H$2,2),[1]평가!$7:$7,0)-1,FALSE),"")</f>
        <v>0</v>
      </c>
      <c r="I178" s="36">
        <f>IFERROR(VLOOKUP($B178,[1]평가!$B:$Z,MATCH(LEFT(I$2,2),[1]평가!$7:$7,0)-1,FALSE),"")</f>
        <v>74</v>
      </c>
      <c r="J178" s="36">
        <f>IFERROR(VLOOKUP($B178,[1]평가!$B:$Z,MATCH(LEFT(J$2,2),[1]평가!$7:$7,0)-1,FALSE),"")</f>
        <v>107</v>
      </c>
      <c r="K178" s="33">
        <f>IFERROR(VLOOKUP($B178,[2]평가!$B:$Z,MATCH(LEFT(K$2,2),[2]평가!$7:$7,0)-1,FALSE),"")</f>
        <v>0</v>
      </c>
      <c r="L178" s="36">
        <f>IFERROR(VLOOKUP($B178,[2]평가!$B:$Z,MATCH(LEFT(L$2,2),[2]평가!$7:$7,0)-1,FALSE),"")</f>
        <v>64</v>
      </c>
      <c r="M178" s="39">
        <f>IFERROR(VLOOKUP($B178,[2]평가!$B:$Z,MATCH(LEFT(M$2,2),[2]평가!$7:$7,0)-1,FALSE),"")</f>
        <v>173</v>
      </c>
      <c r="N178" s="33">
        <f>IFERROR(VLOOKUP($B178,[3]평가!$B:$Z,MATCH(LEFT(N$2,2),[3]평가!$7:$7,0)-1,FALSE),"")</f>
        <v>0</v>
      </c>
      <c r="O178" s="36">
        <f>IFERROR(VLOOKUP($B178,[3]평가!$B:$Z,MATCH(LEFT(O$2,2),[3]평가!$7:$7,0)-1,FALSE),"")</f>
        <v>76</v>
      </c>
      <c r="P178" s="39">
        <f>IFERROR(VLOOKUP($B178,[3]평가!$B:$Z,MATCH(LEFT(P$2,2),[3]평가!$7:$7,0)-1,FALSE),"")</f>
        <v>76</v>
      </c>
      <c r="Q178" s="33">
        <f>IFERROR(VLOOKUP($B178,[4]평가!$B:$Z,MATCH(LEFT(Q$2,2),[4]평가!$7:$7,0)-1,FALSE),"")</f>
        <v>0</v>
      </c>
      <c r="R178" s="36">
        <f>IFERROR(VLOOKUP($B178,[4]평가!$B:$Z,MATCH(LEFT(R$2,2),[4]평가!$7:$7,0)-1,FALSE),"")</f>
        <v>67</v>
      </c>
      <c r="S178" s="39">
        <f>IFERROR(VLOOKUP($B178,[4]평가!$B:$Z,MATCH(LEFT(S$2,2),[4]평가!$7:$7,0)-1,FALSE),"")</f>
        <v>185</v>
      </c>
      <c r="T178" s="33">
        <f>IFERROR(VLOOKUP($B178,[5]평가!$B:$Z,MATCH(LEFT(T$2,2),[5]평가!$7:$7,0)-1,FALSE),"")</f>
        <v>0</v>
      </c>
      <c r="U178" s="36">
        <f>IFERROR(VLOOKUP($B178,[5]평가!$B:$Z,MATCH(LEFT(U$2,2),[5]평가!$7:$7,0)-1,FALSE),"")</f>
        <v>64</v>
      </c>
      <c r="V178" s="39">
        <f>IFERROR(VLOOKUP($B178,[5]평가!$B:$Z,MATCH(LEFT(V$2,2),[5]평가!$7:$7,0)-1,FALSE),"")</f>
        <v>174</v>
      </c>
      <c r="W178" s="33">
        <f>IFERROR(VLOOKUP($B178,대상!$B:$AD,MATCH(W$2,대상!$1:$1,0)-1,FALSE),"")</f>
        <v>0</v>
      </c>
      <c r="X178" s="20">
        <f>IF(ISBLANK(B178),"",T$1-COUNTIF(H178:V178,"회피"))</f>
        <v>5</v>
      </c>
      <c r="Y178" s="21">
        <f>IF($T$1=X178,(SUM(I178,L178,O178,R178,U178)-MIN(I178,L178,O178,R178,U178)-MAX(I178,L178,O178,R178,U178))/($T$1-2),SUM(I178,L178,O178,R178,U178/X178))</f>
        <v>68.333333333333329</v>
      </c>
      <c r="Z178" s="40">
        <f>IFERROR(VLOOKUP($B178,대상!$B:$AD,MATCH(Z$2,대상!$1:$1,0)-1,FALSE),0)</f>
        <v>0</v>
      </c>
      <c r="AA178" s="41">
        <f>IFERROR(IF(W178="면제","100"+Z178,Y178+Z178),"")</f>
        <v>68.333333333333329</v>
      </c>
      <c r="AB178" s="35" t="str">
        <f>IF(OR(W178="면제",N(Y178)=0),"",IF(AA178&lt;60,"과락",""))</f>
        <v/>
      </c>
      <c r="AC178" s="54">
        <f>IF(N(AA178)=0,"",RANK(AA178,AA$3:AA$202))</f>
        <v>176</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①기존시장에 대한 진입 전략과 경쟁력확보에 관한 세부적인 전략이 필요함 _x000D_②사업계획서의 내용은 양호하나 구체화 고도화 내용이 미바하며 사후제품의 안정성 확보에 대한 규격설정이 미흡함 _x000D_③- 사업 아이템 및 목표 시장등이 명확하게 작성되었음
- 사업 아이템의 기술적 부분이 미흡하여, 실현 방안의 검토가 필요함 _x000D_④문제 인식이 적절함. 구체적인 실현 가능성에 대한 근거가 부족함. 사업화 전략에 대한 다각적 검토가 필요함. _x000D_⑤친환경소재 포장재 개발 과제임. 필요성은 보이나 친환경소재 기술개발내용에 대한 보완이 필요함.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167</v>
      </c>
      <c r="B179" s="2">
        <v>20403260</v>
      </c>
      <c r="C179" s="38" t="str">
        <f>IFERROR(VLOOKUP($B179,대상!$B:$AC,MATCH(C$2,대상!$1:$1,0)-1,FALSE),"")</f>
        <v>지역기반</v>
      </c>
      <c r="D179" s="38" t="str">
        <f>IFERROR(VLOOKUP($B179,대상!$B$1:$AC$2756,MATCH(D$2,대상!$1:$1,0)-1,FALSE),"")</f>
        <v>이정훈</v>
      </c>
      <c r="E179" s="36" t="str">
        <f>IFERROR(VLOOKUP($B179,대상!$B:$AC,MATCH(E$2,대상!$1:$1,0)-1,FALSE),"")</f>
        <v>기계ㆍ소재</v>
      </c>
      <c r="F179" s="38" t="str">
        <f>IFERROR(VLOOKUP($B179,대상!$B:$AC,MATCH(F$2,대상!$1:$1,0)-1,FALSE),"")</f>
        <v>항공 이동 환경 구조 설계 기술이 적용된 반려동물 이동 안전 솔루션</v>
      </c>
      <c r="G179" s="38" t="str">
        <f>IFERROR(VLOOKUP($B179,대상!$B:$AC,MATCH(G$2,대상!$1:$1,0)-1,FALSE),"")</f>
        <v/>
      </c>
      <c r="H179" s="33">
        <f>IFERROR(VLOOKUP($B179,[1]평가!$B:$Z,MATCH(LEFT(H$2,2),[1]평가!$7:$7,0)-1,FALSE),"")</f>
        <v>0</v>
      </c>
      <c r="I179" s="36">
        <f>IFERROR(VLOOKUP($B179,[1]평가!$B:$Z,MATCH(LEFT(I$2,2),[1]평가!$7:$7,0)-1,FALSE),"")</f>
        <v>62</v>
      </c>
      <c r="J179" s="36">
        <f>IFERROR(VLOOKUP($B179,[1]평가!$B:$Z,MATCH(LEFT(J$2,2),[1]평가!$7:$7,0)-1,FALSE),"")</f>
        <v>177</v>
      </c>
      <c r="K179" s="33">
        <f>IFERROR(VLOOKUP($B179,[2]평가!$B:$Z,MATCH(LEFT(K$2,2),[2]평가!$7:$7,0)-1,FALSE),"")</f>
        <v>0</v>
      </c>
      <c r="L179" s="36">
        <f>IFERROR(VLOOKUP($B179,[2]평가!$B:$Z,MATCH(LEFT(L$2,2),[2]평가!$7:$7,0)-1,FALSE),"")</f>
        <v>73</v>
      </c>
      <c r="M179" s="39">
        <f>IFERROR(VLOOKUP($B179,[2]평가!$B:$Z,MATCH(LEFT(M$2,2),[2]평가!$7:$7,0)-1,FALSE),"")</f>
        <v>100</v>
      </c>
      <c r="N179" s="33">
        <f>IFERROR(VLOOKUP($B179,[3]평가!$B:$Z,MATCH(LEFT(N$2,2),[3]평가!$7:$7,0)-1,FALSE),"")</f>
        <v>0</v>
      </c>
      <c r="O179" s="36">
        <f>IFERROR(VLOOKUP($B179,[3]평가!$B:$Z,MATCH(LEFT(O$2,2),[3]평가!$7:$7,0)-1,FALSE),"")</f>
        <v>74</v>
      </c>
      <c r="P179" s="39">
        <f>IFERROR(VLOOKUP($B179,[3]평가!$B:$Z,MATCH(LEFT(P$2,2),[3]평가!$7:$7,0)-1,FALSE),"")</f>
        <v>106</v>
      </c>
      <c r="Q179" s="33">
        <f>IFERROR(VLOOKUP($B179,[4]평가!$B:$Z,MATCH(LEFT(Q$2,2),[4]평가!$7:$7,0)-1,FALSE),"")</f>
        <v>0</v>
      </c>
      <c r="R179" s="36">
        <f>IFERROR(VLOOKUP($B179,[4]평가!$B:$Z,MATCH(LEFT(R$2,2),[4]평가!$7:$7,0)-1,FALSE),"")</f>
        <v>68</v>
      </c>
      <c r="S179" s="39">
        <f>IFERROR(VLOOKUP($B179,[4]평가!$B:$Z,MATCH(LEFT(S$2,2),[4]평가!$7:$7,0)-1,FALSE),"")</f>
        <v>170</v>
      </c>
      <c r="T179" s="33">
        <f>IFERROR(VLOOKUP($B179,[5]평가!$B:$Z,MATCH(LEFT(T$2,2),[5]평가!$7:$7,0)-1,FALSE),"")</f>
        <v>0</v>
      </c>
      <c r="U179" s="36">
        <f>IFERROR(VLOOKUP($B179,[5]평가!$B:$Z,MATCH(LEFT(U$2,2),[5]평가!$7:$7,0)-1,FALSE),"")</f>
        <v>64</v>
      </c>
      <c r="V179" s="39">
        <f>IFERROR(VLOOKUP($B179,[5]평가!$B:$Z,MATCH(LEFT(V$2,2),[5]평가!$7:$7,0)-1,FALSE),"")</f>
        <v>174</v>
      </c>
      <c r="W179" s="33">
        <f>IFERROR(VLOOKUP($B179,대상!$B:$AD,MATCH(W$2,대상!$1:$1,0)-1,FALSE),"")</f>
        <v>0</v>
      </c>
      <c r="X179" s="20">
        <f>IF(ISBLANK(B179),"",T$1-COUNTIF(H179:V179,"회피"))</f>
        <v>5</v>
      </c>
      <c r="Y179" s="21">
        <f>IF($T$1=X179,(SUM(I179,L179,O179,R179,U179)-MIN(I179,L179,O179,R179,U179)-MAX(I179,L179,O179,R179,U179))/($T$1-2),SUM(I179,L179,O179,R179,U179/X179))</f>
        <v>68.333333333333329</v>
      </c>
      <c r="Z179" s="40">
        <f>IFERROR(VLOOKUP($B179,대상!$B:$AD,MATCH(Z$2,대상!$1:$1,0)-1,FALSE),0)</f>
        <v>0</v>
      </c>
      <c r="AA179" s="41">
        <f>IFERROR(IF(W179="면제","100"+Z179,Y179+Z179),"")</f>
        <v>68.333333333333329</v>
      </c>
      <c r="AB179" s="35" t="str">
        <f>IF(OR(W179="면제",N(Y179)=0),"",IF(AA179&lt;60,"과락",""))</f>
        <v/>
      </c>
      <c r="AC179" s="54">
        <f>IF(N(AA179)=0,"",RANK(AA179,AA$3:AA$202))</f>
        <v>176</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①사회적으러 주목받는 기술이나 기슬적인 소개가 부족함 후발 진입자에 대한 방어 대첵이 필요함 _x000D_②사업내용으 양호하나 실현 및 구체화 단계에서 품질안정화가 주요한 사항이나 구체적이 목표설정 및 안전인증에 대한 내용이 미흡함. _x000D_③- 목표 시장의 정의가 명확하고, 시장 분석에 대해 비교적 명확히 작성됨
- 아이템의 구체적인 기술에 대한 설명이 미흡함.
- 성장 전략 및 비즈니스 모델의  검토가 필요함 _x000D_④시장 특성을 반영한 사업화 전략이 합리적임. 제품 특성과 성장도를 고려할 때 사업 지원 필요성이 다소 미흡함.  _x000D_⑤반려동물 이송제품 개발과제임. 시장진입을 위해 기존 제품과의 차별성내용 보완이 필요함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190</v>
      </c>
      <c r="B180" s="2">
        <v>20430856</v>
      </c>
      <c r="C180" s="38" t="str">
        <f>IFERROR(VLOOKUP($B180,대상!$B:$AC,MATCH(C$2,대상!$1:$1,0)-1,FALSE),"")</f>
        <v>지역기반</v>
      </c>
      <c r="D180" s="38" t="str">
        <f>IFERROR(VLOOKUP($B180,대상!$B$1:$AC$2756,MATCH(D$2,대상!$1:$1,0)-1,FALSE),"")</f>
        <v>김승중</v>
      </c>
      <c r="E180" s="36" t="str">
        <f>IFERROR(VLOOKUP($B180,대상!$B:$AC,MATCH(E$2,대상!$1:$1,0)-1,FALSE),"")</f>
        <v>기계ㆍ소재</v>
      </c>
      <c r="F180" s="38" t="str">
        <f>IFERROR(VLOOKUP($B180,대상!$B:$AC,MATCH(F$2,대상!$1:$1,0)-1,FALSE),"")</f>
        <v>모디모빌리티</v>
      </c>
      <c r="G180" s="38" t="str">
        <f>IFERROR(VLOOKUP($B180,대상!$B:$AC,MATCH(G$2,대상!$1:$1,0)-1,FALSE),"")</f>
        <v/>
      </c>
      <c r="H180" s="33">
        <f>IFERROR(VLOOKUP($B180,[1]평가!$B:$Z,MATCH(LEFT(H$2,2),[1]평가!$7:$7,0)-1,FALSE),"")</f>
        <v>0</v>
      </c>
      <c r="I180" s="36">
        <f>IFERROR(VLOOKUP($B180,[1]평가!$B:$Z,MATCH(LEFT(I$2,2),[1]평가!$7:$7,0)-1,FALSE),"")</f>
        <v>63</v>
      </c>
      <c r="J180" s="36">
        <f>IFERROR(VLOOKUP($B180,[1]평가!$B:$Z,MATCH(LEFT(J$2,2),[1]평가!$7:$7,0)-1,FALSE),"")</f>
        <v>171</v>
      </c>
      <c r="K180" s="33">
        <f>IFERROR(VLOOKUP($B180,[2]평가!$B:$Z,MATCH(LEFT(K$2,2),[2]평가!$7:$7,0)-1,FALSE),"")</f>
        <v>0</v>
      </c>
      <c r="L180" s="36">
        <f>IFERROR(VLOOKUP($B180,[2]평가!$B:$Z,MATCH(LEFT(L$2,2),[2]평가!$7:$7,0)-1,FALSE),"")</f>
        <v>68</v>
      </c>
      <c r="M180" s="39">
        <f>IFERROR(VLOOKUP($B180,[2]평가!$B:$Z,MATCH(LEFT(M$2,2),[2]평가!$7:$7,0)-1,FALSE),"")</f>
        <v>138</v>
      </c>
      <c r="N180" s="33">
        <f>IFERROR(VLOOKUP($B180,[3]평가!$B:$Z,MATCH(LEFT(N$2,2),[3]평가!$7:$7,0)-1,FALSE),"")</f>
        <v>0</v>
      </c>
      <c r="O180" s="36">
        <f>IFERROR(VLOOKUP($B180,[3]평가!$B:$Z,MATCH(LEFT(O$2,2),[3]평가!$7:$7,0)-1,FALSE),"")</f>
        <v>77</v>
      </c>
      <c r="P180" s="39">
        <f>IFERROR(VLOOKUP($B180,[3]평가!$B:$Z,MATCH(LEFT(P$2,2),[3]평가!$7:$7,0)-1,FALSE),"")</f>
        <v>68</v>
      </c>
      <c r="Q180" s="33">
        <f>IFERROR(VLOOKUP($B180,[4]평가!$B:$Z,MATCH(LEFT(Q$2,2),[4]평가!$7:$7,0)-1,FALSE),"")</f>
        <v>0</v>
      </c>
      <c r="R180" s="36">
        <f>IFERROR(VLOOKUP($B180,[4]평가!$B:$Z,MATCH(LEFT(R$2,2),[4]평가!$7:$7,0)-1,FALSE),"")</f>
        <v>69</v>
      </c>
      <c r="S180" s="39">
        <f>IFERROR(VLOOKUP($B180,[4]평가!$B:$Z,MATCH(LEFT(S$2,2),[4]평가!$7:$7,0)-1,FALSE),"")</f>
        <v>138</v>
      </c>
      <c r="T180" s="33">
        <f>IFERROR(VLOOKUP($B180,[5]평가!$B:$Z,MATCH(LEFT(T$2,2),[5]평가!$7:$7,0)-1,FALSE),"")</f>
        <v>0</v>
      </c>
      <c r="U180" s="36">
        <f>IFERROR(VLOOKUP($B180,[5]평가!$B:$Z,MATCH(LEFT(U$2,2),[5]평가!$7:$7,0)-1,FALSE),"")</f>
        <v>68</v>
      </c>
      <c r="V180" s="39">
        <f>IFERROR(VLOOKUP($B180,[5]평가!$B:$Z,MATCH(LEFT(V$2,2),[5]평가!$7:$7,0)-1,FALSE),"")</f>
        <v>147</v>
      </c>
      <c r="W180" s="33">
        <f>IFERROR(VLOOKUP($B180,대상!$B:$AD,MATCH(W$2,대상!$1:$1,0)-1,FALSE),"")</f>
        <v>0</v>
      </c>
      <c r="X180" s="20">
        <f>IF(ISBLANK(B180),"",T$1-COUNTIF(H180:V180,"회피"))</f>
        <v>5</v>
      </c>
      <c r="Y180" s="21">
        <f>IF($T$1=X180,(SUM(I180,L180,O180,R180,U180)-MIN(I180,L180,O180,R180,U180)-MAX(I180,L180,O180,R180,U180))/($T$1-2),SUM(I180,L180,O180,R180,U180/X180))</f>
        <v>68.333333333333329</v>
      </c>
      <c r="Z180" s="40">
        <f>IFERROR(VLOOKUP($B180,대상!$B:$AD,MATCH(Z$2,대상!$1:$1,0)-1,FALSE),0)</f>
        <v>0</v>
      </c>
      <c r="AA180" s="41">
        <f>IFERROR(IF(W180="면제","100"+Z180,Y180+Z180),"")</f>
        <v>68.333333333333329</v>
      </c>
      <c r="AB180" s="35" t="str">
        <f>IF(OR(W180="면제",N(Y180)=0),"",IF(AA180&lt;60,"과락",""))</f>
        <v/>
      </c>
      <c r="AC180" s="54">
        <f>IF(N(AA180)=0,"",RANK(AA180,AA$3:AA$202))</f>
        <v>176</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①기존시장에 대한 진입 전략과 경쟁력확보에 관한 세부적인 전략이 필요함 _x000D_②사업계획서의 내용은 양호하나 조기 사업화를 위한 초기 자금투입이 다수 필요하나 자금조달에 대한 구체적인 제시가 미흡함. _x000D_③- 창업아이템의 필요성, 선점 시장에 대한 제시되었음
- 기술에 구체화가 필요해 보이며, 사업화 전략에 대한 내용이 미흡함. _x000D_④타겟 설정이 명확함. 범용 생성 모델(diffusion 기반)은 결과물의 제어가 어렵고, 물리 법칙에 대한 이해가 부족함. 단순 디자인이 아닌 모빌리티 분야의 경우, 물리 제약이 만족되는 디자인 도출 방안에 대한 구체적인 제시가 필요함. _x000D_⑤지역특화 모빌리티 개발과제임. 기술차별성에 대한 보완이 필요하며, 수요자 중심의 시장진입방안 보완설명이 필요함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7</v>
      </c>
      <c r="B181" s="2">
        <v>20410083</v>
      </c>
      <c r="C181" s="38" t="str">
        <f>IFERROR(VLOOKUP($B181,대상!$B:$AC,MATCH(C$2,대상!$1:$1,0)-1,FALSE),"")</f>
        <v>지역기반</v>
      </c>
      <c r="D181" s="38" t="str">
        <f>IFERROR(VLOOKUP($B181,대상!$B$1:$AC$2756,MATCH(D$2,대상!$1:$1,0)-1,FALSE),"")</f>
        <v>이효진</v>
      </c>
      <c r="E181" s="36" t="str">
        <f>IFERROR(VLOOKUP($B181,대상!$B:$AC,MATCH(E$2,대상!$1:$1,0)-1,FALSE),"")</f>
        <v>기계ㆍ소재</v>
      </c>
      <c r="F181" s="38" t="str">
        <f>IFERROR(VLOOKUP($B181,대상!$B:$AC,MATCH(F$2,대상!$1:$1,0)-1,FALSE),"")</f>
        <v>출수 직전 수질 개선을 위한 물놀이시설용 정화 노즐 필터</v>
      </c>
      <c r="G181" s="38" t="str">
        <f>IFERROR(VLOOKUP($B181,대상!$B:$AC,MATCH(G$2,대상!$1:$1,0)-1,FALSE),"")</f>
        <v/>
      </c>
      <c r="H181" s="33">
        <f>IFERROR(VLOOKUP($B181,[1]평가!$B:$Z,MATCH(LEFT(H$2,2),[1]평가!$7:$7,0)-1,FALSE),"")</f>
        <v>0</v>
      </c>
      <c r="I181" s="36">
        <f>IFERROR(VLOOKUP($B181,[1]평가!$B:$Z,MATCH(LEFT(I$2,2),[1]평가!$7:$7,0)-1,FALSE),"")</f>
        <v>77</v>
      </c>
      <c r="J181" s="36">
        <f>IFERROR(VLOOKUP($B181,[1]평가!$B:$Z,MATCH(LEFT(J$2,2),[1]평가!$7:$7,0)-1,FALSE),"")</f>
        <v>85</v>
      </c>
      <c r="K181" s="33">
        <f>IFERROR(VLOOKUP($B181,[2]평가!$B:$Z,MATCH(LEFT(K$2,2),[2]평가!$7:$7,0)-1,FALSE),"")</f>
        <v>0</v>
      </c>
      <c r="L181" s="36">
        <f>IFERROR(VLOOKUP($B181,[2]평가!$B:$Z,MATCH(LEFT(L$2,2),[2]평가!$7:$7,0)-1,FALSE),"")</f>
        <v>70</v>
      </c>
      <c r="M181" s="39">
        <f>IFERROR(VLOOKUP($B181,[2]평가!$B:$Z,MATCH(LEFT(M$2,2),[2]평가!$7:$7,0)-1,FALSE),"")</f>
        <v>128</v>
      </c>
      <c r="N181" s="33">
        <f>IFERROR(VLOOKUP($B181,[3]평가!$B:$Z,MATCH(LEFT(N$2,2),[3]평가!$7:$7,0)-1,FALSE),"")</f>
        <v>0</v>
      </c>
      <c r="O181" s="36">
        <f>IFERROR(VLOOKUP($B181,[3]평가!$B:$Z,MATCH(LEFT(O$2,2),[3]평가!$7:$7,0)-1,FALSE),"")</f>
        <v>65</v>
      </c>
      <c r="P181" s="39">
        <f>IFERROR(VLOOKUP($B181,[3]평가!$B:$Z,MATCH(LEFT(P$2,2),[3]평가!$7:$7,0)-1,FALSE),"")</f>
        <v>186</v>
      </c>
      <c r="Q181" s="33">
        <f>IFERROR(VLOOKUP($B181,[4]평가!$B:$Z,MATCH(LEFT(Q$2,2),[4]평가!$7:$7,0)-1,FALSE),"")</f>
        <v>0</v>
      </c>
      <c r="R181" s="36">
        <f>IFERROR(VLOOKUP($B181,[4]평가!$B:$Z,MATCH(LEFT(R$2,2),[4]평가!$7:$7,0)-1,FALSE),"")</f>
        <v>69</v>
      </c>
      <c r="S181" s="39">
        <f>IFERROR(VLOOKUP($B181,[4]평가!$B:$Z,MATCH(LEFT(S$2,2),[4]평가!$7:$7,0)-1,FALSE),"")</f>
        <v>138</v>
      </c>
      <c r="T181" s="33">
        <f>IFERROR(VLOOKUP($B181,[5]평가!$B:$Z,MATCH(LEFT(T$2,2),[5]평가!$7:$7,0)-1,FALSE),"")</f>
        <v>0</v>
      </c>
      <c r="U181" s="36">
        <f>IFERROR(VLOOKUP($B181,[5]평가!$B:$Z,MATCH(LEFT(U$2,2),[5]평가!$7:$7,0)-1,FALSE),"")</f>
        <v>61</v>
      </c>
      <c r="V181" s="39">
        <f>IFERROR(VLOOKUP($B181,[5]평가!$B:$Z,MATCH(LEFT(V$2,2),[5]평가!$7:$7,0)-1,FALSE),"")</f>
        <v>190</v>
      </c>
      <c r="W181" s="33">
        <f>IFERROR(VLOOKUP($B181,대상!$B:$AD,MATCH(W$2,대상!$1:$1,0)-1,FALSE),"")</f>
        <v>0</v>
      </c>
      <c r="X181" s="20">
        <f>IF(ISBLANK(B181),"",T$1-COUNTIF(H181:V181,"회피"))</f>
        <v>5</v>
      </c>
      <c r="Y181" s="21">
        <f>IF($T$1=X181,(SUM(I181,L181,O181,R181,U181)-MIN(I181,L181,O181,R181,U181)-MAX(I181,L181,O181,R181,U181))/($T$1-2),SUM(I181,L181,O181,R181,U181/X181))</f>
        <v>68</v>
      </c>
      <c r="Z181" s="40">
        <f>IFERROR(VLOOKUP($B181,대상!$B:$AD,MATCH(Z$2,대상!$1:$1,0)-1,FALSE),0)</f>
        <v>0</v>
      </c>
      <c r="AA181" s="41">
        <f>IFERROR(IF(W181="면제","100"+Z181,Y181+Z181),"")</f>
        <v>68</v>
      </c>
      <c r="AB181" s="35" t="str">
        <f>IF(OR(W181="면제",N(Y181)=0),"",IF(AA181&lt;60,"과락",""))</f>
        <v/>
      </c>
      <c r="AC181" s="54">
        <f>IF(N(AA181)=0,"",RANK(AA181,AA$3:AA$202))</f>
        <v>179</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①기술적 강점은 보이나 시장분석과 경쟁력 분석에 관한 내용과 전략이 부족함 특히 경쟁 진입자에 대한 방어대책이 더욱 적극적으로 요구됨 _x000D_②사업계획은 양호하나 기술성과 추진계획의 전개가 구체성이 미흡하여 사업추진의 실현가능성이 부족함.. _x000D_③- 아이템의 기술적 내용이 이해하기 쉽고 명확하게 작성되었음
- 목표 시장 분석 및 사업화 전략이 다소 제한적으로 작성되었음 _x000D_④안전 문제에 대한 솔루션을 제안함. 향후 사업의 확장 계획과 실제 현장에 대한 니즈 파악이 부족함.  _x000D_⑤수질 정화개선을 위한 장치개발 과제임. 과제수행을 위한 기술개발의 내용에 대한 보완이 필요함.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120</v>
      </c>
      <c r="B182" s="2">
        <v>20424210</v>
      </c>
      <c r="C182" s="38" t="str">
        <f>IFERROR(VLOOKUP($B182,대상!$B:$AC,MATCH(C$2,대상!$1:$1,0)-1,FALSE),"")</f>
        <v>지역기반</v>
      </c>
      <c r="D182" s="38" t="str">
        <f>IFERROR(VLOOKUP($B182,대상!$B$1:$AC$2756,MATCH(D$2,대상!$1:$1,0)-1,FALSE),"")</f>
        <v>김혁준</v>
      </c>
      <c r="E182" s="36" t="str">
        <f>IFERROR(VLOOKUP($B182,대상!$B:$AC,MATCH(E$2,대상!$1:$1,0)-1,FALSE),"")</f>
        <v>기계ㆍ소재</v>
      </c>
      <c r="F182" s="38" t="str">
        <f>IFERROR(VLOOKUP($B182,대상!$B:$AC,MATCH(F$2,대상!$1:$1,0)-1,FALSE),"")</f>
        <v>AI·IMU 융합 기술이 적용된 데이터 기반 스크린 테니스 코칭 시스템</v>
      </c>
      <c r="G182" s="38" t="str">
        <f>IFERROR(VLOOKUP($B182,대상!$B:$AC,MATCH(G$2,대상!$1:$1,0)-1,FALSE),"")</f>
        <v/>
      </c>
      <c r="H182" s="33">
        <f>IFERROR(VLOOKUP($B182,[1]평가!$B:$Z,MATCH(LEFT(H$2,2),[1]평가!$7:$7,0)-1,FALSE),"")</f>
        <v>0</v>
      </c>
      <c r="I182" s="36">
        <f>IFERROR(VLOOKUP($B182,[1]평가!$B:$Z,MATCH(LEFT(I$2,2),[1]평가!$7:$7,0)-1,FALSE),"")</f>
        <v>67</v>
      </c>
      <c r="J182" s="36">
        <f>IFERROR(VLOOKUP($B182,[1]평가!$B:$Z,MATCH(LEFT(J$2,2),[1]평가!$7:$7,0)-1,FALSE),"")</f>
        <v>148</v>
      </c>
      <c r="K182" s="33">
        <f>IFERROR(VLOOKUP($B182,[2]평가!$B:$Z,MATCH(LEFT(K$2,2),[2]평가!$7:$7,0)-1,FALSE),"")</f>
        <v>0</v>
      </c>
      <c r="L182" s="36">
        <f>IFERROR(VLOOKUP($B182,[2]평가!$B:$Z,MATCH(LEFT(L$2,2),[2]평가!$7:$7,0)-1,FALSE),"")</f>
        <v>63</v>
      </c>
      <c r="M182" s="39">
        <f>IFERROR(VLOOKUP($B182,[2]평가!$B:$Z,MATCH(LEFT(M$2,2),[2]평가!$7:$7,0)-1,FALSE),"")</f>
        <v>181</v>
      </c>
      <c r="N182" s="33">
        <f>IFERROR(VLOOKUP($B182,[3]평가!$B:$Z,MATCH(LEFT(N$2,2),[3]평가!$7:$7,0)-1,FALSE),"")</f>
        <v>0</v>
      </c>
      <c r="O182" s="36">
        <f>IFERROR(VLOOKUP($B182,[3]평가!$B:$Z,MATCH(LEFT(O$2,2),[3]평가!$7:$7,0)-1,FALSE),"")</f>
        <v>69</v>
      </c>
      <c r="P182" s="39">
        <f>IFERROR(VLOOKUP($B182,[3]평가!$B:$Z,MATCH(LEFT(P$2,2),[3]평가!$7:$7,0)-1,FALSE),"")</f>
        <v>138</v>
      </c>
      <c r="Q182" s="33">
        <f>IFERROR(VLOOKUP($B182,[4]평가!$B:$Z,MATCH(LEFT(Q$2,2),[4]평가!$7:$7,0)-1,FALSE),"")</f>
        <v>0</v>
      </c>
      <c r="R182" s="36">
        <f>IFERROR(VLOOKUP($B182,[4]평가!$B:$Z,MATCH(LEFT(R$2,2),[4]평가!$7:$7,0)-1,FALSE),"")</f>
        <v>79</v>
      </c>
      <c r="S182" s="39">
        <f>IFERROR(VLOOKUP($B182,[4]평가!$B:$Z,MATCH(LEFT(S$2,2),[4]평가!$7:$7,0)-1,FALSE),"")</f>
        <v>62</v>
      </c>
      <c r="T182" s="33">
        <f>IFERROR(VLOOKUP($B182,[5]평가!$B:$Z,MATCH(LEFT(T$2,2),[5]평가!$7:$7,0)-1,FALSE),"")</f>
        <v>0</v>
      </c>
      <c r="U182" s="36">
        <f>IFERROR(VLOOKUP($B182,[5]평가!$B:$Z,MATCH(LEFT(U$2,2),[5]평가!$7:$7,0)-1,FALSE),"")</f>
        <v>68</v>
      </c>
      <c r="V182" s="39">
        <f>IFERROR(VLOOKUP($B182,[5]평가!$B:$Z,MATCH(LEFT(V$2,2),[5]평가!$7:$7,0)-1,FALSE),"")</f>
        <v>147</v>
      </c>
      <c r="W182" s="33">
        <f>IFERROR(VLOOKUP($B182,대상!$B:$AD,MATCH(W$2,대상!$1:$1,0)-1,FALSE),"")</f>
        <v>0</v>
      </c>
      <c r="X182" s="20">
        <f>IF(ISBLANK(B182),"",T$1-COUNTIF(H182:V182,"회피"))</f>
        <v>5</v>
      </c>
      <c r="Y182" s="21">
        <f>IF($T$1=X182,(SUM(I182,L182,O182,R182,U182)-MIN(I182,L182,O182,R182,U182)-MAX(I182,L182,O182,R182,U182))/($T$1-2),SUM(I182,L182,O182,R182,U182/X182))</f>
        <v>68</v>
      </c>
      <c r="Z182" s="40">
        <f>IFERROR(VLOOKUP($B182,대상!$B:$AD,MATCH(Z$2,대상!$1:$1,0)-1,FALSE),0)</f>
        <v>0</v>
      </c>
      <c r="AA182" s="41">
        <f>IFERROR(IF(W182="면제","100"+Z182,Y182+Z182),"")</f>
        <v>68</v>
      </c>
      <c r="AB182" s="35" t="str">
        <f>IF(OR(W182="면제",N(Y182)=0),"",IF(AA182&lt;60,"과락",""))</f>
        <v/>
      </c>
      <c r="AC182" s="54">
        <f>IF(N(AA182)=0,"",RANK(AA182,AA$3:AA$202))</f>
        <v>179</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①기존시장에 대한 진입 전략과 경쟁력확보에 관한 세부적인 전략이 필요함 _x000D_②사업계획서 내용은 양호하나 고도화 방안에 대한 기본자료 제시가 미흡하여 사업 실현 가능성이 부족함 _x000D_③-  사업계획서의 시장 분석은 명확하나 아이템의 상세한 기술이 부족함
- 자금 조달 계획 및 비즈니스 모델의 보완이 필요함 _x000D_④사업 분야에서의 전문성에 기인한 문제 인식이 우수함. 경쟁 제품 대응 전략 및 단기 매출 창출 방안에 대한 구체적 전략이 다소 부족함. _x000D_⑤코칭 표준화를 통한 플랫폼개발 과제임. 기술개발내용과 목표에 대한 구체적인 보완설명이 필요함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151</v>
      </c>
      <c r="B183" s="2">
        <v>20430433</v>
      </c>
      <c r="C183" s="38" t="str">
        <f>IFERROR(VLOOKUP($B183,대상!$B:$AC,MATCH(C$2,대상!$1:$1,0)-1,FALSE),"")</f>
        <v>지역기반</v>
      </c>
      <c r="D183" s="38" t="str">
        <f>IFERROR(VLOOKUP($B183,대상!$B$1:$AC$2756,MATCH(D$2,대상!$1:$1,0)-1,FALSE),"")</f>
        <v>김경환</v>
      </c>
      <c r="E183" s="36" t="str">
        <f>IFERROR(VLOOKUP($B183,대상!$B:$AC,MATCH(E$2,대상!$1:$1,0)-1,FALSE),"")</f>
        <v>기계ㆍ소재</v>
      </c>
      <c r="F183" s="38" t="str">
        <f>IFERROR(VLOOKUP($B183,대상!$B:$AC,MATCH(F$2,대상!$1:$1,0)-1,FALSE),"")</f>
        <v>계단 주행 시 충격과 소음을 저감하는 삼륜 바퀴 구조의 폴딩카트</v>
      </c>
      <c r="G183" s="38" t="str">
        <f>IFERROR(VLOOKUP($B183,대상!$B:$AC,MATCH(G$2,대상!$1:$1,0)-1,FALSE),"")</f>
        <v/>
      </c>
      <c r="H183" s="33">
        <f>IFERROR(VLOOKUP($B183,[1]평가!$B:$Z,MATCH(LEFT(H$2,2),[1]평가!$7:$7,0)-1,FALSE),"")</f>
        <v>0</v>
      </c>
      <c r="I183" s="36">
        <f>IFERROR(VLOOKUP($B183,[1]평가!$B:$Z,MATCH(LEFT(I$2,2),[1]평가!$7:$7,0)-1,FALSE),"")</f>
        <v>64</v>
      </c>
      <c r="J183" s="36">
        <f>IFERROR(VLOOKUP($B183,[1]평가!$B:$Z,MATCH(LEFT(J$2,2),[1]평가!$7:$7,0)-1,FALSE),"")</f>
        <v>167</v>
      </c>
      <c r="K183" s="33">
        <f>IFERROR(VLOOKUP($B183,[2]평가!$B:$Z,MATCH(LEFT(K$2,2),[2]평가!$7:$7,0)-1,FALSE),"")</f>
        <v>0</v>
      </c>
      <c r="L183" s="36">
        <f>IFERROR(VLOOKUP($B183,[2]평가!$B:$Z,MATCH(LEFT(L$2,2),[2]평가!$7:$7,0)-1,FALSE),"")</f>
        <v>64</v>
      </c>
      <c r="M183" s="39">
        <f>IFERROR(VLOOKUP($B183,[2]평가!$B:$Z,MATCH(LEFT(M$2,2),[2]평가!$7:$7,0)-1,FALSE),"")</f>
        <v>173</v>
      </c>
      <c r="N183" s="33">
        <f>IFERROR(VLOOKUP($B183,[3]평가!$B:$Z,MATCH(LEFT(N$2,2),[3]평가!$7:$7,0)-1,FALSE),"")</f>
        <v>0</v>
      </c>
      <c r="O183" s="36">
        <f>IFERROR(VLOOKUP($B183,[3]평가!$B:$Z,MATCH(LEFT(O$2,2),[3]평가!$7:$7,0)-1,FALSE),"")</f>
        <v>76</v>
      </c>
      <c r="P183" s="39">
        <f>IFERROR(VLOOKUP($B183,[3]평가!$B:$Z,MATCH(LEFT(P$2,2),[3]평가!$7:$7,0)-1,FALSE),"")</f>
        <v>76</v>
      </c>
      <c r="Q183" s="33">
        <f>IFERROR(VLOOKUP($B183,[4]평가!$B:$Z,MATCH(LEFT(Q$2,2),[4]평가!$7:$7,0)-1,FALSE),"")</f>
        <v>0</v>
      </c>
      <c r="R183" s="36">
        <f>IFERROR(VLOOKUP($B183,[4]평가!$B:$Z,MATCH(LEFT(R$2,2),[4]평가!$7:$7,0)-1,FALSE),"")</f>
        <v>76</v>
      </c>
      <c r="S183" s="39">
        <f>IFERROR(VLOOKUP($B183,[4]평가!$B:$Z,MATCH(LEFT(S$2,2),[4]평가!$7:$7,0)-1,FALSE),"")</f>
        <v>128</v>
      </c>
      <c r="T183" s="33">
        <f>IFERROR(VLOOKUP($B183,[5]평가!$B:$Z,MATCH(LEFT(T$2,2),[5]평가!$7:$7,0)-1,FALSE),"")</f>
        <v>0</v>
      </c>
      <c r="U183" s="36">
        <f>IFERROR(VLOOKUP($B183,[5]평가!$B:$Z,MATCH(LEFT(U$2,2),[5]평가!$7:$7,0)-1,FALSE),"")</f>
        <v>64</v>
      </c>
      <c r="V183" s="39">
        <f>IFERROR(VLOOKUP($B183,[5]평가!$B:$Z,MATCH(LEFT(V$2,2),[5]평가!$7:$7,0)-1,FALSE),"")</f>
        <v>174</v>
      </c>
      <c r="W183" s="33">
        <f>IFERROR(VLOOKUP($B183,대상!$B:$AD,MATCH(W$2,대상!$1:$1,0)-1,FALSE),"")</f>
        <v>0</v>
      </c>
      <c r="X183" s="20">
        <f>IF(ISBLANK(B183),"",T$1-COUNTIF(H183:V183,"회피"))</f>
        <v>5</v>
      </c>
      <c r="Y183" s="21">
        <f>IF($T$1=X183,(SUM(I183,L183,O183,R183,U183)-MIN(I183,L183,O183,R183,U183)-MAX(I183,L183,O183,R183,U183))/($T$1-2),SUM(I183,L183,O183,R183,U183/X183))</f>
        <v>68</v>
      </c>
      <c r="Z183" s="40">
        <f>IFERROR(VLOOKUP($B183,대상!$B:$AD,MATCH(Z$2,대상!$1:$1,0)-1,FALSE),0)</f>
        <v>0</v>
      </c>
      <c r="AA183" s="41">
        <f>IFERROR(IF(W183="면제","100"+Z183,Y183+Z183),"")</f>
        <v>68</v>
      </c>
      <c r="AB183" s="35" t="str">
        <f>IF(OR(W183="면제",N(Y183)=0),"",IF(AA183&lt;60,"과락",""))</f>
        <v/>
      </c>
      <c r="AC183" s="54">
        <f>IF(N(AA183)=0,"",RANK(AA183,AA$3:AA$202))</f>
        <v>179</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①기존시장에 대한 진입 전략과 경쟁력확보에 관한 세부적인 전략이 필요함 _x000D_②사업 추진 계획은 양호하나 개발,개선 괴제에 대한 자료 제시가 미흡하여 실현 가능성이 부족함. _x000D_③- 아이템의 기술적 차별성에 대한 기술 명확하기 이해하 쉽게 작성함
- 자금 조달 계획의 보완이 필요함
- 조직 구성 현황의 검토가 필요함 _x000D_④시장 특성을 반영한 사업화 전략이 합리적임. 경쟁이 치열한 시장에서, 기술력 가격 등 다양한 요소에 대한 경쟁이 예상되어 성장성이 다소 미흡함. _x000D_⑤접이식카트 개발과제임. 차별성이 보이며 기술개발 내용이 구체적임.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8</v>
      </c>
      <c r="B184" s="2">
        <v>20411932</v>
      </c>
      <c r="C184" s="38" t="str">
        <f>IFERROR(VLOOKUP($B184,대상!$B:$AC,MATCH(C$2,대상!$1:$1,0)-1,FALSE),"")</f>
        <v>지역기반</v>
      </c>
      <c r="D184" s="38" t="str">
        <f>IFERROR(VLOOKUP($B184,대상!$B$1:$AC$2756,MATCH(D$2,대상!$1:$1,0)-1,FALSE),"")</f>
        <v>최일한</v>
      </c>
      <c r="E184" s="36" t="str">
        <f>IFERROR(VLOOKUP($B184,대상!$B:$AC,MATCH(E$2,대상!$1:$1,0)-1,FALSE),"")</f>
        <v>기계ㆍ소재</v>
      </c>
      <c r="F184" s="38" t="str">
        <f>IFERROR(VLOOKUP($B184,대상!$B:$AC,MATCH(F$2,대상!$1:$1,0)-1,FALSE),"")</f>
        <v>AI 마케팅 기술이 적용된 한식레스토랑 오프라인 서비스</v>
      </c>
      <c r="G184" s="38" t="str">
        <f>IFERROR(VLOOKUP($B184,대상!$B:$AC,MATCH(G$2,대상!$1:$1,0)-1,FALSE),"")</f>
        <v/>
      </c>
      <c r="H184" s="33">
        <f>IFERROR(VLOOKUP($B184,[1]평가!$B:$Z,MATCH(LEFT(H$2,2),[1]평가!$7:$7,0)-1,FALSE),"")</f>
        <v>0</v>
      </c>
      <c r="I184" s="36">
        <f>IFERROR(VLOOKUP($B184,[1]평가!$B:$Z,MATCH(LEFT(I$2,2),[1]평가!$7:$7,0)-1,FALSE),"")</f>
        <v>73</v>
      </c>
      <c r="J184" s="36">
        <f>IFERROR(VLOOKUP($B184,[1]평가!$B:$Z,MATCH(LEFT(J$2,2),[1]평가!$7:$7,0)-1,FALSE),"")</f>
        <v>117</v>
      </c>
      <c r="K184" s="33">
        <f>IFERROR(VLOOKUP($B184,[2]평가!$B:$Z,MATCH(LEFT(K$2,2),[2]평가!$7:$7,0)-1,FALSE),"")</f>
        <v>0</v>
      </c>
      <c r="L184" s="36">
        <f>IFERROR(VLOOKUP($B184,[2]평가!$B:$Z,MATCH(LEFT(L$2,2),[2]평가!$7:$7,0)-1,FALSE),"")</f>
        <v>74</v>
      </c>
      <c r="M184" s="39">
        <f>IFERROR(VLOOKUP($B184,[2]평가!$B:$Z,MATCH(LEFT(M$2,2),[2]평가!$7:$7,0)-1,FALSE),"")</f>
        <v>97</v>
      </c>
      <c r="N184" s="33">
        <f>IFERROR(VLOOKUP($B184,[3]평가!$B:$Z,MATCH(LEFT(N$2,2),[3]평가!$7:$7,0)-1,FALSE),"")</f>
        <v>0</v>
      </c>
      <c r="O184" s="36">
        <f>IFERROR(VLOOKUP($B184,[3]평가!$B:$Z,MATCH(LEFT(O$2,2),[3]평가!$7:$7,0)-1,FALSE),"")</f>
        <v>63</v>
      </c>
      <c r="P184" s="39">
        <f>IFERROR(VLOOKUP($B184,[3]평가!$B:$Z,MATCH(LEFT(P$2,2),[3]평가!$7:$7,0)-1,FALSE),"")</f>
        <v>191</v>
      </c>
      <c r="Q184" s="33">
        <f>IFERROR(VLOOKUP($B184,[4]평가!$B:$Z,MATCH(LEFT(Q$2,2),[4]평가!$7:$7,0)-1,FALSE),"")</f>
        <v>0</v>
      </c>
      <c r="R184" s="36">
        <f>IFERROR(VLOOKUP($B184,[4]평가!$B:$Z,MATCH(LEFT(R$2,2),[4]평가!$7:$7,0)-1,FALSE),"")</f>
        <v>67</v>
      </c>
      <c r="S184" s="39">
        <f>IFERROR(VLOOKUP($B184,[4]평가!$B:$Z,MATCH(LEFT(S$2,2),[4]평가!$7:$7,0)-1,FALSE),"")</f>
        <v>185</v>
      </c>
      <c r="T184" s="33">
        <f>IFERROR(VLOOKUP($B184,[5]평가!$B:$Z,MATCH(LEFT(T$2,2),[5]평가!$7:$7,0)-1,FALSE),"")</f>
        <v>0</v>
      </c>
      <c r="U184" s="36">
        <f>IFERROR(VLOOKUP($B184,[5]평가!$B:$Z,MATCH(LEFT(U$2,2),[5]평가!$7:$7,0)-1,FALSE),"")</f>
        <v>61</v>
      </c>
      <c r="V184" s="39">
        <f>IFERROR(VLOOKUP($B184,[5]평가!$B:$Z,MATCH(LEFT(V$2,2),[5]평가!$7:$7,0)-1,FALSE),"")</f>
        <v>190</v>
      </c>
      <c r="W184" s="33">
        <f>IFERROR(VLOOKUP($B184,대상!$B:$AD,MATCH(W$2,대상!$1:$1,0)-1,FALSE),"")</f>
        <v>0</v>
      </c>
      <c r="X184" s="20">
        <f>IF(ISBLANK(B184),"",T$1-COUNTIF(H184:V184,"회피"))</f>
        <v>5</v>
      </c>
      <c r="Y184" s="21">
        <f>IF($T$1=X184,(SUM(I184,L184,O184,R184,U184)-MIN(I184,L184,O184,R184,U184)-MAX(I184,L184,O184,R184,U184))/($T$1-2),SUM(I184,L184,O184,R184,U184/X184))</f>
        <v>67.666666666666671</v>
      </c>
      <c r="Z184" s="40">
        <f>IFERROR(VLOOKUP($B184,대상!$B:$AD,MATCH(Z$2,대상!$1:$1,0)-1,FALSE),0)</f>
        <v>0</v>
      </c>
      <c r="AA184" s="41">
        <f>IFERROR(IF(W184="면제","100"+Z184,Y184+Z184),"")</f>
        <v>67.666666666666671</v>
      </c>
      <c r="AB184" s="35" t="str">
        <f>IF(OR(W184="면제",N(Y184)=0),"",IF(AA184&lt;60,"과락",""))</f>
        <v/>
      </c>
      <c r="AC184" s="54">
        <f>IF(N(AA184)=0,"",RANK(AA184,AA$3:AA$202))</f>
        <v>182</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①기존시장에 대한 진입 전략과 경쟁력확보에 관한 세부적인 전략이 필요함 _x000D_②사업게획은 양호하나 비즈니스 모델의 구체성이 미흡하며 조직구성 역시 부족하여 실현 가능성이 부족함. _x000D_③- 창업 동기와 사업의 방향성 작성이 이해하기 쉽게 작성됨
- 아이템의 기술에 대한 명확한 제시가 다소 부족하며, 기술 목표 시장 분석에 대한 설명이 부족함. _x000D_④창업 아이템의 배경이 잘 설정되어있음. 본 사업의 지원 필요성이 부족함.  _x000D_⑤외식 오프라인 서비스 확장을 의한 과젱임. 수요자 중심의 필요성에 대한 보완설명이 필요하고, 시장진입이 가능한 표본 조사가 필요하다고 보여짐.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171</v>
      </c>
      <c r="B185" s="2">
        <v>20411335</v>
      </c>
      <c r="C185" s="38" t="str">
        <f>IFERROR(VLOOKUP($B185,대상!$B:$AC,MATCH(C$2,대상!$1:$1,0)-1,FALSE),"")</f>
        <v>지역기반</v>
      </c>
      <c r="D185" s="38" t="str">
        <f>IFERROR(VLOOKUP($B185,대상!$B$1:$AC$2756,MATCH(D$2,대상!$1:$1,0)-1,FALSE),"")</f>
        <v>조윤건</v>
      </c>
      <c r="E185" s="36" t="str">
        <f>IFERROR(VLOOKUP($B185,대상!$B:$AC,MATCH(E$2,대상!$1:$1,0)-1,FALSE),"")</f>
        <v>기계ㆍ소재</v>
      </c>
      <c r="F185" s="38" t="str">
        <f>IFERROR(VLOOKUP($B185,대상!$B:$AC,MATCH(F$2,대상!$1:$1,0)-1,FALSE),"")</f>
        <v>EV 아이스링크 정빙기 개발</v>
      </c>
      <c r="G185" s="38" t="str">
        <f>IFERROR(VLOOKUP($B185,대상!$B:$AC,MATCH(G$2,대상!$1:$1,0)-1,FALSE),"")</f>
        <v/>
      </c>
      <c r="H185" s="33">
        <f>IFERROR(VLOOKUP($B185,[1]평가!$B:$Z,MATCH(LEFT(H$2,2),[1]평가!$7:$7,0)-1,FALSE),"")</f>
        <v>0</v>
      </c>
      <c r="I185" s="36">
        <f>IFERROR(VLOOKUP($B185,[1]평가!$B:$Z,MATCH(LEFT(I$2,2),[1]평가!$7:$7,0)-1,FALSE),"")</f>
        <v>60</v>
      </c>
      <c r="J185" s="36">
        <f>IFERROR(VLOOKUP($B185,[1]평가!$B:$Z,MATCH(LEFT(J$2,2),[1]평가!$7:$7,0)-1,FALSE),"")</f>
        <v>185</v>
      </c>
      <c r="K185" s="33">
        <f>IFERROR(VLOOKUP($B185,[2]평가!$B:$Z,MATCH(LEFT(K$2,2),[2]평가!$7:$7,0)-1,FALSE),"")</f>
        <v>0</v>
      </c>
      <c r="L185" s="36">
        <f>IFERROR(VLOOKUP($B185,[2]평가!$B:$Z,MATCH(LEFT(L$2,2),[2]평가!$7:$7,0)-1,FALSE),"")</f>
        <v>67</v>
      </c>
      <c r="M185" s="39">
        <f>IFERROR(VLOOKUP($B185,[2]평가!$B:$Z,MATCH(LEFT(M$2,2),[2]평가!$7:$7,0)-1,FALSE),"")</f>
        <v>143</v>
      </c>
      <c r="N185" s="33">
        <f>IFERROR(VLOOKUP($B185,[3]평가!$B:$Z,MATCH(LEFT(N$2,2),[3]평가!$7:$7,0)-1,FALSE),"")</f>
        <v>0</v>
      </c>
      <c r="O185" s="36">
        <f>IFERROR(VLOOKUP($B185,[3]평가!$B:$Z,MATCH(LEFT(O$2,2),[3]평가!$7:$7,0)-1,FALSE),"")</f>
        <v>67</v>
      </c>
      <c r="P185" s="39">
        <f>IFERROR(VLOOKUP($B185,[3]평가!$B:$Z,MATCH(LEFT(P$2,2),[3]평가!$7:$7,0)-1,FALSE),"")</f>
        <v>182</v>
      </c>
      <c r="Q185" s="33">
        <f>IFERROR(VLOOKUP($B185,[4]평가!$B:$Z,MATCH(LEFT(Q$2,2),[4]평가!$7:$7,0)-1,FALSE),"")</f>
        <v>0</v>
      </c>
      <c r="R185" s="36">
        <f>IFERROR(VLOOKUP($B185,[4]평가!$B:$Z,MATCH(LEFT(R$2,2),[4]평가!$7:$7,0)-1,FALSE),"")</f>
        <v>69</v>
      </c>
      <c r="S185" s="39">
        <f>IFERROR(VLOOKUP($B185,[4]평가!$B:$Z,MATCH(LEFT(S$2,2),[4]평가!$7:$7,0)-1,FALSE),"")</f>
        <v>138</v>
      </c>
      <c r="T185" s="33">
        <f>IFERROR(VLOOKUP($B185,[5]평가!$B:$Z,MATCH(LEFT(T$2,2),[5]평가!$7:$7,0)-1,FALSE),"")</f>
        <v>0</v>
      </c>
      <c r="U185" s="36">
        <f>IFERROR(VLOOKUP($B185,[5]평가!$B:$Z,MATCH(LEFT(U$2,2),[5]평가!$7:$7,0)-1,FALSE),"")</f>
        <v>72</v>
      </c>
      <c r="V185" s="39">
        <f>IFERROR(VLOOKUP($B185,[5]평가!$B:$Z,MATCH(LEFT(V$2,2),[5]평가!$7:$7,0)-1,FALSE),"")</f>
        <v>128</v>
      </c>
      <c r="W185" s="33">
        <f>IFERROR(VLOOKUP($B185,대상!$B:$AD,MATCH(W$2,대상!$1:$1,0)-1,FALSE),"")</f>
        <v>0</v>
      </c>
      <c r="X185" s="20">
        <f>IF(ISBLANK(B185),"",T$1-COUNTIF(H185:V185,"회피"))</f>
        <v>5</v>
      </c>
      <c r="Y185" s="21">
        <f>IF($T$1=X185,(SUM(I185,L185,O185,R185,U185)-MIN(I185,L185,O185,R185,U185)-MAX(I185,L185,O185,R185,U185))/($T$1-2),SUM(I185,L185,O185,R185,U185/X185))</f>
        <v>67.666666666666671</v>
      </c>
      <c r="Z185" s="40">
        <f>IFERROR(VLOOKUP($B185,대상!$B:$AD,MATCH(Z$2,대상!$1:$1,0)-1,FALSE),0)</f>
        <v>0</v>
      </c>
      <c r="AA185" s="41">
        <f>IFERROR(IF(W185="면제","100"+Z185,Y185+Z185),"")</f>
        <v>67.666666666666671</v>
      </c>
      <c r="AB185" s="35" t="str">
        <f>IF(OR(W185="면제",N(Y185)=0),"",IF(AA185&lt;60,"과락",""))</f>
        <v/>
      </c>
      <c r="AC185" s="54">
        <f>IF(N(AA185)=0,"",RANK(AA185,AA$3:AA$202))</f>
        <v>182</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①기존시장에 대한 진입 전략과 경쟁력확보에 관한 세부적인 전략이 필요함 _x000D_②사업내용은 양호하나실현가능성에서 개발방법이 정량적으로 제시되어 가능이 있으나 방법을 구체적으로 제시하여 수요자에게 신뢰성이 보장되나 미흡함.. _x000D_③- 아이템의 기술 개발의 필요성, 목표를 명확히 기재하였음
- 사업화 전략 및 로드맥에 대한 작성이 미흡함. _x000D_④현장의 문제를 반영한 솔루션 도출이 합리적임. 창업 아이템에 대한 개발 전략과 사업화 전략이 다소 모호함. _x000D_⑤아이스링크 정빙기 개선 과제임. 기존 문제점 대비 기술적 차별화에 대한 보완 설명이 필요함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184</v>
      </c>
      <c r="B186" s="2">
        <v>20423990</v>
      </c>
      <c r="C186" s="38" t="str">
        <f>IFERROR(VLOOKUP($B186,대상!$B:$AC,MATCH(C$2,대상!$1:$1,0)-1,FALSE),"")</f>
        <v>지역기반</v>
      </c>
      <c r="D186" s="38" t="str">
        <f>IFERROR(VLOOKUP($B186,대상!$B$1:$AC$2756,MATCH(D$2,대상!$1:$1,0)-1,FALSE),"")</f>
        <v>이희남</v>
      </c>
      <c r="E186" s="36" t="str">
        <f>IFERROR(VLOOKUP($B186,대상!$B:$AC,MATCH(E$2,대상!$1:$1,0)-1,FALSE),"")</f>
        <v>기계ㆍ소재</v>
      </c>
      <c r="F186" s="38" t="str">
        <f>IFERROR(VLOOKUP($B186,대상!$B:$AC,MATCH(F$2,대상!$1:$1,0)-1,FALSE),"")</f>
        <v>귀금속 무인 매매 장치 개발</v>
      </c>
      <c r="G186" s="38" t="str">
        <f>IFERROR(VLOOKUP($B186,대상!$B:$AC,MATCH(G$2,대상!$1:$1,0)-1,FALSE),"")</f>
        <v/>
      </c>
      <c r="H186" s="33">
        <f>IFERROR(VLOOKUP($B186,[1]평가!$B:$Z,MATCH(LEFT(H$2,2),[1]평가!$7:$7,0)-1,FALSE),"")</f>
        <v>0</v>
      </c>
      <c r="I186" s="36">
        <f>IFERROR(VLOOKUP($B186,[1]평가!$B:$Z,MATCH(LEFT(I$2,2),[1]평가!$7:$7,0)-1,FALSE),"")</f>
        <v>64</v>
      </c>
      <c r="J186" s="36">
        <f>IFERROR(VLOOKUP($B186,[1]평가!$B:$Z,MATCH(LEFT(J$2,2),[1]평가!$7:$7,0)-1,FALSE),"")</f>
        <v>167</v>
      </c>
      <c r="K186" s="33">
        <f>IFERROR(VLOOKUP($B186,[2]평가!$B:$Z,MATCH(LEFT(K$2,2),[2]평가!$7:$7,0)-1,FALSE),"")</f>
        <v>0</v>
      </c>
      <c r="L186" s="36">
        <f>IFERROR(VLOOKUP($B186,[2]평가!$B:$Z,MATCH(LEFT(L$2,2),[2]평가!$7:$7,0)-1,FALSE),"")</f>
        <v>65</v>
      </c>
      <c r="M186" s="39">
        <f>IFERROR(VLOOKUP($B186,[2]평가!$B:$Z,MATCH(LEFT(M$2,2),[2]평가!$7:$7,0)-1,FALSE),"")</f>
        <v>161</v>
      </c>
      <c r="N186" s="33">
        <f>IFERROR(VLOOKUP($B186,[3]평가!$B:$Z,MATCH(LEFT(N$2,2),[3]평가!$7:$7,0)-1,FALSE),"")</f>
        <v>0</v>
      </c>
      <c r="O186" s="36">
        <f>IFERROR(VLOOKUP($B186,[3]평가!$B:$Z,MATCH(LEFT(O$2,2),[3]평가!$7:$7,0)-1,FALSE),"")</f>
        <v>72</v>
      </c>
      <c r="P186" s="39">
        <f>IFERROR(VLOOKUP($B186,[3]평가!$B:$Z,MATCH(LEFT(P$2,2),[3]평가!$7:$7,0)-1,FALSE),"")</f>
        <v>118</v>
      </c>
      <c r="Q186" s="33">
        <f>IFERROR(VLOOKUP($B186,[4]평가!$B:$Z,MATCH(LEFT(Q$2,2),[4]평가!$7:$7,0)-1,FALSE),"")</f>
        <v>0</v>
      </c>
      <c r="R186" s="36">
        <f>IFERROR(VLOOKUP($B186,[4]평가!$B:$Z,MATCH(LEFT(R$2,2),[4]평가!$7:$7,0)-1,FALSE),"")</f>
        <v>69</v>
      </c>
      <c r="S186" s="39">
        <f>IFERROR(VLOOKUP($B186,[4]평가!$B:$Z,MATCH(LEFT(S$2,2),[4]평가!$7:$7,0)-1,FALSE),"")</f>
        <v>138</v>
      </c>
      <c r="T186" s="33">
        <f>IFERROR(VLOOKUP($B186,[5]평가!$B:$Z,MATCH(LEFT(T$2,2),[5]평가!$7:$7,0)-1,FALSE),"")</f>
        <v>0</v>
      </c>
      <c r="U186" s="36">
        <f>IFERROR(VLOOKUP($B186,[5]평가!$B:$Z,MATCH(LEFT(U$2,2),[5]평가!$7:$7,0)-1,FALSE),"")</f>
        <v>69</v>
      </c>
      <c r="V186" s="39">
        <f>IFERROR(VLOOKUP($B186,[5]평가!$B:$Z,MATCH(LEFT(V$2,2),[5]평가!$7:$7,0)-1,FALSE),"")</f>
        <v>139</v>
      </c>
      <c r="W186" s="33">
        <f>IFERROR(VLOOKUP($B186,대상!$B:$AD,MATCH(W$2,대상!$1:$1,0)-1,FALSE),"")</f>
        <v>0</v>
      </c>
      <c r="X186" s="20">
        <f>IF(ISBLANK(B186),"",T$1-COUNTIF(H186:V186,"회피"))</f>
        <v>5</v>
      </c>
      <c r="Y186" s="21">
        <f>IF($T$1=X186,(SUM(I186,L186,O186,R186,U186)-MIN(I186,L186,O186,R186,U186)-MAX(I186,L186,O186,R186,U186))/($T$1-2),SUM(I186,L186,O186,R186,U186/X186))</f>
        <v>67.666666666666671</v>
      </c>
      <c r="Z186" s="40">
        <f>IFERROR(VLOOKUP($B186,대상!$B:$AD,MATCH(Z$2,대상!$1:$1,0)-1,FALSE),0)</f>
        <v>0</v>
      </c>
      <c r="AA186" s="41">
        <f>IFERROR(IF(W186="면제","100"+Z186,Y186+Z186),"")</f>
        <v>67.666666666666671</v>
      </c>
      <c r="AB186" s="35" t="str">
        <f>IF(OR(W186="면제",N(Y186)=0),"",IF(AA186&lt;60,"과락",""))</f>
        <v/>
      </c>
      <c r="AC186" s="54">
        <f>IF(N(AA186)=0,"",RANK(AA186,AA$3:AA$202))</f>
        <v>182</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①기존시장에 대한 진입 전략과 경쟁력확보에 관한 세부적인 전략이 필요함 _x000D_②사업계획서의 내용은 양호하나 구체화 방안에서 제품 신뢰성에 대한 보증이 선행되어야 시스템이 운영되나 실제적인 인증부분이 미비함. _x000D_③- 아이템의 독창성이 우수하고, 기술의 구체적인 제시가 되었음
- 추진의 기반과 의지는 있지만 실현 가능성에 대한 추가 검토가 필요함. _x000D_④사업 역량이 우수함. 고가 제품에 대한 무인/자동화 필요성 및 리스크에 대한 사전 검증이 다소 부족함. _x000D_⑤귀금속거래 무인 시스템 개발 과제임. 기술개발내용의 구체적인 보완설명이 필요함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137</v>
      </c>
      <c r="B187" s="2">
        <v>20428118</v>
      </c>
      <c r="C187" s="38" t="str">
        <f>IFERROR(VLOOKUP($B187,대상!$B:$AC,MATCH(C$2,대상!$1:$1,0)-1,FALSE),"")</f>
        <v>지역기반</v>
      </c>
      <c r="D187" s="38" t="str">
        <f>IFERROR(VLOOKUP($B187,대상!$B$1:$AC$2756,MATCH(D$2,대상!$1:$1,0)-1,FALSE),"")</f>
        <v>신태종</v>
      </c>
      <c r="E187" s="36" t="str">
        <f>IFERROR(VLOOKUP($B187,대상!$B:$AC,MATCH(E$2,대상!$1:$1,0)-1,FALSE),"")</f>
        <v>기계ㆍ소재</v>
      </c>
      <c r="F187" s="38" t="str">
        <f>IFERROR(VLOOKUP($B187,대상!$B:$AC,MATCH(F$2,대상!$1:$1,0)-1,FALSE),"")</f>
        <v>AIO² Studio</v>
      </c>
      <c r="G187" s="38" t="str">
        <f>IFERROR(VLOOKUP($B187,대상!$B:$AC,MATCH(G$2,대상!$1:$1,0)-1,FALSE),"")</f>
        <v/>
      </c>
      <c r="H187" s="33">
        <f>IFERROR(VLOOKUP($B187,[1]평가!$B:$Z,MATCH(LEFT(H$2,2),[1]평가!$7:$7,0)-1,FALSE),"")</f>
        <v>0</v>
      </c>
      <c r="I187" s="36">
        <f>IFERROR(VLOOKUP($B187,[1]평가!$B:$Z,MATCH(LEFT(I$2,2),[1]평가!$7:$7,0)-1,FALSE),"")</f>
        <v>60</v>
      </c>
      <c r="J187" s="36">
        <f>IFERROR(VLOOKUP($B187,[1]평가!$B:$Z,MATCH(LEFT(J$2,2),[1]평가!$7:$7,0)-1,FALSE),"")</f>
        <v>185</v>
      </c>
      <c r="K187" s="33">
        <f>IFERROR(VLOOKUP($B187,[2]평가!$B:$Z,MATCH(LEFT(K$2,2),[2]평가!$7:$7,0)-1,FALSE),"")</f>
        <v>0</v>
      </c>
      <c r="L187" s="36">
        <f>IFERROR(VLOOKUP($B187,[2]평가!$B:$Z,MATCH(LEFT(L$2,2),[2]평가!$7:$7,0)-1,FALSE),"")</f>
        <v>65</v>
      </c>
      <c r="M187" s="39">
        <f>IFERROR(VLOOKUP($B187,[2]평가!$B:$Z,MATCH(LEFT(M$2,2),[2]평가!$7:$7,0)-1,FALSE),"")</f>
        <v>161</v>
      </c>
      <c r="N187" s="33">
        <f>IFERROR(VLOOKUP($B187,[3]평가!$B:$Z,MATCH(LEFT(N$2,2),[3]평가!$7:$7,0)-1,FALSE),"")</f>
        <v>0</v>
      </c>
      <c r="O187" s="36">
        <f>IFERROR(VLOOKUP($B187,[3]평가!$B:$Z,MATCH(LEFT(O$2,2),[3]평가!$7:$7,0)-1,FALSE),"")</f>
        <v>68</v>
      </c>
      <c r="P187" s="39">
        <f>IFERROR(VLOOKUP($B187,[3]평가!$B:$Z,MATCH(LEFT(P$2,2),[3]평가!$7:$7,0)-1,FALSE),"")</f>
        <v>163</v>
      </c>
      <c r="Q187" s="33">
        <f>IFERROR(VLOOKUP($B187,[4]평가!$B:$Z,MATCH(LEFT(Q$2,2),[4]평가!$7:$7,0)-1,FALSE),"")</f>
        <v>0</v>
      </c>
      <c r="R187" s="36">
        <f>IFERROR(VLOOKUP($B187,[4]평가!$B:$Z,MATCH(LEFT(R$2,2),[4]평가!$7:$7,0)-1,FALSE),"")</f>
        <v>69</v>
      </c>
      <c r="S187" s="39">
        <f>IFERROR(VLOOKUP($B187,[4]평가!$B:$Z,MATCH(LEFT(S$2,2),[4]평가!$7:$7,0)-1,FALSE),"")</f>
        <v>138</v>
      </c>
      <c r="T187" s="33">
        <f>IFERROR(VLOOKUP($B187,[5]평가!$B:$Z,MATCH(LEFT(T$2,2),[5]평가!$7:$7,0)-1,FALSE),"")</f>
        <v>0</v>
      </c>
      <c r="U187" s="36">
        <f>IFERROR(VLOOKUP($B187,[5]평가!$B:$Z,MATCH(LEFT(U$2,2),[5]평가!$7:$7,0)-1,FALSE),"")</f>
        <v>69</v>
      </c>
      <c r="V187" s="39">
        <f>IFERROR(VLOOKUP($B187,[5]평가!$B:$Z,MATCH(LEFT(V$2,2),[5]평가!$7:$7,0)-1,FALSE),"")</f>
        <v>139</v>
      </c>
      <c r="W187" s="33">
        <f>IFERROR(VLOOKUP($B187,대상!$B:$AD,MATCH(W$2,대상!$1:$1,0)-1,FALSE),"")</f>
        <v>0</v>
      </c>
      <c r="X187" s="20">
        <f>IF(ISBLANK(B187),"",T$1-COUNTIF(H187:V187,"회피"))</f>
        <v>5</v>
      </c>
      <c r="Y187" s="21">
        <f>IF($T$1=X187,(SUM(I187,L187,O187,R187,U187)-MIN(I187,L187,O187,R187,U187)-MAX(I187,L187,O187,R187,U187))/($T$1-2),SUM(I187,L187,O187,R187,U187/X187))</f>
        <v>67.333333333333329</v>
      </c>
      <c r="Z187" s="40">
        <f>IFERROR(VLOOKUP($B187,대상!$B:$AD,MATCH(Z$2,대상!$1:$1,0)-1,FALSE),0)</f>
        <v>0</v>
      </c>
      <c r="AA187" s="41">
        <f>IFERROR(IF(W187="면제","100"+Z187,Y187+Z187),"")</f>
        <v>67.333333333333329</v>
      </c>
      <c r="AB187" s="35" t="str">
        <f>IF(OR(W187="면제",N(Y187)=0),"",IF(AA187&lt;60,"과락",""))</f>
        <v/>
      </c>
      <c r="AC187" s="54">
        <f>IF(N(AA187)=0,"",RANK(AA187,AA$3:AA$202))</f>
        <v>185</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①기존시장에 대한 진입 전략과 경쟁력확보에 관한 세부적인 전략이 필요함 _x000D_②사업 추진 계획은 양호하나 실현 가능성에 대한 내용이 기본적이 자료미비로 실현 가능성이 부족함. _x000D_③- 사업 아이템의 배경 및 필요성이 준수하게 작성되었음
- 사업아이템의 차별성의 구체화가 필요하며, 사업 전략에 대한 보완이 필요함 _x000D_④시장에서의 문제 인식이 합리적임. AI를 이용한 이미지 처리 및 합성 기술이 매우 빠른 속도로 발전하고 있어서, 도입 비용과 여러 팩터를 고려했을때의 제품 경쟁력에 의문이 있음. _x000D_⑤콘텐츠 제작용 iot 제품개발 과제임. 기술개발 내용과 효과에 대한 보완 설명이 필요함.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4</v>
      </c>
      <c r="B188" s="2">
        <v>20406529</v>
      </c>
      <c r="C188" s="38" t="str">
        <f>IFERROR(VLOOKUP($B188,대상!$B:$AC,MATCH(C$2,대상!$1:$1,0)-1,FALSE),"")</f>
        <v>지역기반</v>
      </c>
      <c r="D188" s="38" t="str">
        <f>IFERROR(VLOOKUP($B188,대상!$B$1:$AC$2756,MATCH(D$2,대상!$1:$1,0)-1,FALSE),"")</f>
        <v>이상현</v>
      </c>
      <c r="E188" s="36" t="str">
        <f>IFERROR(VLOOKUP($B188,대상!$B:$AC,MATCH(E$2,대상!$1:$1,0)-1,FALSE),"")</f>
        <v>기계ㆍ소재</v>
      </c>
      <c r="F188" s="38" t="str">
        <f>IFERROR(VLOOKUP($B188,대상!$B:$AC,MATCH(F$2,대상!$1:$1,0)-1,FALSE),"")</f>
        <v>착석 피로도 자동 완화 지능형 워크스테이션 ‘티라노 데스크’</v>
      </c>
      <c r="G188" s="38" t="str">
        <f>IFERROR(VLOOKUP($B188,대상!$B:$AC,MATCH(G$2,대상!$1:$1,0)-1,FALSE),"")</f>
        <v/>
      </c>
      <c r="H188" s="33">
        <f>IFERROR(VLOOKUP($B188,[1]평가!$B:$Z,MATCH(LEFT(H$2,2),[1]평가!$7:$7,0)-1,FALSE),"")</f>
        <v>0</v>
      </c>
      <c r="I188" s="36">
        <f>IFERROR(VLOOKUP($B188,[1]평가!$B:$Z,MATCH(LEFT(I$2,2),[1]평가!$7:$7,0)-1,FALSE),"")</f>
        <v>65</v>
      </c>
      <c r="J188" s="36">
        <f>IFERROR(VLOOKUP($B188,[1]평가!$B:$Z,MATCH(LEFT(J$2,2),[1]평가!$7:$7,0)-1,FALSE),"")</f>
        <v>158</v>
      </c>
      <c r="K188" s="33">
        <f>IFERROR(VLOOKUP($B188,[2]평가!$B:$Z,MATCH(LEFT(K$2,2),[2]평가!$7:$7,0)-1,FALSE),"")</f>
        <v>0</v>
      </c>
      <c r="L188" s="36">
        <f>IFERROR(VLOOKUP($B188,[2]평가!$B:$Z,MATCH(LEFT(L$2,2),[2]평가!$7:$7,0)-1,FALSE),"")</f>
        <v>76</v>
      </c>
      <c r="M188" s="39">
        <f>IFERROR(VLOOKUP($B188,[2]평가!$B:$Z,MATCH(LEFT(M$2,2),[2]평가!$7:$7,0)-1,FALSE),"")</f>
        <v>89</v>
      </c>
      <c r="N188" s="33">
        <f>IFERROR(VLOOKUP($B188,[3]평가!$B:$Z,MATCH(LEFT(N$2,2),[3]평가!$7:$7,0)-1,FALSE),"")</f>
        <v>0</v>
      </c>
      <c r="O188" s="36">
        <f>IFERROR(VLOOKUP($B188,[3]평가!$B:$Z,MATCH(LEFT(O$2,2),[3]평가!$7:$7,0)-1,FALSE),"")</f>
        <v>67</v>
      </c>
      <c r="P188" s="39">
        <f>IFERROR(VLOOKUP($B188,[3]평가!$B:$Z,MATCH(LEFT(P$2,2),[3]평가!$7:$7,0)-1,FALSE),"")</f>
        <v>182</v>
      </c>
      <c r="Q188" s="33">
        <f>IFERROR(VLOOKUP($B188,[4]평가!$B:$Z,MATCH(LEFT(Q$2,2),[4]평가!$7:$7,0)-1,FALSE),"")</f>
        <v>0</v>
      </c>
      <c r="R188" s="36">
        <f>IFERROR(VLOOKUP($B188,[4]평가!$B:$Z,MATCH(LEFT(R$2,2),[4]평가!$7:$7,0)-1,FALSE),"")</f>
        <v>69</v>
      </c>
      <c r="S188" s="39">
        <f>IFERROR(VLOOKUP($B188,[4]평가!$B:$Z,MATCH(LEFT(S$2,2),[4]평가!$7:$7,0)-1,FALSE),"")</f>
        <v>138</v>
      </c>
      <c r="T188" s="33">
        <f>IFERROR(VLOOKUP($B188,[5]평가!$B:$Z,MATCH(LEFT(T$2,2),[5]평가!$7:$7,0)-1,FALSE),"")</f>
        <v>0</v>
      </c>
      <c r="U188" s="36">
        <f>IFERROR(VLOOKUP($B188,[5]평가!$B:$Z,MATCH(LEFT(U$2,2),[5]평가!$7:$7,0)-1,FALSE),"")</f>
        <v>63</v>
      </c>
      <c r="V188" s="39">
        <f>IFERROR(VLOOKUP($B188,[5]평가!$B:$Z,MATCH(LEFT(V$2,2),[5]평가!$7:$7,0)-1,FALSE),"")</f>
        <v>181</v>
      </c>
      <c r="W188" s="33">
        <f>IFERROR(VLOOKUP($B188,대상!$B:$AD,MATCH(W$2,대상!$1:$1,0)-1,FALSE),"")</f>
        <v>0</v>
      </c>
      <c r="X188" s="20">
        <f>IF(ISBLANK(B188),"",T$1-COUNTIF(H188:V188,"회피"))</f>
        <v>5</v>
      </c>
      <c r="Y188" s="21">
        <f>IF($T$1=X188,(SUM(I188,L188,O188,R188,U188)-MIN(I188,L188,O188,R188,U188)-MAX(I188,L188,O188,R188,U188))/($T$1-2),SUM(I188,L188,O188,R188,U188/X188))</f>
        <v>67</v>
      </c>
      <c r="Z188" s="40">
        <f>IFERROR(VLOOKUP($B188,대상!$B:$AD,MATCH(Z$2,대상!$1:$1,0)-1,FALSE),0)</f>
        <v>0</v>
      </c>
      <c r="AA188" s="41">
        <f>IFERROR(IF(W188="면제","100"+Z188,Y188+Z188),"")</f>
        <v>67</v>
      </c>
      <c r="AB188" s="35" t="str">
        <f>IF(OR(W188="면제",N(Y188)=0),"",IF(AA188&lt;60,"과락",""))</f>
        <v/>
      </c>
      <c r="AC188" s="54">
        <f>IF(N(AA188)=0,"",RANK(AA188,AA$3:AA$202))</f>
        <v>186</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자금조달 계획이 미흡하여 사업실현과 사업화에 어려움이 있음. _x000D_③- 배경 및 필요성에 대한 설명이 이해하기 쉽게 기술되어있음
- 기술 목표 시장 분석에 대한 설명이 다소 미흡함. _x000D_④헬스케어 솔루션의 필요성이 잘 드러남. 기존 높이 조절 데스크의 pain point를 제시하였으나, 이를 시장에 설득하기 위한 기술/사업적 전략이 더 필요함. 기존 시장의 진출 계획이 세부적으로 구성되지 않음.  _x000D_⑤높낮이 조절을 통한 사용자의 편의성을 높이는 과제임. 기존 경쟁 시장을 진입하기 위한 차별성에 대한 보완이 필요함.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70</v>
      </c>
      <c r="B189" s="2">
        <v>20438453</v>
      </c>
      <c r="C189" s="38" t="str">
        <f>IFERROR(VLOOKUP($B189,대상!$B:$AC,MATCH(C$2,대상!$1:$1,0)-1,FALSE),"")</f>
        <v>대학발</v>
      </c>
      <c r="D189" s="38" t="str">
        <f>IFERROR(VLOOKUP($B189,대상!$B$1:$AC$2756,MATCH(D$2,대상!$1:$1,0)-1,FALSE),"")</f>
        <v>엄정희</v>
      </c>
      <c r="E189" s="36" t="str">
        <f>IFERROR(VLOOKUP($B189,대상!$B:$AC,MATCH(E$2,대상!$1:$1,0)-1,FALSE),"")</f>
        <v>기계ㆍ소재</v>
      </c>
      <c r="F189" s="38" t="str">
        <f>IFERROR(VLOOKUP($B189,대상!$B:$AC,MATCH(F$2,대상!$1:$1,0)-1,FALSE),"")</f>
        <v>시니어/펫 돌봄 노동 강도 혁신을 위한 무전력 제트 스프레이 폼·수분 박리 캡슐 통합 솔루션</v>
      </c>
      <c r="G189" s="38" t="str">
        <f>IFERROR(VLOOKUP($B189,대상!$B:$AC,MATCH(G$2,대상!$1:$1,0)-1,FALSE),"")</f>
        <v/>
      </c>
      <c r="H189" s="33">
        <f>IFERROR(VLOOKUP($B189,[1]평가!$B:$Z,MATCH(LEFT(H$2,2),[1]평가!$7:$7,0)-1,FALSE),"")</f>
        <v>0</v>
      </c>
      <c r="I189" s="36">
        <f>IFERROR(VLOOKUP($B189,[1]평가!$B:$Z,MATCH(LEFT(I$2,2),[1]평가!$7:$7,0)-1,FALSE),"")</f>
        <v>77</v>
      </c>
      <c r="J189" s="36">
        <f>IFERROR(VLOOKUP($B189,[1]평가!$B:$Z,MATCH(LEFT(J$2,2),[1]평가!$7:$7,0)-1,FALSE),"")</f>
        <v>85</v>
      </c>
      <c r="K189" s="33">
        <f>IFERROR(VLOOKUP($B189,[2]평가!$B:$Z,MATCH(LEFT(K$2,2),[2]평가!$7:$7,0)-1,FALSE),"")</f>
        <v>0</v>
      </c>
      <c r="L189" s="36">
        <f>IFERROR(VLOOKUP($B189,[2]평가!$B:$Z,MATCH(LEFT(L$2,2),[2]평가!$7:$7,0)-1,FALSE),"")</f>
        <v>63</v>
      </c>
      <c r="M189" s="39">
        <f>IFERROR(VLOOKUP($B189,[2]평가!$B:$Z,MATCH(LEFT(M$2,2),[2]평가!$7:$7,0)-1,FALSE),"")</f>
        <v>181</v>
      </c>
      <c r="N189" s="33">
        <f>IFERROR(VLOOKUP($B189,[3]평가!$B:$Z,MATCH(LEFT(N$2,2),[3]평가!$7:$7,0)-1,FALSE),"")</f>
        <v>0</v>
      </c>
      <c r="O189" s="36">
        <f>IFERROR(VLOOKUP($B189,[3]평가!$B:$Z,MATCH(LEFT(O$2,2),[3]평가!$7:$7,0)-1,FALSE),"")</f>
        <v>69</v>
      </c>
      <c r="P189" s="39">
        <f>IFERROR(VLOOKUP($B189,[3]평가!$B:$Z,MATCH(LEFT(P$2,2),[3]평가!$7:$7,0)-1,FALSE),"")</f>
        <v>138</v>
      </c>
      <c r="Q189" s="33">
        <f>IFERROR(VLOOKUP($B189,[4]평가!$B:$Z,MATCH(LEFT(Q$2,2),[4]평가!$7:$7,0)-1,FALSE),"")</f>
        <v>0</v>
      </c>
      <c r="R189" s="36">
        <f>IFERROR(VLOOKUP($B189,[4]평가!$B:$Z,MATCH(LEFT(R$2,2),[4]평가!$7:$7,0)-1,FALSE),"")</f>
        <v>69</v>
      </c>
      <c r="S189" s="39">
        <f>IFERROR(VLOOKUP($B189,[4]평가!$B:$Z,MATCH(LEFT(S$2,2),[4]평가!$7:$7,0)-1,FALSE),"")</f>
        <v>138</v>
      </c>
      <c r="T189" s="33">
        <f>IFERROR(VLOOKUP($B189,[5]평가!$B:$Z,MATCH(LEFT(T$2,2),[5]평가!$7:$7,0)-1,FALSE),"")</f>
        <v>0</v>
      </c>
      <c r="U189" s="36">
        <f>IFERROR(VLOOKUP($B189,[5]평가!$B:$Z,MATCH(LEFT(U$2,2),[5]평가!$7:$7,0)-1,FALSE),"")</f>
        <v>63</v>
      </c>
      <c r="V189" s="39">
        <f>IFERROR(VLOOKUP($B189,[5]평가!$B:$Z,MATCH(LEFT(V$2,2),[5]평가!$7:$7,0)-1,FALSE),"")</f>
        <v>181</v>
      </c>
      <c r="W189" s="33">
        <f>IFERROR(VLOOKUP($B189,대상!$B:$AD,MATCH(W$2,대상!$1:$1,0)-1,FALSE),"")</f>
        <v>0</v>
      </c>
      <c r="X189" s="20">
        <f>IF(ISBLANK(B189),"",T$1-COUNTIF(H189:V189,"회피"))</f>
        <v>5</v>
      </c>
      <c r="Y189" s="21">
        <f>IF($T$1=X189,(SUM(I189,L189,O189,R189,U189)-MIN(I189,L189,O189,R189,U189)-MAX(I189,L189,O189,R189,U189))/($T$1-2),SUM(I189,L189,O189,R189,U189/X189))</f>
        <v>67</v>
      </c>
      <c r="Z189" s="40">
        <f>IFERROR(VLOOKUP($B189,대상!$B:$AD,MATCH(Z$2,대상!$1:$1,0)-1,FALSE),0)</f>
        <v>0</v>
      </c>
      <c r="AA189" s="41">
        <f>IFERROR(IF(W189="면제","100"+Z189,Y189+Z189),"")</f>
        <v>67</v>
      </c>
      <c r="AB189" s="35" t="str">
        <f>IF(OR(W189="면제",N(Y189)=0),"",IF(AA189&lt;60,"과락",""))</f>
        <v/>
      </c>
      <c r="AC189" s="54">
        <f>IF(N(AA189)=0,"",RANK(AA189,AA$3:AA$202))</f>
        <v>186</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①기존시장에 대한 진입 전략과 경쟁력확보에 관한 세부적인 전략이 필요함 _x000D_②사업계획서 내용은 양호하나 목표달성에 대한 내용이 미흡하여 실현가능성 및 사업 추진에 어려움이 있음 _x000D_③- 창업 아이템의 배경및 필요성에 대한 제시가 잘 되었음
- 기술의 구체적 제시가 미흡하며,  비즈니스 전략에 대한 명확힌 제시가 필요함 _x000D_④문제 인식과 솔루션 도출 아이디어가 우수함. 제품에 대한 구현 방안에 대한 초기 컨셉이 부족하여, 실현 가능성에 대한 불확실성이 높음. 기술적 구현 방안 또는 실증 등이 필요함. _x000D_⑤기술개발 내용에 대한 구체적인 근거 보완설명이 필요함.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 xml:space="preserve">①불일치 _x000D_②불일치 _x000D_③불일치 _x000D_④불일치 _x000D_⑤불일치 </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 xml:space="preserve">①무전력 하이앤드 위생케어 기술로서 지역주력사업과 불일치함 _x000D_②본 사업의 지역 주력 산업인 시스템반도체, 인공지능, 바이오, 지능형 로봇에 일치하지 않음 _x000D_③위생케어 제품 개발로 불일치 _x000D_④펫 제품에 관한 것으로 주력산업 불일치 _x000D_⑤지역주력 산업에 일치하지 않음 </v>
      </c>
    </row>
    <row r="190" spans="1:32" ht="30" customHeight="1" x14ac:dyDescent="0.35">
      <c r="A190" s="4">
        <v>156</v>
      </c>
      <c r="B190" s="2">
        <v>20433277</v>
      </c>
      <c r="C190" s="38" t="str">
        <f>IFERROR(VLOOKUP($B190,대상!$B:$AC,MATCH(C$2,대상!$1:$1,0)-1,FALSE),"")</f>
        <v>지역기반</v>
      </c>
      <c r="D190" s="38" t="str">
        <f>IFERROR(VLOOKUP($B190,대상!$B$1:$AC$2756,MATCH(D$2,대상!$1:$1,0)-1,FALSE),"")</f>
        <v>이철원</v>
      </c>
      <c r="E190" s="36" t="str">
        <f>IFERROR(VLOOKUP($B190,대상!$B:$AC,MATCH(E$2,대상!$1:$1,0)-1,FALSE),"")</f>
        <v>기계ㆍ소재</v>
      </c>
      <c r="F190" s="38" t="str">
        <f>IFERROR(VLOOKUP($B190,대상!$B:$AC,MATCH(F$2,대상!$1:$1,0)-1,FALSE),"")</f>
        <v xml:space="preserve"> 표준화된 제조공정을 적용한 균일한 품질의 K-디저트 프랜차이즈 “서울호떡”</v>
      </c>
      <c r="G190" s="38" t="str">
        <f>IFERROR(VLOOKUP($B190,대상!$B:$AC,MATCH(G$2,대상!$1:$1,0)-1,FALSE),"")</f>
        <v/>
      </c>
      <c r="H190" s="33">
        <f>IFERROR(VLOOKUP($B190,[1]평가!$B:$Z,MATCH(LEFT(H$2,2),[1]평가!$7:$7,0)-1,FALSE),"")</f>
        <v>0</v>
      </c>
      <c r="I190" s="36">
        <f>IFERROR(VLOOKUP($B190,[1]평가!$B:$Z,MATCH(LEFT(I$2,2),[1]평가!$7:$7,0)-1,FALSE),"")</f>
        <v>65</v>
      </c>
      <c r="J190" s="36">
        <f>IFERROR(VLOOKUP($B190,[1]평가!$B:$Z,MATCH(LEFT(J$2,2),[1]평가!$7:$7,0)-1,FALSE),"")</f>
        <v>158</v>
      </c>
      <c r="K190" s="33">
        <f>IFERROR(VLOOKUP($B190,[2]평가!$B:$Z,MATCH(LEFT(K$2,2),[2]평가!$7:$7,0)-1,FALSE),"")</f>
        <v>0</v>
      </c>
      <c r="L190" s="36">
        <f>IFERROR(VLOOKUP($B190,[2]평가!$B:$Z,MATCH(LEFT(L$2,2),[2]평가!$7:$7,0)-1,FALSE),"")</f>
        <v>63</v>
      </c>
      <c r="M190" s="39">
        <f>IFERROR(VLOOKUP($B190,[2]평가!$B:$Z,MATCH(LEFT(M$2,2),[2]평가!$7:$7,0)-1,FALSE),"")</f>
        <v>181</v>
      </c>
      <c r="N190" s="33">
        <f>IFERROR(VLOOKUP($B190,[3]평가!$B:$Z,MATCH(LEFT(N$2,2),[3]평가!$7:$7,0)-1,FALSE),"")</f>
        <v>0</v>
      </c>
      <c r="O190" s="36">
        <f>IFERROR(VLOOKUP($B190,[3]평가!$B:$Z,MATCH(LEFT(O$2,2),[3]평가!$7:$7,0)-1,FALSE),"")</f>
        <v>81</v>
      </c>
      <c r="P190" s="39">
        <f>IFERROR(VLOOKUP($B190,[3]평가!$B:$Z,MATCH(LEFT(P$2,2),[3]평가!$7:$7,0)-1,FALSE),"")</f>
        <v>37</v>
      </c>
      <c r="Q190" s="33">
        <f>IFERROR(VLOOKUP($B190,[4]평가!$B:$Z,MATCH(LEFT(Q$2,2),[4]평가!$7:$7,0)-1,FALSE),"")</f>
        <v>0</v>
      </c>
      <c r="R190" s="36">
        <f>IFERROR(VLOOKUP($B190,[4]평가!$B:$Z,MATCH(LEFT(R$2,2),[4]평가!$7:$7,0)-1,FALSE),"")</f>
        <v>68</v>
      </c>
      <c r="S190" s="39">
        <f>IFERROR(VLOOKUP($B190,[4]평가!$B:$Z,MATCH(LEFT(S$2,2),[4]평가!$7:$7,0)-1,FALSE),"")</f>
        <v>170</v>
      </c>
      <c r="T190" s="33">
        <f>IFERROR(VLOOKUP($B190,[5]평가!$B:$Z,MATCH(LEFT(T$2,2),[5]평가!$7:$7,0)-1,FALSE),"")</f>
        <v>0</v>
      </c>
      <c r="U190" s="36">
        <f>IFERROR(VLOOKUP($B190,[5]평가!$B:$Z,MATCH(LEFT(U$2,2),[5]평가!$7:$7,0)-1,FALSE),"")</f>
        <v>68</v>
      </c>
      <c r="V190" s="39">
        <f>IFERROR(VLOOKUP($B190,[5]평가!$B:$Z,MATCH(LEFT(V$2,2),[5]평가!$7:$7,0)-1,FALSE),"")</f>
        <v>147</v>
      </c>
      <c r="W190" s="33">
        <f>IFERROR(VLOOKUP($B190,대상!$B:$AD,MATCH(W$2,대상!$1:$1,0)-1,FALSE),"")</f>
        <v>0</v>
      </c>
      <c r="X190" s="20">
        <f>IF(ISBLANK(B190),"",T$1-COUNTIF(H190:V190,"회피"))</f>
        <v>5</v>
      </c>
      <c r="Y190" s="21">
        <f>IF($T$1=X190,(SUM(I190,L190,O190,R190,U190)-MIN(I190,L190,O190,R190,U190)-MAX(I190,L190,O190,R190,U190))/($T$1-2),SUM(I190,L190,O190,R190,U190/X190))</f>
        <v>67</v>
      </c>
      <c r="Z190" s="40">
        <f>IFERROR(VLOOKUP($B190,대상!$B:$AD,MATCH(Z$2,대상!$1:$1,0)-1,FALSE),0)</f>
        <v>0</v>
      </c>
      <c r="AA190" s="41">
        <f>IFERROR(IF(W190="면제","100"+Z190,Y190+Z190),"")</f>
        <v>67</v>
      </c>
      <c r="AB190" s="35" t="str">
        <f>IF(OR(W190="면제",N(Y190)=0),"",IF(AA190&lt;60,"과락",""))</f>
        <v/>
      </c>
      <c r="AC190" s="54">
        <f>IF(N(AA190)=0,"",RANK(AA190,AA$3:AA$202))</f>
        <v>186</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①사회적으러 주목받는 기술이나 기슬적인 소개가 부족함 후발 진입자에 대한 방어 대첵이 필요함 _x000D_②사업계획서 내용은 양호하나 구체화와 고도화 방안에 차별성이 미비하여 실현가능성이 부족함. _x000D_③- 시장의 니즈 분석 및 창업 아이템 필요성에 대한 내용이 잘 작성됨
- 아이템의 기술적 차별성이 보완되어야함 _x000D_④시장 특성을 반영한 사업화 전략이 합리적임. 제품 특성과 성장도를 고려할 때 사업 지원 필요성이 다소 미흡함.  _x000D_⑤k푸드 개발 과제임. 차별점과 개발 내용에 대한 보완 설명이 필요함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161</v>
      </c>
      <c r="B191" s="2">
        <v>20428725</v>
      </c>
      <c r="C191" s="38" t="str">
        <f>IFERROR(VLOOKUP($B191,대상!$B:$AC,MATCH(C$2,대상!$1:$1,0)-1,FALSE),"")</f>
        <v>대학발</v>
      </c>
      <c r="D191" s="38" t="str">
        <f>IFERROR(VLOOKUP($B191,대상!$B$1:$AC$2756,MATCH(D$2,대상!$1:$1,0)-1,FALSE),"")</f>
        <v>김성은</v>
      </c>
      <c r="E191" s="36" t="str">
        <f>IFERROR(VLOOKUP($B191,대상!$B:$AC,MATCH(E$2,대상!$1:$1,0)-1,FALSE),"")</f>
        <v>기계ㆍ소재</v>
      </c>
      <c r="F191" s="38" t="str">
        <f>IFERROR(VLOOKUP($B191,대상!$B:$AC,MATCH(F$2,대상!$1:$1,0)-1,FALSE),"")</f>
        <v>K-POP 입체 아크릴 포토카드 자판기</v>
      </c>
      <c r="G191" s="38" t="str">
        <f>IFERROR(VLOOKUP($B191,대상!$B:$AC,MATCH(G$2,대상!$1:$1,0)-1,FALSE),"")</f>
        <v/>
      </c>
      <c r="H191" s="33">
        <f>IFERROR(VLOOKUP($B191,[1]평가!$B:$Z,MATCH(LEFT(H$2,2),[1]평가!$7:$7,0)-1,FALSE),"")</f>
        <v>0</v>
      </c>
      <c r="I191" s="36">
        <f>IFERROR(VLOOKUP($B191,[1]평가!$B:$Z,MATCH(LEFT(I$2,2),[1]평가!$7:$7,0)-1,FALSE),"")</f>
        <v>72</v>
      </c>
      <c r="J191" s="36">
        <f>IFERROR(VLOOKUP($B191,[1]평가!$B:$Z,MATCH(LEFT(J$2,2),[1]평가!$7:$7,0)-1,FALSE),"")</f>
        <v>134</v>
      </c>
      <c r="K191" s="33">
        <f>IFERROR(VLOOKUP($B191,[2]평가!$B:$Z,MATCH(LEFT(K$2,2),[2]평가!$7:$7,0)-1,FALSE),"")</f>
        <v>0</v>
      </c>
      <c r="L191" s="36">
        <f>IFERROR(VLOOKUP($B191,[2]평가!$B:$Z,MATCH(LEFT(L$2,2),[2]평가!$7:$7,0)-1,FALSE),"")</f>
        <v>65</v>
      </c>
      <c r="M191" s="39">
        <f>IFERROR(VLOOKUP($B191,[2]평가!$B:$Z,MATCH(LEFT(M$2,2),[2]평가!$7:$7,0)-1,FALSE),"")</f>
        <v>161</v>
      </c>
      <c r="N191" s="33">
        <f>IFERROR(VLOOKUP($B191,[3]평가!$B:$Z,MATCH(LEFT(N$2,2),[3]평가!$7:$7,0)-1,FALSE),"")</f>
        <v>0</v>
      </c>
      <c r="O191" s="36">
        <f>IFERROR(VLOOKUP($B191,[3]평가!$B:$Z,MATCH(LEFT(O$2,2),[3]평가!$7:$7,0)-1,FALSE),"")</f>
        <v>67</v>
      </c>
      <c r="P191" s="39">
        <f>IFERROR(VLOOKUP($B191,[3]평가!$B:$Z,MATCH(LEFT(P$2,2),[3]평가!$7:$7,0)-1,FALSE),"")</f>
        <v>182</v>
      </c>
      <c r="Q191" s="33">
        <f>IFERROR(VLOOKUP($B191,[4]평가!$B:$Z,MATCH(LEFT(Q$2,2),[4]평가!$7:$7,0)-1,FALSE),"")</f>
        <v>0</v>
      </c>
      <c r="R191" s="36">
        <f>IFERROR(VLOOKUP($B191,[4]평가!$B:$Z,MATCH(LEFT(R$2,2),[4]평가!$7:$7,0)-1,FALSE),"")</f>
        <v>68</v>
      </c>
      <c r="S191" s="39">
        <f>IFERROR(VLOOKUP($B191,[4]평가!$B:$Z,MATCH(LEFT(S$2,2),[4]평가!$7:$7,0)-1,FALSE),"")</f>
        <v>170</v>
      </c>
      <c r="T191" s="33">
        <f>IFERROR(VLOOKUP($B191,[5]평가!$B:$Z,MATCH(LEFT(T$2,2),[5]평가!$7:$7,0)-1,FALSE),"")</f>
        <v>0</v>
      </c>
      <c r="U191" s="36">
        <f>IFERROR(VLOOKUP($B191,[5]평가!$B:$Z,MATCH(LEFT(U$2,2),[5]평가!$7:$7,0)-1,FALSE),"")</f>
        <v>66</v>
      </c>
      <c r="V191" s="39">
        <f>IFERROR(VLOOKUP($B191,[5]평가!$B:$Z,MATCH(LEFT(V$2,2),[5]평가!$7:$7,0)-1,FALSE),"")</f>
        <v>167</v>
      </c>
      <c r="W191" s="33">
        <f>IFERROR(VLOOKUP($B191,대상!$B:$AD,MATCH(W$2,대상!$1:$1,0)-1,FALSE),"")</f>
        <v>0</v>
      </c>
      <c r="X191" s="20">
        <f>IF(ISBLANK(B191),"",T$1-COUNTIF(H191:V191,"회피"))</f>
        <v>5</v>
      </c>
      <c r="Y191" s="21">
        <f>IF($T$1=X191,(SUM(I191,L191,O191,R191,U191)-MIN(I191,L191,O191,R191,U191)-MAX(I191,L191,O191,R191,U191))/($T$1-2),SUM(I191,L191,O191,R191,U191/X191))</f>
        <v>67</v>
      </c>
      <c r="Z191" s="40">
        <f>IFERROR(VLOOKUP($B191,대상!$B:$AD,MATCH(Z$2,대상!$1:$1,0)-1,FALSE),0)</f>
        <v>0</v>
      </c>
      <c r="AA191" s="41">
        <f>IFERROR(IF(W191="면제","100"+Z191,Y191+Z191),"")</f>
        <v>67</v>
      </c>
      <c r="AB191" s="35" t="str">
        <f>IF(OR(W191="면제",N(Y191)=0),"",IF(AA191&lt;60,"과락",""))</f>
        <v/>
      </c>
      <c r="AC191" s="54">
        <f>IF(N(AA191)=0,"",RANK(AA191,AA$3:AA$202))</f>
        <v>186</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개발내용과 목표설정이 구체적으로 제시되어야 하나 미흡하여 실현가능성이 부족함. _x000D_③- 사업화의 목적 및 필요성이 비교적 잘 작성됨
- 기존 기술과의 차별성 및 우수성에 대한 보완이 필요함
- 자금 조달 계획이 보완되어야함 _x000D_④시장 특성을 반영한 사업화 전략이 합리적임. 제품 특성과 성장도를 고려할 때 사업 지원 필요성이 다소 미흡함.  _x000D_⑤포토카드 자판기 개발내용 과제임. 시장진입을 위한 경쟁력및 필요성에 대한 보완설명이 필요함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 xml:space="preserve">①불일치 _x000D_②불일치 _x000D_③불일치 _x000D_④불일치 _x000D_⑤불일치 </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 xml:space="preserve">①이크릴소재를 이용한 포토카드 자판기생산 기술로서 지역주력산업과 불일치함    _x000D_②본 사업의 지역 주력 산업인 시스템반도체, 인공지능, 바이오, 지능형 로봇에 일치하지 않음 _x000D_③아크릴 포토 카드 자판기로 불일치 _x000D_④엔터테인먼트 분야로 지역주력산업 불일치함. _x000D_⑤지역주력산업과 연관 없음 </v>
      </c>
    </row>
    <row r="192" spans="1:32" ht="30" customHeight="1" x14ac:dyDescent="0.35">
      <c r="A192" s="4">
        <v>168</v>
      </c>
      <c r="B192" s="2">
        <v>20403852</v>
      </c>
      <c r="C192" s="38" t="str">
        <f>IFERROR(VLOOKUP($B192,대상!$B:$AC,MATCH(C$2,대상!$1:$1,0)-1,FALSE),"")</f>
        <v>지역기반</v>
      </c>
      <c r="D192" s="38" t="str">
        <f>IFERROR(VLOOKUP($B192,대상!$B$1:$AC$2756,MATCH(D$2,대상!$1:$1,0)-1,FALSE),"")</f>
        <v>김수성</v>
      </c>
      <c r="E192" s="36" t="str">
        <f>IFERROR(VLOOKUP($B192,대상!$B:$AC,MATCH(E$2,대상!$1:$1,0)-1,FALSE),"")</f>
        <v>기계ㆍ소재</v>
      </c>
      <c r="F192" s="38" t="str">
        <f>IFERROR(VLOOKUP($B192,대상!$B:$AC,MATCH(F$2,대상!$1:$1,0)-1,FALSE),"")</f>
        <v>고압 송풍 기술 기반 우산 표면 수분 제거 기능의 친환경 “ 우산 건조기 “</v>
      </c>
      <c r="G192" s="38" t="str">
        <f>IFERROR(VLOOKUP($B192,대상!$B:$AC,MATCH(G$2,대상!$1:$1,0)-1,FALSE),"")</f>
        <v/>
      </c>
      <c r="H192" s="33">
        <f>IFERROR(VLOOKUP($B192,[1]평가!$B:$Z,MATCH(LEFT(H$2,2),[1]평가!$7:$7,0)-1,FALSE),"")</f>
        <v>0</v>
      </c>
      <c r="I192" s="36">
        <f>IFERROR(VLOOKUP($B192,[1]평가!$B:$Z,MATCH(LEFT(I$2,2),[1]평가!$7:$7,0)-1,FALSE),"")</f>
        <v>65</v>
      </c>
      <c r="J192" s="36">
        <f>IFERROR(VLOOKUP($B192,[1]평가!$B:$Z,MATCH(LEFT(J$2,2),[1]평가!$7:$7,0)-1,FALSE),"")</f>
        <v>158</v>
      </c>
      <c r="K192" s="33">
        <f>IFERROR(VLOOKUP($B192,[2]평가!$B:$Z,MATCH(LEFT(K$2,2),[2]평가!$7:$7,0)-1,FALSE),"")</f>
        <v>0</v>
      </c>
      <c r="L192" s="36">
        <f>IFERROR(VLOOKUP($B192,[2]평가!$B:$Z,MATCH(LEFT(L$2,2),[2]평가!$7:$7,0)-1,FALSE),"")</f>
        <v>68</v>
      </c>
      <c r="M192" s="39">
        <f>IFERROR(VLOOKUP($B192,[2]평가!$B:$Z,MATCH(LEFT(M$2,2),[2]평가!$7:$7,0)-1,FALSE),"")</f>
        <v>138</v>
      </c>
      <c r="N192" s="33">
        <f>IFERROR(VLOOKUP($B192,[3]평가!$B:$Z,MATCH(LEFT(N$2,2),[3]평가!$7:$7,0)-1,FALSE),"")</f>
        <v>0</v>
      </c>
      <c r="O192" s="36">
        <f>IFERROR(VLOOKUP($B192,[3]평가!$B:$Z,MATCH(LEFT(O$2,2),[3]평가!$7:$7,0)-1,FALSE),"")</f>
        <v>69</v>
      </c>
      <c r="P192" s="39">
        <f>IFERROR(VLOOKUP($B192,[3]평가!$B:$Z,MATCH(LEFT(P$2,2),[3]평가!$7:$7,0)-1,FALSE),"")</f>
        <v>138</v>
      </c>
      <c r="Q192" s="33">
        <f>IFERROR(VLOOKUP($B192,[4]평가!$B:$Z,MATCH(LEFT(Q$2,2),[4]평가!$7:$7,0)-1,FALSE),"")</f>
        <v>0</v>
      </c>
      <c r="R192" s="36">
        <f>IFERROR(VLOOKUP($B192,[4]평가!$B:$Z,MATCH(LEFT(R$2,2),[4]평가!$7:$7,0)-1,FALSE),"")</f>
        <v>68</v>
      </c>
      <c r="S192" s="39">
        <f>IFERROR(VLOOKUP($B192,[4]평가!$B:$Z,MATCH(LEFT(S$2,2),[4]평가!$7:$7,0)-1,FALSE),"")</f>
        <v>170</v>
      </c>
      <c r="T192" s="33">
        <f>IFERROR(VLOOKUP($B192,[5]평가!$B:$Z,MATCH(LEFT(T$2,2),[5]평가!$7:$7,0)-1,FALSE),"")</f>
        <v>0</v>
      </c>
      <c r="U192" s="36">
        <f>IFERROR(VLOOKUP($B192,[5]평가!$B:$Z,MATCH(LEFT(U$2,2),[5]평가!$7:$7,0)-1,FALSE),"")</f>
        <v>62</v>
      </c>
      <c r="V192" s="39">
        <f>IFERROR(VLOOKUP($B192,[5]평가!$B:$Z,MATCH(LEFT(V$2,2),[5]평가!$7:$7,0)-1,FALSE),"")</f>
        <v>187</v>
      </c>
      <c r="W192" s="33">
        <f>IFERROR(VLOOKUP($B192,대상!$B:$AD,MATCH(W$2,대상!$1:$1,0)-1,FALSE),"")</f>
        <v>0</v>
      </c>
      <c r="X192" s="20">
        <f>IF(ISBLANK(B192),"",T$1-COUNTIF(H192:V192,"회피"))</f>
        <v>5</v>
      </c>
      <c r="Y192" s="21">
        <f>IF($T$1=X192,(SUM(I192,L192,O192,R192,U192)-MIN(I192,L192,O192,R192,U192)-MAX(I192,L192,O192,R192,U192))/($T$1-2),SUM(I192,L192,O192,R192,U192/X192))</f>
        <v>67</v>
      </c>
      <c r="Z192" s="40">
        <f>IFERROR(VLOOKUP($B192,대상!$B:$AD,MATCH(Z$2,대상!$1:$1,0)-1,FALSE),0)</f>
        <v>0</v>
      </c>
      <c r="AA192" s="41">
        <f>IFERROR(IF(W192="면제","100"+Z192,Y192+Z192),"")</f>
        <v>67</v>
      </c>
      <c r="AB192" s="35" t="str">
        <f>IF(OR(W192="면제",N(Y192)=0),"",IF(AA192&lt;60,"과락",""))</f>
        <v/>
      </c>
      <c r="AC192" s="54">
        <f>IF(N(AA192)=0,"",RANK(AA192,AA$3:AA$202))</f>
        <v>186</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①사회적으러 주목받는 기술이나 기슬적인 소개가 부족함 후발 진입자에 대한 방어 대첵이 필요함 _x000D_②사업내용은 양호하나 최종 산출물에 대한 성능 테스트 방법을 구체적으로 제시하여 수요자의 니즈 창출이 필요함. _x000D_③- 창업 아이템의 목표가 명확하게 작성되었음
- 시장 분석 및 고객의 니즈에 대한 조사가 다소 미흡함
- 아이템의 구체화된 기술의 설명이 보완되어야함 _x000D_④현장의 문제를 반영한 솔루션 도출이 합리적임. 창업 아이템에 대한 개발 전략과 사업화 전략이 다소 모호함. _x000D_⑤우산 건조기 개선을 위한 과제임. 기술개발내용의 구제성 보완이 필요함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78</v>
      </c>
      <c r="B193" s="2">
        <v>20411586</v>
      </c>
      <c r="C193" s="38" t="str">
        <f>IFERROR(VLOOKUP($B193,대상!$B:$AC,MATCH(C$2,대상!$1:$1,0)-1,FALSE),"")</f>
        <v>지역기반</v>
      </c>
      <c r="D193" s="38" t="str">
        <f>IFERROR(VLOOKUP($B193,대상!$B$1:$AC$2756,MATCH(D$2,대상!$1:$1,0)-1,FALSE),"")</f>
        <v>박영기</v>
      </c>
      <c r="E193" s="36" t="str">
        <f>IFERROR(VLOOKUP($B193,대상!$B:$AC,MATCH(E$2,대상!$1:$1,0)-1,FALSE),"")</f>
        <v>기계ㆍ소재</v>
      </c>
      <c r="F193" s="38" t="str">
        <f>IFERROR(VLOOKUP($B193,대상!$B:$AC,MATCH(F$2,대상!$1:$1,0)-1,FALSE),"")</f>
        <v>사용자 인증 기반 스마트 엔터테인먼트용 다기능 컨트롤러 개발</v>
      </c>
      <c r="G193" s="38" t="str">
        <f>IFERROR(VLOOKUP($B193,대상!$B:$AC,MATCH(G$2,대상!$1:$1,0)-1,FALSE),"")</f>
        <v/>
      </c>
      <c r="H193" s="33">
        <f>IFERROR(VLOOKUP($B193,[1]평가!$B:$Z,MATCH(LEFT(H$2,2),[1]평가!$7:$7,0)-1,FALSE),"")</f>
        <v>0</v>
      </c>
      <c r="I193" s="36">
        <f>IFERROR(VLOOKUP($B193,[1]평가!$B:$Z,MATCH(LEFT(I$2,2),[1]평가!$7:$7,0)-1,FALSE),"")</f>
        <v>78</v>
      </c>
      <c r="J193" s="36">
        <f>IFERROR(VLOOKUP($B193,[1]평가!$B:$Z,MATCH(LEFT(J$2,2),[1]평가!$7:$7,0)-1,FALSE),"")</f>
        <v>74</v>
      </c>
      <c r="K193" s="33">
        <f>IFERROR(VLOOKUP($B193,[2]평가!$B:$Z,MATCH(LEFT(K$2,2),[2]평가!$7:$7,0)-1,FALSE),"")</f>
        <v>0</v>
      </c>
      <c r="L193" s="36">
        <f>IFERROR(VLOOKUP($B193,[2]평가!$B:$Z,MATCH(LEFT(L$2,2),[2]평가!$7:$7,0)-1,FALSE),"")</f>
        <v>64</v>
      </c>
      <c r="M193" s="39">
        <f>IFERROR(VLOOKUP($B193,[2]평가!$B:$Z,MATCH(LEFT(M$2,2),[2]평가!$7:$7,0)-1,FALSE),"")</f>
        <v>173</v>
      </c>
      <c r="N193" s="33">
        <f>IFERROR(VLOOKUP($B193,[3]평가!$B:$Z,MATCH(LEFT(N$2,2),[3]평가!$7:$7,0)-1,FALSE),"")</f>
        <v>0</v>
      </c>
      <c r="O193" s="36">
        <f>IFERROR(VLOOKUP($B193,[3]평가!$B:$Z,MATCH(LEFT(O$2,2),[3]평가!$7:$7,0)-1,FALSE),"")</f>
        <v>69</v>
      </c>
      <c r="P193" s="39">
        <f>IFERROR(VLOOKUP($B193,[3]평가!$B:$Z,MATCH(LEFT(P$2,2),[3]평가!$7:$7,0)-1,FALSE),"")</f>
        <v>138</v>
      </c>
      <c r="Q193" s="33">
        <f>IFERROR(VLOOKUP($B193,[4]평가!$B:$Z,MATCH(LEFT(Q$2,2),[4]평가!$7:$7,0)-1,FALSE),"")</f>
        <v>0</v>
      </c>
      <c r="R193" s="36">
        <f>IFERROR(VLOOKUP($B193,[4]평가!$B:$Z,MATCH(LEFT(R$2,2),[4]평가!$7:$7,0)-1,FALSE),"")</f>
        <v>67</v>
      </c>
      <c r="S193" s="39">
        <f>IFERROR(VLOOKUP($B193,[4]평가!$B:$Z,MATCH(LEFT(S$2,2),[4]평가!$7:$7,0)-1,FALSE),"")</f>
        <v>185</v>
      </c>
      <c r="T193" s="33">
        <f>IFERROR(VLOOKUP($B193,[5]평가!$B:$Z,MATCH(LEFT(T$2,2),[5]평가!$7:$7,0)-1,FALSE),"")</f>
        <v>0</v>
      </c>
      <c r="U193" s="36">
        <f>IFERROR(VLOOKUP($B193,[5]평가!$B:$Z,MATCH(LEFT(U$2,2),[5]평가!$7:$7,0)-1,FALSE),"")</f>
        <v>63</v>
      </c>
      <c r="V193" s="39">
        <f>IFERROR(VLOOKUP($B193,[5]평가!$B:$Z,MATCH(LEFT(V$2,2),[5]평가!$7:$7,0)-1,FALSE),"")</f>
        <v>181</v>
      </c>
      <c r="W193" s="33">
        <f>IFERROR(VLOOKUP($B193,대상!$B:$AD,MATCH(W$2,대상!$1:$1,0)-1,FALSE),"")</f>
        <v>0</v>
      </c>
      <c r="X193" s="20">
        <f>IF(ISBLANK(B193),"",T$1-COUNTIF(H193:V193,"회피"))</f>
        <v>5</v>
      </c>
      <c r="Y193" s="21">
        <f>IF($T$1=X193,(SUM(I193,L193,O193,R193,U193)-MIN(I193,L193,O193,R193,U193)-MAX(I193,L193,O193,R193,U193))/($T$1-2),SUM(I193,L193,O193,R193,U193/X193))</f>
        <v>66.666666666666671</v>
      </c>
      <c r="Z193" s="40">
        <f>IFERROR(VLOOKUP($B193,대상!$B:$AD,MATCH(Z$2,대상!$1:$1,0)-1,FALSE),0)</f>
        <v>0</v>
      </c>
      <c r="AA193" s="41">
        <f>IFERROR(IF(W193="면제","100"+Z193,Y193+Z193),"")</f>
        <v>66.666666666666671</v>
      </c>
      <c r="AB193" s="35" t="str">
        <f>IF(OR(W193="면제",N(Y193)=0),"",IF(AA193&lt;60,"과락",""))</f>
        <v/>
      </c>
      <c r="AC193" s="54">
        <f>IF(N(AA193)=0,"",RANK(AA193,AA$3:AA$202))</f>
        <v>191</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①기술적 강점은 보이나 시장분석과 경쟁력 분석에 관한 내용과 전략이 부족함 특히 경쟁 진입자에 대한 방어대책이 더욱 적극적으로 요구됨 _x000D_②사업내용은 양호하나 노년층에 대한 배려가 준비되어야 비즈니스와 활성화가 가능하나 구체적인 비즈니스 방법제시가 미비함. _x000D_③- 창업 아이템 목표 설정이 구체적으로 작성됨
- 시장 전략 분석 및 시장 니즈에 대한 내용이 미흡함. _x000D_④제품 다각화의 취지는 좋으나, 시장 침투 가능성에 대한 사전 조사가 필요함. 기존 리모콘 시장의 단순화 동향을 역행할 때 가져갈 수 있는 메리트에 대한 고도화가 필요함. _x000D_⑤신규 디바이스 개발과제임. 기존의 수요자들의 구매요구와 시장진입가능성에 대한 보완설명이 필요함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33</v>
      </c>
      <c r="B194" s="2">
        <v>20425034</v>
      </c>
      <c r="C194" s="38" t="str">
        <f>IFERROR(VLOOKUP($B194,대상!$B:$AC,MATCH(C$2,대상!$1:$1,0)-1,FALSE),"")</f>
        <v>지역기반</v>
      </c>
      <c r="D194" s="38" t="str">
        <f>IFERROR(VLOOKUP($B194,대상!$B$1:$AC$2756,MATCH(D$2,대상!$1:$1,0)-1,FALSE),"")</f>
        <v>이윤석</v>
      </c>
      <c r="E194" s="36" t="str">
        <f>IFERROR(VLOOKUP($B194,대상!$B:$AC,MATCH(E$2,대상!$1:$1,0)-1,FALSE),"")</f>
        <v>기계ㆍ소재</v>
      </c>
      <c r="F194" s="38" t="str">
        <f>IFERROR(VLOOKUP($B194,대상!$B:$AC,MATCH(F$2,대상!$1:$1,0)-1,FALSE),"")</f>
        <v>베이블</v>
      </c>
      <c r="G194" s="38" t="str">
        <f>IFERROR(VLOOKUP($B194,대상!$B:$AC,MATCH(G$2,대상!$1:$1,0)-1,FALSE),"")</f>
        <v/>
      </c>
      <c r="H194" s="33">
        <f>IFERROR(VLOOKUP($B194,[1]평가!$B:$Z,MATCH(LEFT(H$2,2),[1]평가!$7:$7,0)-1,FALSE),"")</f>
        <v>0</v>
      </c>
      <c r="I194" s="36">
        <f>IFERROR(VLOOKUP($B194,[1]평가!$B:$Z,MATCH(LEFT(I$2,2),[1]평가!$7:$7,0)-1,FALSE),"")</f>
        <v>87</v>
      </c>
      <c r="J194" s="36">
        <f>IFERROR(VLOOKUP($B194,[1]평가!$B:$Z,MATCH(LEFT(J$2,2),[1]평가!$7:$7,0)-1,FALSE),"")</f>
        <v>28</v>
      </c>
      <c r="K194" s="33">
        <f>IFERROR(VLOOKUP($B194,[2]평가!$B:$Z,MATCH(LEFT(K$2,2),[2]평가!$7:$7,0)-1,FALSE),"")</f>
        <v>0</v>
      </c>
      <c r="L194" s="36">
        <f>IFERROR(VLOOKUP($B194,[2]평가!$B:$Z,MATCH(LEFT(L$2,2),[2]평가!$7:$7,0)-1,FALSE),"")</f>
        <v>63</v>
      </c>
      <c r="M194" s="39">
        <f>IFERROR(VLOOKUP($B194,[2]평가!$B:$Z,MATCH(LEFT(M$2,2),[2]평가!$7:$7,0)-1,FALSE),"")</f>
        <v>181</v>
      </c>
      <c r="N194" s="33">
        <f>IFERROR(VLOOKUP($B194,[3]평가!$B:$Z,MATCH(LEFT(N$2,2),[3]평가!$7:$7,0)-1,FALSE),"")</f>
        <v>0</v>
      </c>
      <c r="O194" s="36">
        <f>IFERROR(VLOOKUP($B194,[3]평가!$B:$Z,MATCH(LEFT(O$2,2),[3]평가!$7:$7,0)-1,FALSE),"")</f>
        <v>67</v>
      </c>
      <c r="P194" s="39">
        <f>IFERROR(VLOOKUP($B194,[3]평가!$B:$Z,MATCH(LEFT(P$2,2),[3]평가!$7:$7,0)-1,FALSE),"")</f>
        <v>182</v>
      </c>
      <c r="Q194" s="33">
        <f>IFERROR(VLOOKUP($B194,[4]평가!$B:$Z,MATCH(LEFT(Q$2,2),[4]평가!$7:$7,0)-1,FALSE),"")</f>
        <v>0</v>
      </c>
      <c r="R194" s="36">
        <f>IFERROR(VLOOKUP($B194,[4]평가!$B:$Z,MATCH(LEFT(R$2,2),[4]평가!$7:$7,0)-1,FALSE),"")</f>
        <v>68</v>
      </c>
      <c r="S194" s="39">
        <f>IFERROR(VLOOKUP($B194,[4]평가!$B:$Z,MATCH(LEFT(S$2,2),[4]평가!$7:$7,0)-1,FALSE),"")</f>
        <v>170</v>
      </c>
      <c r="T194" s="33">
        <f>IFERROR(VLOOKUP($B194,[5]평가!$B:$Z,MATCH(LEFT(T$2,2),[5]평가!$7:$7,0)-1,FALSE),"")</f>
        <v>0</v>
      </c>
      <c r="U194" s="36">
        <f>IFERROR(VLOOKUP($B194,[5]평가!$B:$Z,MATCH(LEFT(U$2,2),[5]평가!$7:$7,0)-1,FALSE),"")</f>
        <v>61</v>
      </c>
      <c r="V194" s="39">
        <f>IFERROR(VLOOKUP($B194,[5]평가!$B:$Z,MATCH(LEFT(V$2,2),[5]평가!$7:$7,0)-1,FALSE),"")</f>
        <v>190</v>
      </c>
      <c r="W194" s="33">
        <f>IFERROR(VLOOKUP($B194,대상!$B:$AD,MATCH(W$2,대상!$1:$1,0)-1,FALSE),"")</f>
        <v>0</v>
      </c>
      <c r="X194" s="20">
        <f>IF(ISBLANK(B194),"",T$1-COUNTIF(H194:V194,"회피"))</f>
        <v>5</v>
      </c>
      <c r="Y194" s="21">
        <f>IF($T$1=X194,(SUM(I194,L194,O194,R194,U194)-MIN(I194,L194,O194,R194,U194)-MAX(I194,L194,O194,R194,U194))/($T$1-2),SUM(I194,L194,O194,R194,U194/X194))</f>
        <v>66</v>
      </c>
      <c r="Z194" s="40">
        <f>IFERROR(VLOOKUP($B194,대상!$B:$AD,MATCH(Z$2,대상!$1:$1,0)-1,FALSE),0)</f>
        <v>0</v>
      </c>
      <c r="AA194" s="41">
        <f>IFERROR(IF(W194="면제","100"+Z194,Y194+Z194),"")</f>
        <v>66</v>
      </c>
      <c r="AB194" s="35" t="str">
        <f>IF(OR(W194="면제",N(Y194)=0),"",IF(AA194&lt;60,"과락",""))</f>
        <v/>
      </c>
      <c r="AC194" s="54">
        <f>IF(N(AA194)=0,"",RANK(AA194,AA$3:AA$202))</f>
        <v>192</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①기존시장에 대한 진입 전략과 경쟁력확보에 관한 세부적인 전략이 필요함 _x000D_②사업게획은 양호하나 시장진입전략의 구체성이 미흡하며 성장전략, 자금조달 계획이 부족함. _x000D_③- 아이템 목표는 명확하나, 전략 및 사업화 구체화 제시가 미흡함. _x000D_④현장에서 인식된 문제로부터 솔루션을 도출하려는 시도가 긍정적임. 다만, 제품 개발에 대한 상세 계획과 제품에 대한 설명이 부족하여, 사업성에 대한 판단이 어려움. 특허 계획도 중요하지만 제품 자체에 대한 계획 수립이 필요함. _x000D_⑤수요자 중심의 구매력과 필요성에 대한 보완설명이 필요함.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37</v>
      </c>
      <c r="B195" s="2">
        <v>20426627</v>
      </c>
      <c r="C195" s="38" t="str">
        <f>IFERROR(VLOOKUP($B195,대상!$B:$AC,MATCH(C$2,대상!$1:$1,0)-1,FALSE),"")</f>
        <v>지역기반</v>
      </c>
      <c r="D195" s="38" t="str">
        <f>IFERROR(VLOOKUP($B195,대상!$B$1:$AC$2756,MATCH(D$2,대상!$1:$1,0)-1,FALSE),"")</f>
        <v>지의진</v>
      </c>
      <c r="E195" s="36" t="str">
        <f>IFERROR(VLOOKUP($B195,대상!$B:$AC,MATCH(E$2,대상!$1:$1,0)-1,FALSE),"")</f>
        <v>기계ㆍ소재</v>
      </c>
      <c r="F195" s="38" t="str">
        <f>IFERROR(VLOOKUP($B195,대상!$B:$AC,MATCH(F$2,대상!$1:$1,0)-1,FALSE),"")</f>
        <v>스마트 운영 결제 기술이 적용된 B2B 맞춤형 24시간 무인 건자재 유통 플랫폼</v>
      </c>
      <c r="G195" s="38" t="str">
        <f>IFERROR(VLOOKUP($B195,대상!$B:$AC,MATCH(G$2,대상!$1:$1,0)-1,FALSE),"")</f>
        <v/>
      </c>
      <c r="H195" s="33">
        <f>IFERROR(VLOOKUP($B195,[1]평가!$B:$Z,MATCH(LEFT(H$2,2),[1]평가!$7:$7,0)-1,FALSE),"")</f>
        <v>0</v>
      </c>
      <c r="I195" s="36">
        <f>IFERROR(VLOOKUP($B195,[1]평가!$B:$Z,MATCH(LEFT(I$2,2),[1]평가!$7:$7,0)-1,FALSE),"")</f>
        <v>84</v>
      </c>
      <c r="J195" s="36">
        <f>IFERROR(VLOOKUP($B195,[1]평가!$B:$Z,MATCH(LEFT(J$2,2),[1]평가!$7:$7,0)-1,FALSE),"")</f>
        <v>47</v>
      </c>
      <c r="K195" s="33">
        <f>IFERROR(VLOOKUP($B195,[2]평가!$B:$Z,MATCH(LEFT(K$2,2),[2]평가!$7:$7,0)-1,FALSE),"")</f>
        <v>0</v>
      </c>
      <c r="L195" s="36">
        <f>IFERROR(VLOOKUP($B195,[2]평가!$B:$Z,MATCH(LEFT(L$2,2),[2]평가!$7:$7,0)-1,FALSE),"")</f>
        <v>64</v>
      </c>
      <c r="M195" s="39">
        <f>IFERROR(VLOOKUP($B195,[2]평가!$B:$Z,MATCH(LEFT(M$2,2),[2]평가!$7:$7,0)-1,FALSE),"")</f>
        <v>173</v>
      </c>
      <c r="N195" s="33">
        <f>IFERROR(VLOOKUP($B195,[3]평가!$B:$Z,MATCH(LEFT(N$2,2),[3]평가!$7:$7,0)-1,FALSE),"")</f>
        <v>0</v>
      </c>
      <c r="O195" s="36">
        <f>IFERROR(VLOOKUP($B195,[3]평가!$B:$Z,MATCH(LEFT(O$2,2),[3]평가!$7:$7,0)-1,FALSE),"")</f>
        <v>61</v>
      </c>
      <c r="P195" s="39">
        <f>IFERROR(VLOOKUP($B195,[3]평가!$B:$Z,MATCH(LEFT(P$2,2),[3]평가!$7:$7,0)-1,FALSE),"")</f>
        <v>193</v>
      </c>
      <c r="Q195" s="33">
        <f>IFERROR(VLOOKUP($B195,[4]평가!$B:$Z,MATCH(LEFT(Q$2,2),[4]평가!$7:$7,0)-1,FALSE),"")</f>
        <v>0</v>
      </c>
      <c r="R195" s="36">
        <f>IFERROR(VLOOKUP($B195,[4]평가!$B:$Z,MATCH(LEFT(R$2,2),[4]평가!$7:$7,0)-1,FALSE),"")</f>
        <v>68</v>
      </c>
      <c r="S195" s="39">
        <f>IFERROR(VLOOKUP($B195,[4]평가!$B:$Z,MATCH(LEFT(S$2,2),[4]평가!$7:$7,0)-1,FALSE),"")</f>
        <v>170</v>
      </c>
      <c r="T195" s="33">
        <f>IFERROR(VLOOKUP($B195,[5]평가!$B:$Z,MATCH(LEFT(T$2,2),[5]평가!$7:$7,0)-1,FALSE),"")</f>
        <v>0</v>
      </c>
      <c r="U195" s="36">
        <f>IFERROR(VLOOKUP($B195,[5]평가!$B:$Z,MATCH(LEFT(U$2,2),[5]평가!$7:$7,0)-1,FALSE),"")</f>
        <v>64</v>
      </c>
      <c r="V195" s="39">
        <f>IFERROR(VLOOKUP($B195,[5]평가!$B:$Z,MATCH(LEFT(V$2,2),[5]평가!$7:$7,0)-1,FALSE),"")</f>
        <v>174</v>
      </c>
      <c r="W195" s="33">
        <f>IFERROR(VLOOKUP($B195,대상!$B:$AD,MATCH(W$2,대상!$1:$1,0)-1,FALSE),"")</f>
        <v>0</v>
      </c>
      <c r="X195" s="20">
        <f>IF(ISBLANK(B195),"",T$1-COUNTIF(H195:V195,"회피"))</f>
        <v>5</v>
      </c>
      <c r="Y195" s="21">
        <f>IF($T$1=X195,(SUM(I195,L195,O195,R195,U195)-MIN(I195,L195,O195,R195,U195)-MAX(I195,L195,O195,R195,U195))/($T$1-2),SUM(I195,L195,O195,R195,U195/X195))</f>
        <v>65.333333333333329</v>
      </c>
      <c r="Z195" s="40">
        <f>IFERROR(VLOOKUP($B195,대상!$B:$AD,MATCH(Z$2,대상!$1:$1,0)-1,FALSE),0)</f>
        <v>0</v>
      </c>
      <c r="AA195" s="41">
        <f>IFERROR(IF(W195="면제","100"+Z195,Y195+Z195),"")</f>
        <v>65.333333333333329</v>
      </c>
      <c r="AB195" s="35" t="str">
        <f>IF(OR(W195="면제",N(Y195)=0),"",IF(AA195&lt;60,"과락",""))</f>
        <v/>
      </c>
      <c r="AC195" s="54">
        <f>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①기술적 강점은 보이나 시장분석과 경쟁력 분석에 관한 내용과 전략이 부족함 특히 경쟁 진입자에 대한 방어대책이 더욱 적극적으로 요구됨 _x000D_②사업게획은 양호하나 사업비 집행계획이 미흡하며, 사업추진에 대한 구체성이 미흡하며 조직구성 역시 부족함. _x000D_③- 아이템 선행기술, 시장 분석등 구체적인 제시가 필요해 보이며, 아이템의 명확한 목표및 기술제시가 필요함 _x000D_④진행중인 사업에서의 확장 가능성이 높음. 창업 아이템 실현 가능성에 대한 세부 계획이 미흡함. 네트워크를 활용한 구체적 실현 방안에 대해 구체성이 부족함. _x000D_⑤자재공급용 유통시스템 구축 과제임. 수요자 중심의 시장경쟁력 관점의 추가 보완이 필요함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84</v>
      </c>
      <c r="B196" s="2">
        <v>20413909</v>
      </c>
      <c r="C196" s="38" t="str">
        <f>IFERROR(VLOOKUP($B196,대상!$B:$AC,MATCH(C$2,대상!$1:$1,0)-1,FALSE),"")</f>
        <v>지역기반</v>
      </c>
      <c r="D196" s="38" t="str">
        <f>IFERROR(VLOOKUP($B196,대상!$B$1:$AC$2756,MATCH(D$2,대상!$1:$1,0)-1,FALSE),"")</f>
        <v>김성국</v>
      </c>
      <c r="E196" s="36" t="str">
        <f>IFERROR(VLOOKUP($B196,대상!$B:$AC,MATCH(E$2,대상!$1:$1,0)-1,FALSE),"")</f>
        <v>기계ㆍ소재</v>
      </c>
      <c r="F196" s="38" t="str">
        <f>IFERROR(VLOOKUP($B196,대상!$B:$AC,MATCH(F$2,대상!$1:$1,0)-1,FALSE),"")</f>
        <v>AI 피부 상태 분석 기반 맞춤 성분 추천 앱(SKNZ) + NINEZ 클린 포뮬러 스킨케어</v>
      </c>
      <c r="G196" s="38" t="str">
        <f>IFERROR(VLOOKUP($B196,대상!$B:$AC,MATCH(G$2,대상!$1:$1,0)-1,FALSE),"")</f>
        <v/>
      </c>
      <c r="H196" s="33">
        <f>IFERROR(VLOOKUP($B196,[1]평가!$B:$Z,MATCH(LEFT(H$2,2),[1]평가!$7:$7,0)-1,FALSE),"")</f>
        <v>0</v>
      </c>
      <c r="I196" s="36">
        <f>IFERROR(VLOOKUP($B196,[1]평가!$B:$Z,MATCH(LEFT(I$2,2),[1]평가!$7:$7,0)-1,FALSE),"")</f>
        <v>88</v>
      </c>
      <c r="J196" s="36">
        <f>IFERROR(VLOOKUP($B196,[1]평가!$B:$Z,MATCH(LEFT(J$2,2),[1]평가!$7:$7,0)-1,FALSE),"")</f>
        <v>14</v>
      </c>
      <c r="K196" s="33">
        <f>IFERROR(VLOOKUP($B196,[2]평가!$B:$Z,MATCH(LEFT(K$2,2),[2]평가!$7:$7,0)-1,FALSE),"")</f>
        <v>0</v>
      </c>
      <c r="L196" s="36">
        <f>IFERROR(VLOOKUP($B196,[2]평가!$B:$Z,MATCH(LEFT(L$2,2),[2]평가!$7:$7,0)-1,FALSE),"")</f>
        <v>65</v>
      </c>
      <c r="M196" s="39">
        <f>IFERROR(VLOOKUP($B196,[2]평가!$B:$Z,MATCH(LEFT(M$2,2),[2]평가!$7:$7,0)-1,FALSE),"")</f>
        <v>161</v>
      </c>
      <c r="N196" s="33">
        <f>IFERROR(VLOOKUP($B196,[3]평가!$B:$Z,MATCH(LEFT(N$2,2),[3]평가!$7:$7,0)-1,FALSE),"")</f>
        <v>0</v>
      </c>
      <c r="O196" s="36">
        <f>IFERROR(VLOOKUP($B196,[3]평가!$B:$Z,MATCH(LEFT(O$2,2),[3]평가!$7:$7,0)-1,FALSE),"")</f>
        <v>65</v>
      </c>
      <c r="P196" s="39">
        <f>IFERROR(VLOOKUP($B196,[3]평가!$B:$Z,MATCH(LEFT(P$2,2),[3]평가!$7:$7,0)-1,FALSE),"")</f>
        <v>186</v>
      </c>
      <c r="Q196" s="33">
        <f>IFERROR(VLOOKUP($B196,[4]평가!$B:$Z,MATCH(LEFT(Q$2,2),[4]평가!$7:$7,0)-1,FALSE),"")</f>
        <v>0</v>
      </c>
      <c r="R196" s="36">
        <f>IFERROR(VLOOKUP($B196,[4]평가!$B:$Z,MATCH(LEFT(R$2,2),[4]평가!$7:$7,0)-1,FALSE),"")</f>
        <v>65</v>
      </c>
      <c r="S196" s="39">
        <f>IFERROR(VLOOKUP($B196,[4]평가!$B:$Z,MATCH(LEFT(S$2,2),[4]평가!$7:$7,0)-1,FALSE),"")</f>
        <v>193</v>
      </c>
      <c r="T196" s="33">
        <f>IFERROR(VLOOKUP($B196,[5]평가!$B:$Z,MATCH(LEFT(T$2,2),[5]평가!$7:$7,0)-1,FALSE),"")</f>
        <v>0</v>
      </c>
      <c r="U196" s="36">
        <f>IFERROR(VLOOKUP($B196,[5]평가!$B:$Z,MATCH(LEFT(U$2,2),[5]평가!$7:$7,0)-1,FALSE),"")</f>
        <v>64</v>
      </c>
      <c r="V196" s="39">
        <f>IFERROR(VLOOKUP($B196,[5]평가!$B:$Z,MATCH(LEFT(V$2,2),[5]평가!$7:$7,0)-1,FALSE),"")</f>
        <v>174</v>
      </c>
      <c r="W196" s="33">
        <f>IFERROR(VLOOKUP($B196,대상!$B:$AD,MATCH(W$2,대상!$1:$1,0)-1,FALSE),"")</f>
        <v>0</v>
      </c>
      <c r="X196" s="20">
        <f>IF(ISBLANK(B196),"",T$1-COUNTIF(H196:V196,"회피"))</f>
        <v>5</v>
      </c>
      <c r="Y196" s="21">
        <f>IF($T$1=X196,(SUM(I196,L196,O196,R196,U196)-MIN(I196,L196,O196,R196,U196)-MAX(I196,L196,O196,R196,U196))/($T$1-2),SUM(I196,L196,O196,R196,U196/X196))</f>
        <v>65</v>
      </c>
      <c r="Z196" s="40">
        <f>IFERROR(VLOOKUP($B196,대상!$B:$AD,MATCH(Z$2,대상!$1:$1,0)-1,FALSE),0)</f>
        <v>0</v>
      </c>
      <c r="AA196" s="41">
        <f>IFERROR(IF(W196="면제","100"+Z196,Y196+Z196),"")</f>
        <v>65</v>
      </c>
      <c r="AB196" s="35" t="str">
        <f>IF(OR(W196="면제",N(Y196)=0),"",IF(AA196&lt;60,"과락",""))</f>
        <v/>
      </c>
      <c r="AC196" s="54">
        <f>IF(N(AA196)=0,"",RANK(AA196,AA$3:AA$202))</f>
        <v>194</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①기술적 강점은 보이나 시장분석과 경쟁력 분석에 관한 내용과 전략이 부족함 특히 경쟁 진입자에 대한 방어대책이 더욱 적극적으로 요구됨 _x000D_②사업계획서의 내용은 양호하나 구체화 고도화에 대한 한 기본규격을 제시하여 목표설정이 선행되어야 하나 규격 제시가 미흡함. _x000D_③- 창업 아이템 및 목표 시장이 명확함
- 전체적인 사업계획서 내용이 보완되어야하며, 특히 비즈니스 모델 및 사업화 전략이 보완이 필요함 _x000D_④성장하는 시장 선정 및 타겟 고객군 특징 파악이 명확함. 미용 기기 시장의 갱쟁 제품들이 많은만큼, 유사 제품은 없는지 있다면 자사 제품의 우수한 점은 어떤것인지에 대한 사전 조사가 필요함. 제품 판매에 필요한 인증이나 허가 등에 대한 조사 및 이행 사항 제시가 필요함. _x000D_⑤개발과제 산출물의 구체적인 실행방법에 대한 보완 설명이 필요함.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31</v>
      </c>
      <c r="B197" s="2">
        <v>20424842</v>
      </c>
      <c r="C197" s="38" t="str">
        <f>IFERROR(VLOOKUP($B197,대상!$B:$AC,MATCH(C$2,대상!$1:$1,0)-1,FALSE),"")</f>
        <v>지역기반</v>
      </c>
      <c r="D197" s="38" t="str">
        <f>IFERROR(VLOOKUP($B197,대상!$B$1:$AC$2756,MATCH(D$2,대상!$1:$1,0)-1,FALSE),"")</f>
        <v>안혜원</v>
      </c>
      <c r="E197" s="36" t="str">
        <f>IFERROR(VLOOKUP($B197,대상!$B:$AC,MATCH(E$2,대상!$1:$1,0)-1,FALSE),"")</f>
        <v>기계ㆍ소재</v>
      </c>
      <c r="F197" s="38" t="str">
        <f>IFERROR(VLOOKUP($B197,대상!$B:$AC,MATCH(F$2,대상!$1:$1,0)-1,FALSE),"")</f>
        <v>사용자 경험 데이터 기반의 AI 지능형 디자인 오브제 플랫폼</v>
      </c>
      <c r="G197" s="38" t="str">
        <f>IFERROR(VLOOKUP($B197,대상!$B:$AC,MATCH(G$2,대상!$1:$1,0)-1,FALSE),"")</f>
        <v/>
      </c>
      <c r="H197" s="33" t="str">
        <f>IFERROR(VLOOKUP($B197,[1]평가!$B:$Z,MATCH(LEFT(H$2,2),[1]평가!$7:$7,0)-1,FALSE),"")</f>
        <v>요건탈락</v>
      </c>
      <c r="I197" s="36" t="str">
        <f>IFERROR(VLOOKUP($B197,[1]평가!$B:$Z,MATCH(LEFT(I$2,2),[1]평가!$7:$7,0)-1,FALSE),"")</f>
        <v/>
      </c>
      <c r="J197" s="36" t="str">
        <f>IFERROR(VLOOKUP($B197,[1]평가!$B:$Z,MATCH(LEFT(J$2,2),[1]평가!$7:$7,0)-1,FALSE),"")</f>
        <v/>
      </c>
      <c r="K197" s="33" t="str">
        <f>IFERROR(VLOOKUP($B197,[2]평가!$B:$Z,MATCH(LEFT(K$2,2),[2]평가!$7:$7,0)-1,FALSE),"")</f>
        <v>요건탈락</v>
      </c>
      <c r="L197" s="36" t="str">
        <f>IFERROR(VLOOKUP($B197,[2]평가!$B:$Z,MATCH(LEFT(L$2,2),[2]평가!$7:$7,0)-1,FALSE),"")</f>
        <v/>
      </c>
      <c r="M197" s="39" t="str">
        <f>IFERROR(VLOOKUP($B197,[2]평가!$B:$Z,MATCH(LEFT(M$2,2),[2]평가!$7:$7,0)-1,FALSE),"")</f>
        <v/>
      </c>
      <c r="N197" s="33" t="str">
        <f>IFERROR(VLOOKUP($B197,[3]평가!$B:$Z,MATCH(LEFT(N$2,2),[3]평가!$7:$7,0)-1,FALSE),"")</f>
        <v>요건탈락</v>
      </c>
      <c r="O197" s="36" t="str">
        <f>IFERROR(VLOOKUP($B197,[3]평가!$B:$Z,MATCH(LEFT(O$2,2),[3]평가!$7:$7,0)-1,FALSE),"")</f>
        <v/>
      </c>
      <c r="P197" s="39" t="str">
        <f>IFERROR(VLOOKUP($B197,[3]평가!$B:$Z,MATCH(LEFT(P$2,2),[3]평가!$7:$7,0)-1,FALSE),"")</f>
        <v/>
      </c>
      <c r="Q197" s="33" t="str">
        <f>IFERROR(VLOOKUP($B197,[4]평가!$B:$Z,MATCH(LEFT(Q$2,2),[4]평가!$7:$7,0)-1,FALSE),"")</f>
        <v>요건탈락</v>
      </c>
      <c r="R197" s="36" t="str">
        <f>IFERROR(VLOOKUP($B197,[4]평가!$B:$Z,MATCH(LEFT(R$2,2),[4]평가!$7:$7,0)-1,FALSE),"")</f>
        <v/>
      </c>
      <c r="S197" s="39" t="str">
        <f>IFERROR(VLOOKUP($B197,[4]평가!$B:$Z,MATCH(LEFT(S$2,2),[4]평가!$7:$7,0)-1,FALSE),"")</f>
        <v/>
      </c>
      <c r="T197" s="33" t="str">
        <f>IFERROR(VLOOKUP($B197,[5]평가!$B:$Z,MATCH(LEFT(T$2,2),[5]평가!$7:$7,0)-1,FALSE),"")</f>
        <v>요건탈락</v>
      </c>
      <c r="U197" s="36" t="str">
        <f>IFERROR(VLOOKUP($B197,[5]평가!$B:$Z,MATCH(LEFT(U$2,2),[5]평가!$7:$7,0)-1,FALSE),"")</f>
        <v/>
      </c>
      <c r="V197" s="39" t="str">
        <f>IFERROR(VLOOKUP($B197,[5]평가!$B:$Z,MATCH(LEFT(V$2,2),[5]평가!$7:$7,0)-1,FALSE),"")</f>
        <v/>
      </c>
      <c r="W197" s="33" t="str">
        <f>IFERROR(VLOOKUP($B197,대상!$B:$AD,MATCH(W$2,대상!$1:$1,0)-1,FALSE),"")</f>
        <v>요건탈락</v>
      </c>
      <c r="X197" s="20">
        <f>IF(ISBLANK(B197),"",T$1-COUNTIF(H197:V197,"회피"))</f>
        <v>5</v>
      </c>
      <c r="Y197" s="21">
        <f>IF($T$1=X197,(SUM(I197,L197,O197,R197,U197)-MIN(I197,L197,O197,R197,U197)-MAX(I197,L197,O197,R197,U197))/($T$1-2),SUM(I197,L197,O197,R197,U197/X197))</f>
        <v>0</v>
      </c>
      <c r="Z197" s="40">
        <f>IFERROR(VLOOKUP($B197,대상!$B:$AD,MATCH(Z$2,대상!$1:$1,0)-1,FALSE),0)</f>
        <v>0</v>
      </c>
      <c r="AA197" s="41">
        <f>IFERROR(IF(W197="면제","100"+Z197,Y197+Z197),"")</f>
        <v>0</v>
      </c>
      <c r="AB197" s="35" t="str">
        <f>IF(OR(W197="면제",N(Y197)=0),"",IF(AA197&lt;60,"과락",""))</f>
        <v/>
      </c>
      <c r="AC197" s="54" t="str">
        <f>IF(N(AA197)=0,"",RANK(AA197,AA$3:AA$202))</f>
        <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0_x000D_0_x000D_0_x000D_0_x000D_0</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196</v>
      </c>
      <c r="B198" s="2"/>
      <c r="C198" s="38" t="str">
        <f>IFERROR(VLOOKUP($B198,대상!$B:$AC,MATCH(C$2,대상!$1:$1,0)-1,FALSE),"")</f>
        <v/>
      </c>
      <c r="D198" s="38" t="str">
        <f>IFERROR(VLOOKUP($B198,대상!$B$1:$AC$2756,MATCH(D$2,대상!$1:$1,0)-1,FALSE),"")</f>
        <v/>
      </c>
      <c r="E198" s="36" t="str">
        <f>IFERROR(VLOOKUP($B198,대상!$B:$AC,MATCH(E$2,대상!$1:$1,0)-1,FALSE),"")</f>
        <v/>
      </c>
      <c r="F198" s="38" t="str">
        <f>IFERROR(VLOOKUP($B198,대상!$B:$AC,MATCH(F$2,대상!$1:$1,0)-1,FALSE),"")</f>
        <v/>
      </c>
      <c r="G198" s="38" t="str">
        <f>IFERROR(VLOOKUP($B198,대상!$B:$AC,MATCH(G$2,대상!$1:$1,0)-1,FALSE),"")</f>
        <v/>
      </c>
      <c r="H198" s="33" t="str">
        <f>IFERROR(VLOOKUP($B198,[1]평가!$B:$Z,MATCH(LEFT(H$2,2),[1]평가!$7:$7,0)-1,FALSE),"")</f>
        <v/>
      </c>
      <c r="I198" s="36" t="str">
        <f>IFERROR(VLOOKUP($B198,[1]평가!$B:$Z,MATCH(LEFT(I$2,2),[1]평가!$7:$7,0)-1,FALSE),"")</f>
        <v/>
      </c>
      <c r="J198" s="36" t="str">
        <f>IFERROR(VLOOKUP($B198,[1]평가!$B:$Z,MATCH(LEFT(J$2,2),[1]평가!$7:$7,0)-1,FALSE),"")</f>
        <v/>
      </c>
      <c r="K198" s="33" t="str">
        <f>IFERROR(VLOOKUP($B198,[2]평가!$B:$Z,MATCH(LEFT(K$2,2),[2]평가!$7:$7,0)-1,FALSE),"")</f>
        <v/>
      </c>
      <c r="L198" s="36" t="str">
        <f>IFERROR(VLOOKUP($B198,[2]평가!$B:$Z,MATCH(LEFT(L$2,2),[2]평가!$7:$7,0)-1,FALSE),"")</f>
        <v/>
      </c>
      <c r="M198" s="39" t="str">
        <f>IFERROR(VLOOKUP($B198,[2]평가!$B:$Z,MATCH(LEFT(M$2,2),[2]평가!$7:$7,0)-1,FALSE),"")</f>
        <v/>
      </c>
      <c r="N198" s="33" t="str">
        <f>IFERROR(VLOOKUP($B198,[3]평가!$B:$Z,MATCH(LEFT(N$2,2),[3]평가!$7:$7,0)-1,FALSE),"")</f>
        <v/>
      </c>
      <c r="O198" s="36" t="str">
        <f>IFERROR(VLOOKUP($B198,[3]평가!$B:$Z,MATCH(LEFT(O$2,2),[3]평가!$7:$7,0)-1,FALSE),"")</f>
        <v/>
      </c>
      <c r="P198" s="39" t="str">
        <f>IFERROR(VLOOKUP($B198,[3]평가!$B:$Z,MATCH(LEFT(P$2,2),[3]평가!$7:$7,0)-1,FALSE),"")</f>
        <v/>
      </c>
      <c r="Q198" s="33" t="str">
        <f>IFERROR(VLOOKUP($B198,[4]평가!$B:$Z,MATCH(LEFT(Q$2,2),[4]평가!$7:$7,0)-1,FALSE),"")</f>
        <v/>
      </c>
      <c r="R198" s="36" t="str">
        <f>IFERROR(VLOOKUP($B198,[4]평가!$B:$Z,MATCH(LEFT(R$2,2),[4]평가!$7:$7,0)-1,FALSE),"")</f>
        <v/>
      </c>
      <c r="S198" s="39" t="str">
        <f>IFERROR(VLOOKUP($B198,[4]평가!$B:$Z,MATCH(LEFT(S$2,2),[4]평가!$7:$7,0)-1,FALSE),"")</f>
        <v/>
      </c>
      <c r="T198" s="33" t="str">
        <f>IFERROR(VLOOKUP($B198,[5]평가!$B:$Z,MATCH(LEFT(T$2,2),[5]평가!$7:$7,0)-1,FALSE),"")</f>
        <v/>
      </c>
      <c r="U198" s="36" t="str">
        <f>IFERROR(VLOOKUP($B198,[5]평가!$B:$Z,MATCH(LEFT(U$2,2),[5]평가!$7:$7,0)-1,FALSE),"")</f>
        <v/>
      </c>
      <c r="V198" s="39" t="str">
        <f>IFERROR(VLOOKUP($B198,[5]평가!$B:$Z,MATCH(LEFT(V$2,2),[5]평가!$7:$7,0)-1,FALSE),"")</f>
        <v/>
      </c>
      <c r="W198" s="33" t="str">
        <f>IFERROR(VLOOKUP($B198,대상!$B:$AD,MATCH(W$2,대상!$1:$1,0)-1,FALSE),"")</f>
        <v/>
      </c>
      <c r="X198" s="20" t="str">
        <f>IF(ISBLANK(B198),"",T$1-COUNTIF(H198:V198,"회피"))</f>
        <v/>
      </c>
      <c r="Y198" s="21" t="e">
        <f>IF($T$1=X198,(SUM(I198,L198,O198,R198,U198)-MIN(I198,L198,O198,R198,U198)-MAX(I198,L198,O198,R198,U198))/($T$1-2),SUM(I198,L198,O198,R198,U198/X198))</f>
        <v>#VALUE!</v>
      </c>
      <c r="Z198" s="40">
        <f>IFERROR(VLOOKUP($B198,대상!$B:$AD,MATCH(Z$2,대상!$1:$1,0)-1,FALSE),0)</f>
        <v>0</v>
      </c>
      <c r="AA198" s="41" t="str">
        <f>IFERROR(IF(W198="면제","100"+Z198,Y198+Z198),"")</f>
        <v/>
      </c>
      <c r="AB198" s="35" t="e">
        <f>IF(OR(W198="면제",N(Y198)=0),"",IF(AA198&lt;60,"과락",""))</f>
        <v>#VALUE!</v>
      </c>
      <c r="AC198" s="54" t="str">
        <f>IF(N(AA198)=0,"",RANK(AA198,AA$3:AA$202))</f>
        <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
      </c>
    </row>
    <row r="199" spans="1:32" ht="30" customHeight="1" x14ac:dyDescent="0.35">
      <c r="A199" s="4">
        <v>197</v>
      </c>
      <c r="B199" s="2"/>
      <c r="C199" s="38" t="str">
        <f>IFERROR(VLOOKUP($B199,대상!$B:$AC,MATCH(C$2,대상!$1:$1,0)-1,FALSE),"")</f>
        <v/>
      </c>
      <c r="D199" s="38" t="str">
        <f>IFERROR(VLOOKUP($B199,대상!$B$1:$AC$2756,MATCH(D$2,대상!$1:$1,0)-1,FALSE),"")</f>
        <v/>
      </c>
      <c r="E199" s="36" t="str">
        <f>IFERROR(VLOOKUP($B199,대상!$B:$AC,MATCH(E$2,대상!$1:$1,0)-1,FALSE),"")</f>
        <v/>
      </c>
      <c r="F199" s="38" t="str">
        <f>IFERROR(VLOOKUP($B199,대상!$B:$AC,MATCH(F$2,대상!$1:$1,0)-1,FALSE),"")</f>
        <v/>
      </c>
      <c r="G199" s="38" t="str">
        <f>IFERROR(VLOOKUP($B199,대상!$B:$AC,MATCH(G$2,대상!$1:$1,0)-1,FALSE),"")</f>
        <v/>
      </c>
      <c r="H199" s="33" t="str">
        <f>IFERROR(VLOOKUP($B199,[1]평가!$B:$Z,MATCH(LEFT(H$2,2),[1]평가!$7:$7,0)-1,FALSE),"")</f>
        <v/>
      </c>
      <c r="I199" s="36" t="str">
        <f>IFERROR(VLOOKUP($B199,[1]평가!$B:$Z,MATCH(LEFT(I$2,2),[1]평가!$7:$7,0)-1,FALSE),"")</f>
        <v/>
      </c>
      <c r="J199" s="36" t="str">
        <f>IFERROR(VLOOKUP($B199,[1]평가!$B:$Z,MATCH(LEFT(J$2,2),[1]평가!$7:$7,0)-1,FALSE),"")</f>
        <v/>
      </c>
      <c r="K199" s="33" t="str">
        <f>IFERROR(VLOOKUP($B199,[2]평가!$B:$Z,MATCH(LEFT(K$2,2),[2]평가!$7:$7,0)-1,FALSE),"")</f>
        <v/>
      </c>
      <c r="L199" s="36" t="str">
        <f>IFERROR(VLOOKUP($B199,[2]평가!$B:$Z,MATCH(LEFT(L$2,2),[2]평가!$7:$7,0)-1,FALSE),"")</f>
        <v/>
      </c>
      <c r="M199" s="39" t="str">
        <f>IFERROR(VLOOKUP($B199,[2]평가!$B:$Z,MATCH(LEFT(M$2,2),[2]평가!$7:$7,0)-1,FALSE),"")</f>
        <v/>
      </c>
      <c r="N199" s="33" t="str">
        <f>IFERROR(VLOOKUP($B199,[3]평가!$B:$Z,MATCH(LEFT(N$2,2),[3]평가!$7:$7,0)-1,FALSE),"")</f>
        <v/>
      </c>
      <c r="O199" s="36" t="str">
        <f>IFERROR(VLOOKUP($B199,[3]평가!$B:$Z,MATCH(LEFT(O$2,2),[3]평가!$7:$7,0)-1,FALSE),"")</f>
        <v/>
      </c>
      <c r="P199" s="39" t="str">
        <f>IFERROR(VLOOKUP($B199,[3]평가!$B:$Z,MATCH(LEFT(P$2,2),[3]평가!$7:$7,0)-1,FALSE),"")</f>
        <v/>
      </c>
      <c r="Q199" s="33" t="str">
        <f>IFERROR(VLOOKUP($B199,[4]평가!$B:$Z,MATCH(LEFT(Q$2,2),[4]평가!$7:$7,0)-1,FALSE),"")</f>
        <v/>
      </c>
      <c r="R199" s="36" t="str">
        <f>IFERROR(VLOOKUP($B199,[4]평가!$B:$Z,MATCH(LEFT(R$2,2),[4]평가!$7:$7,0)-1,FALSE),"")</f>
        <v/>
      </c>
      <c r="S199" s="39" t="str">
        <f>IFERROR(VLOOKUP($B199,[4]평가!$B:$Z,MATCH(LEFT(S$2,2),[4]평가!$7:$7,0)-1,FALSE),"")</f>
        <v/>
      </c>
      <c r="T199" s="33" t="str">
        <f>IFERROR(VLOOKUP($B199,[5]평가!$B:$Z,MATCH(LEFT(T$2,2),[5]평가!$7:$7,0)-1,FALSE),"")</f>
        <v/>
      </c>
      <c r="U199" s="36" t="str">
        <f>IFERROR(VLOOKUP($B199,[5]평가!$B:$Z,MATCH(LEFT(U$2,2),[5]평가!$7:$7,0)-1,FALSE),"")</f>
        <v/>
      </c>
      <c r="V199" s="39" t="str">
        <f>IFERROR(VLOOKUP($B199,[5]평가!$B:$Z,MATCH(LEFT(V$2,2),[5]평가!$7:$7,0)-1,FALSE),"")</f>
        <v/>
      </c>
      <c r="W199" s="33" t="str">
        <f>IFERROR(VLOOKUP($B199,대상!$B:$AD,MATCH(W$2,대상!$1:$1,0)-1,FALSE),"")</f>
        <v/>
      </c>
      <c r="X199" s="20" t="str">
        <f>IF(ISBLANK(B199),"",T$1-COUNTIF(H199:V199,"회피"))</f>
        <v/>
      </c>
      <c r="Y199" s="21" t="e">
        <f>IF($T$1=X199,(SUM(I199,L199,O199,R199,U199)-MIN(I199,L199,O199,R199,U199)-MAX(I199,L199,O199,R199,U199))/($T$1-2),SUM(I199,L199,O199,R199,U199/X199))</f>
        <v>#VALUE!</v>
      </c>
      <c r="Z199" s="40">
        <f>IFERROR(VLOOKUP($B199,대상!$B:$AD,MATCH(Z$2,대상!$1:$1,0)-1,FALSE),0)</f>
        <v>0</v>
      </c>
      <c r="AA199" s="41" t="str">
        <f>IFERROR(IF(W199="면제","100"+Z199,Y199+Z199),"")</f>
        <v/>
      </c>
      <c r="AB199" s="35" t="e">
        <f>IF(OR(W199="면제",N(Y199)=0),"",IF(AA199&lt;60,"과락",""))</f>
        <v>#VALUE!</v>
      </c>
      <c r="AC199" s="54" t="str">
        <f>IF(N(AA199)=0,"",RANK(AA199,AA$3:AA$202))</f>
        <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
      </c>
    </row>
    <row r="200" spans="1:32" ht="30" customHeight="1" x14ac:dyDescent="0.35">
      <c r="A200" s="4">
        <v>198</v>
      </c>
      <c r="B200" s="2"/>
      <c r="C200" s="38" t="str">
        <f>IFERROR(VLOOKUP($B200,대상!$B:$AC,MATCH(C$2,대상!$1:$1,0)-1,FALSE),"")</f>
        <v/>
      </c>
      <c r="D200" s="38" t="str">
        <f>IFERROR(VLOOKUP($B200,대상!$B$1:$AC$2756,MATCH(D$2,대상!$1:$1,0)-1,FALSE),"")</f>
        <v/>
      </c>
      <c r="E200" s="36" t="str">
        <f>IFERROR(VLOOKUP($B200,대상!$B:$AC,MATCH(E$2,대상!$1:$1,0)-1,FALSE),"")</f>
        <v/>
      </c>
      <c r="F200" s="38" t="str">
        <f>IFERROR(VLOOKUP($B200,대상!$B:$AC,MATCH(F$2,대상!$1:$1,0)-1,FALSE),"")</f>
        <v/>
      </c>
      <c r="G200" s="38" t="str">
        <f>IFERROR(VLOOKUP($B200,대상!$B:$AC,MATCH(G$2,대상!$1:$1,0)-1,FALSE),"")</f>
        <v/>
      </c>
      <c r="H200" s="33" t="str">
        <f>IFERROR(VLOOKUP($B200,[1]평가!$B:$Z,MATCH(LEFT(H$2,2),[1]평가!$7:$7,0)-1,FALSE),"")</f>
        <v/>
      </c>
      <c r="I200" s="36" t="str">
        <f>IFERROR(VLOOKUP($B200,[1]평가!$B:$Z,MATCH(LEFT(I$2,2),[1]평가!$7:$7,0)-1,FALSE),"")</f>
        <v/>
      </c>
      <c r="J200" s="36" t="str">
        <f>IFERROR(VLOOKUP($B200,[1]평가!$B:$Z,MATCH(LEFT(J$2,2),[1]평가!$7:$7,0)-1,FALSE),"")</f>
        <v/>
      </c>
      <c r="K200" s="33" t="str">
        <f>IFERROR(VLOOKUP($B200,[2]평가!$B:$Z,MATCH(LEFT(K$2,2),[2]평가!$7:$7,0)-1,FALSE),"")</f>
        <v/>
      </c>
      <c r="L200" s="36" t="str">
        <f>IFERROR(VLOOKUP($B200,[2]평가!$B:$Z,MATCH(LEFT(L$2,2),[2]평가!$7:$7,0)-1,FALSE),"")</f>
        <v/>
      </c>
      <c r="M200" s="39" t="str">
        <f>IFERROR(VLOOKUP($B200,[2]평가!$B:$Z,MATCH(LEFT(M$2,2),[2]평가!$7:$7,0)-1,FALSE),"")</f>
        <v/>
      </c>
      <c r="N200" s="33" t="str">
        <f>IFERROR(VLOOKUP($B200,[3]평가!$B:$Z,MATCH(LEFT(N$2,2),[3]평가!$7:$7,0)-1,FALSE),"")</f>
        <v/>
      </c>
      <c r="O200" s="36" t="str">
        <f>IFERROR(VLOOKUP($B200,[3]평가!$B:$Z,MATCH(LEFT(O$2,2),[3]평가!$7:$7,0)-1,FALSE),"")</f>
        <v/>
      </c>
      <c r="P200" s="39" t="str">
        <f>IFERROR(VLOOKUP($B200,[3]평가!$B:$Z,MATCH(LEFT(P$2,2),[3]평가!$7:$7,0)-1,FALSE),"")</f>
        <v/>
      </c>
      <c r="Q200" s="33" t="str">
        <f>IFERROR(VLOOKUP($B200,[4]평가!$B:$Z,MATCH(LEFT(Q$2,2),[4]평가!$7:$7,0)-1,FALSE),"")</f>
        <v/>
      </c>
      <c r="R200" s="36" t="str">
        <f>IFERROR(VLOOKUP($B200,[4]평가!$B:$Z,MATCH(LEFT(R$2,2),[4]평가!$7:$7,0)-1,FALSE),"")</f>
        <v/>
      </c>
      <c r="S200" s="39" t="str">
        <f>IFERROR(VLOOKUP($B200,[4]평가!$B:$Z,MATCH(LEFT(S$2,2),[4]평가!$7:$7,0)-1,FALSE),"")</f>
        <v/>
      </c>
      <c r="T200" s="33" t="str">
        <f>IFERROR(VLOOKUP($B200,[5]평가!$B:$Z,MATCH(LEFT(T$2,2),[5]평가!$7:$7,0)-1,FALSE),"")</f>
        <v/>
      </c>
      <c r="U200" s="36" t="str">
        <f>IFERROR(VLOOKUP($B200,[5]평가!$B:$Z,MATCH(LEFT(U$2,2),[5]평가!$7:$7,0)-1,FALSE),"")</f>
        <v/>
      </c>
      <c r="V200" s="39" t="str">
        <f>IFERROR(VLOOKUP($B200,[5]평가!$B:$Z,MATCH(LEFT(V$2,2),[5]평가!$7:$7,0)-1,FALSE),"")</f>
        <v/>
      </c>
      <c r="W200" s="33" t="str">
        <f>IFERROR(VLOOKUP($B200,대상!$B:$AD,MATCH(W$2,대상!$1:$1,0)-1,FALSE),"")</f>
        <v/>
      </c>
      <c r="X200" s="20" t="str">
        <f>IF(ISBLANK(B200),"",T$1-COUNTIF(H200:V200,"회피"))</f>
        <v/>
      </c>
      <c r="Y200" s="21" t="e">
        <f>IF($T$1=X200,(SUM(I200,L200,O200,R200,U200)-MIN(I200,L200,O200,R200,U200)-MAX(I200,L200,O200,R200,U200))/($T$1-2),SUM(I200,L200,O200,R200,U200/X200))</f>
        <v>#VALUE!</v>
      </c>
      <c r="Z200" s="40">
        <f>IFERROR(VLOOKUP($B200,대상!$B:$AD,MATCH(Z$2,대상!$1:$1,0)-1,FALSE),0)</f>
        <v>0</v>
      </c>
      <c r="AA200" s="41" t="str">
        <f>IFERROR(IF(W200="면제","100"+Z200,Y200+Z200),"")</f>
        <v/>
      </c>
      <c r="AB200" s="35" t="e">
        <f>IF(OR(W200="면제",N(Y200)=0),"",IF(AA200&lt;60,"과락",""))</f>
        <v>#VALUE!</v>
      </c>
      <c r="AC200" s="54" t="str">
        <f>IF(N(AA200)=0,"",RANK(AA200,AA$3:AA$202))</f>
        <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
      </c>
    </row>
    <row r="201" spans="1:32" ht="30" customHeight="1" x14ac:dyDescent="0.35">
      <c r="A201" s="4">
        <v>199</v>
      </c>
      <c r="B201" s="2"/>
      <c r="C201" s="38" t="str">
        <f>IFERROR(VLOOKUP($B201,대상!$B:$AC,MATCH(C$2,대상!$1:$1,0)-1,FALSE),"")</f>
        <v/>
      </c>
      <c r="D201" s="38" t="str">
        <f>IFERROR(VLOOKUP($B201,대상!$B$1:$AC$2756,MATCH(D$2,대상!$1:$1,0)-1,FALSE),"")</f>
        <v/>
      </c>
      <c r="E201" s="36" t="str">
        <f>IFERROR(VLOOKUP($B201,대상!$B:$AC,MATCH(E$2,대상!$1:$1,0)-1,FALSE),"")</f>
        <v/>
      </c>
      <c r="F201" s="38" t="str">
        <f>IFERROR(VLOOKUP($B201,대상!$B:$AC,MATCH(F$2,대상!$1:$1,0)-1,FALSE),"")</f>
        <v/>
      </c>
      <c r="G201" s="38" t="str">
        <f>IFERROR(VLOOKUP($B201,대상!$B:$AC,MATCH(G$2,대상!$1:$1,0)-1,FALSE),"")</f>
        <v/>
      </c>
      <c r="H201" s="33" t="str">
        <f>IFERROR(VLOOKUP($B201,[1]평가!$B:$Z,MATCH(LEFT(H$2,2),[1]평가!$7:$7,0)-1,FALSE),"")</f>
        <v/>
      </c>
      <c r="I201" s="36" t="str">
        <f>IFERROR(VLOOKUP($B201,[1]평가!$B:$Z,MATCH(LEFT(I$2,2),[1]평가!$7:$7,0)-1,FALSE),"")</f>
        <v/>
      </c>
      <c r="J201" s="36" t="str">
        <f>IFERROR(VLOOKUP($B201,[1]평가!$B:$Z,MATCH(LEFT(J$2,2),[1]평가!$7:$7,0)-1,FALSE),"")</f>
        <v/>
      </c>
      <c r="K201" s="33" t="str">
        <f>IFERROR(VLOOKUP($B201,[2]평가!$B:$Z,MATCH(LEFT(K$2,2),[2]평가!$7:$7,0)-1,FALSE),"")</f>
        <v/>
      </c>
      <c r="L201" s="36" t="str">
        <f>IFERROR(VLOOKUP($B201,[2]평가!$B:$Z,MATCH(LEFT(L$2,2),[2]평가!$7:$7,0)-1,FALSE),"")</f>
        <v/>
      </c>
      <c r="M201" s="39" t="str">
        <f>IFERROR(VLOOKUP($B201,[2]평가!$B:$Z,MATCH(LEFT(M$2,2),[2]평가!$7:$7,0)-1,FALSE),"")</f>
        <v/>
      </c>
      <c r="N201" s="33" t="str">
        <f>IFERROR(VLOOKUP($B201,[3]평가!$B:$Z,MATCH(LEFT(N$2,2),[3]평가!$7:$7,0)-1,FALSE),"")</f>
        <v/>
      </c>
      <c r="O201" s="36" t="str">
        <f>IFERROR(VLOOKUP($B201,[3]평가!$B:$Z,MATCH(LEFT(O$2,2),[3]평가!$7:$7,0)-1,FALSE),"")</f>
        <v/>
      </c>
      <c r="P201" s="39" t="str">
        <f>IFERROR(VLOOKUP($B201,[3]평가!$B:$Z,MATCH(LEFT(P$2,2),[3]평가!$7:$7,0)-1,FALSE),"")</f>
        <v/>
      </c>
      <c r="Q201" s="33" t="str">
        <f>IFERROR(VLOOKUP($B201,[4]평가!$B:$Z,MATCH(LEFT(Q$2,2),[4]평가!$7:$7,0)-1,FALSE),"")</f>
        <v/>
      </c>
      <c r="R201" s="36" t="str">
        <f>IFERROR(VLOOKUP($B201,[4]평가!$B:$Z,MATCH(LEFT(R$2,2),[4]평가!$7:$7,0)-1,FALSE),"")</f>
        <v/>
      </c>
      <c r="S201" s="39" t="str">
        <f>IFERROR(VLOOKUP($B201,[4]평가!$B:$Z,MATCH(LEFT(S$2,2),[4]평가!$7:$7,0)-1,FALSE),"")</f>
        <v/>
      </c>
      <c r="T201" s="33" t="str">
        <f>IFERROR(VLOOKUP($B201,[5]평가!$B:$Z,MATCH(LEFT(T$2,2),[5]평가!$7:$7,0)-1,FALSE),"")</f>
        <v/>
      </c>
      <c r="U201" s="36" t="str">
        <f>IFERROR(VLOOKUP($B201,[5]평가!$B:$Z,MATCH(LEFT(U$2,2),[5]평가!$7:$7,0)-1,FALSE),"")</f>
        <v/>
      </c>
      <c r="V201" s="39" t="str">
        <f>IFERROR(VLOOKUP($B201,[5]평가!$B:$Z,MATCH(LEFT(V$2,2),[5]평가!$7:$7,0)-1,FALSE),"")</f>
        <v/>
      </c>
      <c r="W201" s="33" t="str">
        <f>IFERROR(VLOOKUP($B201,대상!$B:$AD,MATCH(W$2,대상!$1:$1,0)-1,FALSE),"")</f>
        <v/>
      </c>
      <c r="X201" s="20" t="str">
        <f>IF(ISBLANK(B201),"",T$1-COUNTIF(H201:V201,"회피"))</f>
        <v/>
      </c>
      <c r="Y201" s="21" t="e">
        <f>IF($T$1=X201,(SUM(I201,L201,O201,R201,U201)-MIN(I201,L201,O201,R201,U201)-MAX(I201,L201,O201,R201,U201))/($T$1-2),SUM(I201,L201,O201,R201,U201/X201))</f>
        <v>#VALUE!</v>
      </c>
      <c r="Z201" s="40">
        <f>IFERROR(VLOOKUP($B201,대상!$B:$AD,MATCH(Z$2,대상!$1:$1,0)-1,FALSE),0)</f>
        <v>0</v>
      </c>
      <c r="AA201" s="41" t="str">
        <f>IFERROR(IF(W201="면제","100"+Z201,Y201+Z201),"")</f>
        <v/>
      </c>
      <c r="AB201" s="35" t="e">
        <f>IF(OR(W201="면제",N(Y201)=0),"",IF(AA201&lt;60,"과락",""))</f>
        <v>#VALUE!</v>
      </c>
      <c r="AC201" s="54" t="str">
        <f>IF(N(AA201)=0,"",RANK(AA201,AA$3:AA$202))</f>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
      </c>
    </row>
    <row r="202" spans="1:32" ht="30" customHeight="1" x14ac:dyDescent="0.35">
      <c r="A202" s="4">
        <v>200</v>
      </c>
      <c r="B202" s="2"/>
      <c r="C202" s="38" t="str">
        <f>IFERROR(VLOOKUP($B202,대상!$B:$AC,MATCH(C$2,대상!$1:$1,0)-1,FALSE),"")</f>
        <v/>
      </c>
      <c r="D202" s="38" t="str">
        <f>IFERROR(VLOOKUP($B202,대상!$B$1:$AC$2756,MATCH(D$2,대상!$1:$1,0)-1,FALSE),"")</f>
        <v/>
      </c>
      <c r="E202" s="36" t="str">
        <f>IFERROR(VLOOKUP($B202,대상!$B:$AC,MATCH(E$2,대상!$1:$1,0)-1,FALSE),"")</f>
        <v/>
      </c>
      <c r="F202" s="38" t="str">
        <f>IFERROR(VLOOKUP($B202,대상!$B:$AC,MATCH(F$2,대상!$1:$1,0)-1,FALSE),"")</f>
        <v/>
      </c>
      <c r="G202" s="38" t="str">
        <f>IFERROR(VLOOKUP($B202,대상!$B:$AC,MATCH(G$2,대상!$1:$1,0)-1,FALSE),"")</f>
        <v/>
      </c>
      <c r="H202" s="33" t="str">
        <f>IFERROR(VLOOKUP($B202,[1]평가!$B:$Z,MATCH(LEFT(H$2,2),[1]평가!$7:$7,0)-1,FALSE),"")</f>
        <v/>
      </c>
      <c r="I202" s="36" t="str">
        <f>IFERROR(VLOOKUP($B202,[1]평가!$B:$Z,MATCH(LEFT(I$2,2),[1]평가!$7:$7,0)-1,FALSE),"")</f>
        <v/>
      </c>
      <c r="J202" s="36" t="str">
        <f>IFERROR(VLOOKUP($B202,[1]평가!$B:$Z,MATCH(LEFT(J$2,2),[1]평가!$7:$7,0)-1,FALSE),"")</f>
        <v/>
      </c>
      <c r="K202" s="33" t="str">
        <f>IFERROR(VLOOKUP($B202,[2]평가!$B:$Z,MATCH(LEFT(K$2,2),[2]평가!$7:$7,0)-1,FALSE),"")</f>
        <v/>
      </c>
      <c r="L202" s="36" t="str">
        <f>IFERROR(VLOOKUP($B202,[2]평가!$B:$Z,MATCH(LEFT(L$2,2),[2]평가!$7:$7,0)-1,FALSE),"")</f>
        <v/>
      </c>
      <c r="M202" s="39" t="str">
        <f>IFERROR(VLOOKUP($B202,[2]평가!$B:$Z,MATCH(LEFT(M$2,2),[2]평가!$7:$7,0)-1,FALSE),"")</f>
        <v/>
      </c>
      <c r="N202" s="33" t="str">
        <f>IFERROR(VLOOKUP($B202,[3]평가!$B:$Z,MATCH(LEFT(N$2,2),[3]평가!$7:$7,0)-1,FALSE),"")</f>
        <v/>
      </c>
      <c r="O202" s="36" t="str">
        <f>IFERROR(VLOOKUP($B202,[3]평가!$B:$Z,MATCH(LEFT(O$2,2),[3]평가!$7:$7,0)-1,FALSE),"")</f>
        <v/>
      </c>
      <c r="P202" s="39" t="str">
        <f>IFERROR(VLOOKUP($B202,[3]평가!$B:$Z,MATCH(LEFT(P$2,2),[3]평가!$7:$7,0)-1,FALSE),"")</f>
        <v/>
      </c>
      <c r="Q202" s="33" t="str">
        <f>IFERROR(VLOOKUP($B202,[4]평가!$B:$Z,MATCH(LEFT(Q$2,2),[4]평가!$7:$7,0)-1,FALSE),"")</f>
        <v/>
      </c>
      <c r="R202" s="36" t="str">
        <f>IFERROR(VLOOKUP($B202,[4]평가!$B:$Z,MATCH(LEFT(R$2,2),[4]평가!$7:$7,0)-1,FALSE),"")</f>
        <v/>
      </c>
      <c r="S202" s="39" t="str">
        <f>IFERROR(VLOOKUP($B202,[4]평가!$B:$Z,MATCH(LEFT(S$2,2),[4]평가!$7:$7,0)-1,FALSE),"")</f>
        <v/>
      </c>
      <c r="T202" s="33" t="str">
        <f>IFERROR(VLOOKUP($B202,[5]평가!$B:$Z,MATCH(LEFT(T$2,2),[5]평가!$7:$7,0)-1,FALSE),"")</f>
        <v/>
      </c>
      <c r="U202" s="36" t="str">
        <f>IFERROR(VLOOKUP($B202,[5]평가!$B:$Z,MATCH(LEFT(U$2,2),[5]평가!$7:$7,0)-1,FALSE),"")</f>
        <v/>
      </c>
      <c r="V202" s="39" t="str">
        <f>IFERROR(VLOOKUP($B202,[5]평가!$B:$Z,MATCH(LEFT(V$2,2),[5]평가!$7:$7,0)-1,FALSE),"")</f>
        <v/>
      </c>
      <c r="W202" s="33" t="str">
        <f>IFERROR(VLOOKUP($B202,대상!$B:$AD,MATCH(W$2,대상!$1:$1,0)-1,FALSE),"")</f>
        <v/>
      </c>
      <c r="X202" s="20" t="str">
        <f>IF(ISBLANK(B202),"",T$1-COUNTIF(H202:V202,"회피"))</f>
        <v/>
      </c>
      <c r="Y202" s="21" t="e">
        <f>IF($T$1=X202,(SUM(I202,L202,O202,R202,U202)-MIN(I202,L202,O202,R202,U202)-MAX(I202,L202,O202,R202,U202))/($T$1-2),SUM(I202,L202,O202,R202,U202/X202))</f>
        <v>#VALUE!</v>
      </c>
      <c r="Z202" s="40">
        <f>IFERROR(VLOOKUP($B202,대상!$B:$AD,MATCH(Z$2,대상!$1:$1,0)-1,FALSE),0)</f>
        <v>0</v>
      </c>
      <c r="AA202" s="41" t="str">
        <f>IFERROR(IF(W202="면제","100"+Z202,Y202+Z202),"")</f>
        <v/>
      </c>
      <c r="AB202" s="35" t="e">
        <f>IF(OR(W202="면제",N(Y202)=0),"",IF(AA202&lt;60,"과락",""))</f>
        <v>#VALUE!</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
      </c>
    </row>
  </sheetData>
  <autoFilter ref="A2:AH202" xr:uid="{00000000-0009-0000-0000-000001000000}">
    <sortState xmlns:xlrd2="http://schemas.microsoft.com/office/spreadsheetml/2017/richdata2" ref="A3:AH202">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02 L3:L202 O3:O202 R3:R202 U3:U202">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01"/>
  <sheetViews>
    <sheetView zoomScaleNormal="100" workbookViewId="0">
      <pane xSplit="4" ySplit="1" topLeftCell="E2" activePane="bottomRight" state="frozen"/>
      <selection pane="topRight" activeCell="E1" sqref="E1"/>
      <selection pane="bottomLeft" activeCell="A3" sqref="A3"/>
      <selection pane="bottomRight" activeCell="F2" sqref="F2"/>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20</v>
      </c>
      <c r="D1" s="12" t="s">
        <v>15</v>
      </c>
      <c r="E1" s="25" t="s">
        <v>3</v>
      </c>
      <c r="F1" s="34" t="s">
        <v>8741</v>
      </c>
      <c r="G1" s="13" t="s">
        <v>26</v>
      </c>
      <c r="H1" s="13" t="s">
        <v>23</v>
      </c>
      <c r="I1" s="14" t="s">
        <v>24</v>
      </c>
      <c r="J1" s="14" t="s">
        <v>25</v>
      </c>
      <c r="K1" s="14" t="s">
        <v>8780</v>
      </c>
      <c r="L1" s="14" t="s">
        <v>8781</v>
      </c>
      <c r="M1" s="15" t="s">
        <v>11</v>
      </c>
      <c r="N1" s="14" t="s">
        <v>4</v>
      </c>
      <c r="O1" s="12" t="s">
        <v>7</v>
      </c>
      <c r="P1" s="34" t="s">
        <v>27</v>
      </c>
    </row>
    <row r="2" spans="1:16" ht="17.100000000000001" customHeight="1" x14ac:dyDescent="0.35">
      <c r="A2" s="2">
        <v>20402196</v>
      </c>
      <c r="B2" s="4">
        <f>IFERROR(VLOOKUP($A2,집계!$B:$AD,MATCH(B$1,집계!$2:$2,0)-1,FALSE),"")</f>
        <v>108</v>
      </c>
      <c r="C2" s="4" t="str">
        <f>IFERROR(VLOOKUP($A2,집계!$B:$AD,MATCH(C$1,집계!$2:$2,0)-1,FALSE),"")</f>
        <v>조영민</v>
      </c>
      <c r="D2" s="4">
        <f>IFERROR(VLOOKUP($A2,집계!$B:$AD,MATCH(D$1,집계!$2:$2,0)-1,FALSE),"")</f>
        <v>20402196</v>
      </c>
      <c r="E2" s="4" t="str">
        <f>IFERROR(VLOOKUP($A2,집계!$B:$AD,MATCH(E$1,집계!$2:$2,0)-1,FALSE),"")</f>
        <v>차세대 반도체 패키징용 40um 이하 건식 마이크로 범프 형성 기술, 특허 번호 10-2025-00188250)</v>
      </c>
      <c r="F2" s="31">
        <f>IFERROR(VLOOKUP($A2,대상!$B:$AD,MATCH(F$1,대상!$1:$1,0)-1,FALSE),"")</f>
        <v>0</v>
      </c>
      <c r="G2" s="3">
        <f>IFERROR(VLOOKUP($A2,집계!$B:$AD,MATCH(G$1,집계!$2:$2,0)-1,FALSE),"")</f>
        <v>5</v>
      </c>
      <c r="H2" s="3">
        <f>IFERROR(VLOOKUP($A2,집계!$B:$AD,MATCH(H$1,집계!$2:$2,0)-1,FALSE),"")</f>
        <v>65</v>
      </c>
      <c r="I2" s="3">
        <f>IFERROR(VLOOKUP($A2,집계!$B:$AD,MATCH(I$1,집계!$2:$2,0)-1,FALSE),"")</f>
        <v>79</v>
      </c>
      <c r="J2" s="3">
        <f>IFERROR(VLOOKUP($A2,집계!$B:$AD,MATCH(J$1,집계!$2:$2,0)-1,FALSE),"")</f>
        <v>81</v>
      </c>
      <c r="K2" s="3">
        <f>IFERROR(VLOOKUP($A2,집계!$B:$AD,MATCH(K$1,집계!$2:$2,0)-1,FALSE),"")</f>
        <v>69</v>
      </c>
      <c r="L2" s="3">
        <f>IFERROR(VLOOKUP($A2,집계!$B:$AD,MATCH(L$1,집계!$2:$2,0)-1,FALSE),"")</f>
        <v>78</v>
      </c>
      <c r="M2" s="16">
        <f>IFERROR(VLOOKUP($A2,집계!$B:$AD,MATCH(M$1,집계!$2:$2,0)-1,FALSE),"")</f>
        <v>75.333333333333329</v>
      </c>
      <c r="N2" s="16">
        <f>IFERROR(VLOOKUP($A2,집계!$B:$AD,MATCH(N$1,집계!$2:$2,0)-1,FALSE),"")</f>
        <v>0</v>
      </c>
      <c r="O2" s="16">
        <f>IFERROR(VLOOKUP($A2,집계!$B:$AD,MATCH(O$1,집계!$2:$2,0)-1,FALSE),"")</f>
        <v>75.333333333333329</v>
      </c>
      <c r="P2" s="31" t="str">
        <f>IFERROR(VLOOKUP($A2,집계!$B:$AD,MATCH(P$1,집계!$2:$2,0)-1,FALSE),"")</f>
        <v/>
      </c>
    </row>
    <row r="3" spans="1:16" ht="17.100000000000001" customHeight="1" x14ac:dyDescent="0.35">
      <c r="A3" s="2">
        <v>20402243</v>
      </c>
      <c r="B3" s="4">
        <f>IFERROR(VLOOKUP($A3,집계!$B:$AD,MATCH(B$1,집계!$2:$2,0)-1,FALSE),"")</f>
        <v>118</v>
      </c>
      <c r="C3" s="4" t="str">
        <f>IFERROR(VLOOKUP($A3,집계!$B:$AD,MATCH(C$1,집계!$2:$2,0)-1,FALSE),"")</f>
        <v>장근복</v>
      </c>
      <c r="D3" s="4">
        <f>IFERROR(VLOOKUP($A3,집계!$B:$AD,MATCH(D$1,집계!$2:$2,0)-1,FALSE),"")</f>
        <v>20402243</v>
      </c>
      <c r="E3" s="4" t="str">
        <f>IFERROR(VLOOKUP($A3,집계!$B:$AD,MATCH(E$1,집계!$2:$2,0)-1,FALSE),"")</f>
        <v>FIRE-ZERO 무화염 전기 가열식 금속 배관 접합 솔루션 (히트리 + 히트링)</v>
      </c>
      <c r="F3" s="31">
        <f>IFERROR(VLOOKUP($A3,대상!$B:$AD,MATCH(F$1,대상!$1:$1,0)-1,FALSE),"")</f>
        <v>0</v>
      </c>
      <c r="G3" s="3">
        <f>IFERROR(VLOOKUP($A3,집계!$B:$AD,MATCH(G$1,집계!$2:$2,0)-1,FALSE),"")</f>
        <v>5</v>
      </c>
      <c r="H3" s="3">
        <f>IFERROR(VLOOKUP($A3,집계!$B:$AD,MATCH(H$1,집계!$2:$2,0)-1,FALSE),"")</f>
        <v>64</v>
      </c>
      <c r="I3" s="3">
        <f>IFERROR(VLOOKUP($A3,집계!$B:$AD,MATCH(I$1,집계!$2:$2,0)-1,FALSE),"")</f>
        <v>76</v>
      </c>
      <c r="J3" s="3">
        <f>IFERROR(VLOOKUP($A3,집계!$B:$AD,MATCH(J$1,집계!$2:$2,0)-1,FALSE),"")</f>
        <v>68</v>
      </c>
      <c r="K3" s="3">
        <f>IFERROR(VLOOKUP($A3,집계!$B:$AD,MATCH(K$1,집계!$2:$2,0)-1,FALSE),"")</f>
        <v>79</v>
      </c>
      <c r="L3" s="3">
        <f>IFERROR(VLOOKUP($A3,집계!$B:$AD,MATCH(L$1,집계!$2:$2,0)-1,FALSE),"")</f>
        <v>79</v>
      </c>
      <c r="M3" s="16">
        <f>IFERROR(VLOOKUP($A3,집계!$B:$AD,MATCH(M$1,집계!$2:$2,0)-1,FALSE),"")</f>
        <v>74.333333333333329</v>
      </c>
      <c r="N3" s="16">
        <f>IFERROR(VLOOKUP($A3,집계!$B:$AD,MATCH(N$1,집계!$2:$2,0)-1,FALSE),"")</f>
        <v>0</v>
      </c>
      <c r="O3" s="16">
        <f>IFERROR(VLOOKUP($A3,집계!$B:$AD,MATCH(O$1,집계!$2:$2,0)-1,FALSE),"")</f>
        <v>74.333333333333329</v>
      </c>
      <c r="P3" s="31" t="str">
        <f>IFERROR(VLOOKUP($A3,집계!$B:$AD,MATCH(P$1,집계!$2:$2,0)-1,FALSE),"")</f>
        <v/>
      </c>
    </row>
    <row r="4" spans="1:16" ht="17.100000000000001" customHeight="1" x14ac:dyDescent="0.35">
      <c r="A4" s="2">
        <v>20406478</v>
      </c>
      <c r="B4" s="4">
        <f>IFERROR(VLOOKUP($A4,집계!$B:$AD,MATCH(B$1,집계!$2:$2,0)-1,FALSE),"")</f>
        <v>131</v>
      </c>
      <c r="C4" s="4" t="str">
        <f>IFERROR(VLOOKUP($A4,집계!$B:$AD,MATCH(C$1,집계!$2:$2,0)-1,FALSE),"")</f>
        <v>이원호</v>
      </c>
      <c r="D4" s="4">
        <f>IFERROR(VLOOKUP($A4,집계!$B:$AD,MATCH(D$1,집계!$2:$2,0)-1,FALSE),"")</f>
        <v>20406478</v>
      </c>
      <c r="E4" s="4" t="str">
        <f>IFERROR(VLOOKUP($A4,집계!$B:$AD,MATCH(E$1,집계!$2:$2,0)-1,FALSE),"")</f>
        <v xml:space="preserve">딥러닝 비전 인식 기반 재활용 양품 자동 선별 로봇 </v>
      </c>
      <c r="F4" s="31">
        <f>IFERROR(VLOOKUP($A4,대상!$B:$AD,MATCH(F$1,대상!$1:$1,0)-1,FALSE),"")</f>
        <v>0</v>
      </c>
      <c r="G4" s="3">
        <f>IFERROR(VLOOKUP($A4,집계!$B:$AD,MATCH(G$1,집계!$2:$2,0)-1,FALSE),"")</f>
        <v>5</v>
      </c>
      <c r="H4" s="3">
        <f>IFERROR(VLOOKUP($A4,집계!$B:$AD,MATCH(H$1,집계!$2:$2,0)-1,FALSE),"")</f>
        <v>73</v>
      </c>
      <c r="I4" s="3">
        <f>IFERROR(VLOOKUP($A4,집계!$B:$AD,MATCH(I$1,집계!$2:$2,0)-1,FALSE),"")</f>
        <v>81</v>
      </c>
      <c r="J4" s="3">
        <f>IFERROR(VLOOKUP($A4,집계!$B:$AD,MATCH(J$1,집계!$2:$2,0)-1,FALSE),"")</f>
        <v>66</v>
      </c>
      <c r="K4" s="3">
        <f>IFERROR(VLOOKUP($A4,집계!$B:$AD,MATCH(K$1,집계!$2:$2,0)-1,FALSE),"")</f>
        <v>75</v>
      </c>
      <c r="L4" s="3">
        <f>IFERROR(VLOOKUP($A4,집계!$B:$AD,MATCH(L$1,집계!$2:$2,0)-1,FALSE),"")</f>
        <v>63</v>
      </c>
      <c r="M4" s="16">
        <f>IFERROR(VLOOKUP($A4,집계!$B:$AD,MATCH(M$1,집계!$2:$2,0)-1,FALSE),"")</f>
        <v>71.333333333333329</v>
      </c>
      <c r="N4" s="16">
        <f>IFERROR(VLOOKUP($A4,집계!$B:$AD,MATCH(N$1,집계!$2:$2,0)-1,FALSE),"")</f>
        <v>2</v>
      </c>
      <c r="O4" s="16">
        <f>IFERROR(VLOOKUP($A4,집계!$B:$AD,MATCH(O$1,집계!$2:$2,0)-1,FALSE),"")</f>
        <v>73.333333333333329</v>
      </c>
      <c r="P4" s="31" t="str">
        <f>IFERROR(VLOOKUP($A4,집계!$B:$AD,MATCH(P$1,집계!$2:$2,0)-1,FALSE),"")</f>
        <v/>
      </c>
    </row>
    <row r="5" spans="1:16" ht="17.100000000000001" customHeight="1" x14ac:dyDescent="0.35">
      <c r="A5" s="2">
        <v>20406529</v>
      </c>
      <c r="B5" s="4">
        <f>IFERROR(VLOOKUP($A5,집계!$B:$AD,MATCH(B$1,집계!$2:$2,0)-1,FALSE),"")</f>
        <v>186</v>
      </c>
      <c r="C5" s="4" t="str">
        <f>IFERROR(VLOOKUP($A5,집계!$B:$AD,MATCH(C$1,집계!$2:$2,0)-1,FALSE),"")</f>
        <v>이상현</v>
      </c>
      <c r="D5" s="4">
        <f>IFERROR(VLOOKUP($A5,집계!$B:$AD,MATCH(D$1,집계!$2:$2,0)-1,FALSE),"")</f>
        <v>20406529</v>
      </c>
      <c r="E5" s="4" t="str">
        <f>IFERROR(VLOOKUP($A5,집계!$B:$AD,MATCH(E$1,집계!$2:$2,0)-1,FALSE),"")</f>
        <v>착석 피로도 자동 완화 지능형 워크스테이션 ‘티라노 데스크’</v>
      </c>
      <c r="F5" s="31">
        <f>IFERROR(VLOOKUP($A5,대상!$B:$AD,MATCH(F$1,대상!$1:$1,0)-1,FALSE),"")</f>
        <v>0</v>
      </c>
      <c r="G5" s="3">
        <f>IFERROR(VLOOKUP($A5,집계!$B:$AD,MATCH(G$1,집계!$2:$2,0)-1,FALSE),"")</f>
        <v>5</v>
      </c>
      <c r="H5" s="3">
        <f>IFERROR(VLOOKUP($A5,집계!$B:$AD,MATCH(H$1,집계!$2:$2,0)-1,FALSE),"")</f>
        <v>65</v>
      </c>
      <c r="I5" s="3">
        <f>IFERROR(VLOOKUP($A5,집계!$B:$AD,MATCH(I$1,집계!$2:$2,0)-1,FALSE),"")</f>
        <v>76</v>
      </c>
      <c r="J5" s="3">
        <f>IFERROR(VLOOKUP($A5,집계!$B:$AD,MATCH(J$1,집계!$2:$2,0)-1,FALSE),"")</f>
        <v>67</v>
      </c>
      <c r="K5" s="3">
        <f>IFERROR(VLOOKUP($A5,집계!$B:$AD,MATCH(K$1,집계!$2:$2,0)-1,FALSE),"")</f>
        <v>69</v>
      </c>
      <c r="L5" s="3">
        <f>IFERROR(VLOOKUP($A5,집계!$B:$AD,MATCH(L$1,집계!$2:$2,0)-1,FALSE),"")</f>
        <v>63</v>
      </c>
      <c r="M5" s="16">
        <f>IFERROR(VLOOKUP($A5,집계!$B:$AD,MATCH(M$1,집계!$2:$2,0)-1,FALSE),"")</f>
        <v>67</v>
      </c>
      <c r="N5" s="16">
        <f>IFERROR(VLOOKUP($A5,집계!$B:$AD,MATCH(N$1,집계!$2:$2,0)-1,FALSE),"")</f>
        <v>0</v>
      </c>
      <c r="O5" s="16">
        <f>IFERROR(VLOOKUP($A5,집계!$B:$AD,MATCH(O$1,집계!$2:$2,0)-1,FALSE),"")</f>
        <v>67</v>
      </c>
      <c r="P5" s="31" t="str">
        <f>IFERROR(VLOOKUP($A5,집계!$B:$AD,MATCH(P$1,집계!$2:$2,0)-1,FALSE),"")</f>
        <v/>
      </c>
    </row>
    <row r="6" spans="1:16" ht="17.100000000000001" customHeight="1" x14ac:dyDescent="0.35">
      <c r="A6" s="2">
        <v>20407010</v>
      </c>
      <c r="B6" s="4">
        <f>IFERROR(VLOOKUP($A6,집계!$B:$AD,MATCH(B$1,집계!$2:$2,0)-1,FALSE),"")</f>
        <v>171</v>
      </c>
      <c r="C6" s="4" t="str">
        <f>IFERROR(VLOOKUP($A6,집계!$B:$AD,MATCH(C$1,집계!$2:$2,0)-1,FALSE),"")</f>
        <v>노재연</v>
      </c>
      <c r="D6" s="4">
        <f>IFERROR(VLOOKUP($A6,집계!$B:$AD,MATCH(D$1,집계!$2:$2,0)-1,FALSE),"")</f>
        <v>20407010</v>
      </c>
      <c r="E6" s="4" t="str">
        <f>IFERROR(VLOOKUP($A6,집계!$B:$AD,MATCH(E$1,집계!$2:$2,0)-1,FALSE),"")</f>
        <v>콘(cone) 구조를 이용한 와류식 혼합 구조 친환경 쉐이커 보틀 및 슬리브  핏워터</v>
      </c>
      <c r="F6" s="31">
        <f>IFERROR(VLOOKUP($A6,대상!$B:$AD,MATCH(F$1,대상!$1:$1,0)-1,FALSE),"")</f>
        <v>0</v>
      </c>
      <c r="G6" s="3">
        <f>IFERROR(VLOOKUP($A6,집계!$B:$AD,MATCH(G$1,집계!$2:$2,0)-1,FALSE),"")</f>
        <v>5</v>
      </c>
      <c r="H6" s="3">
        <f>IFERROR(VLOOKUP($A6,집계!$B:$AD,MATCH(H$1,집계!$2:$2,0)-1,FALSE),"")</f>
        <v>67</v>
      </c>
      <c r="I6" s="3">
        <f>IFERROR(VLOOKUP($A6,집계!$B:$AD,MATCH(I$1,집계!$2:$2,0)-1,FALSE),"")</f>
        <v>66</v>
      </c>
      <c r="J6" s="3">
        <f>IFERROR(VLOOKUP($A6,집계!$B:$AD,MATCH(J$1,집계!$2:$2,0)-1,FALSE),"")</f>
        <v>75</v>
      </c>
      <c r="K6" s="3">
        <f>IFERROR(VLOOKUP($A6,집계!$B:$AD,MATCH(K$1,집계!$2:$2,0)-1,FALSE),"")</f>
        <v>78</v>
      </c>
      <c r="L6" s="3">
        <f>IFERROR(VLOOKUP($A6,집계!$B:$AD,MATCH(L$1,집계!$2:$2,0)-1,FALSE),"")</f>
        <v>65</v>
      </c>
      <c r="M6" s="16">
        <f>IFERROR(VLOOKUP($A6,집계!$B:$AD,MATCH(M$1,집계!$2:$2,0)-1,FALSE),"")</f>
        <v>69.333333333333329</v>
      </c>
      <c r="N6" s="16">
        <f>IFERROR(VLOOKUP($A6,집계!$B:$AD,MATCH(N$1,집계!$2:$2,0)-1,FALSE),"")</f>
        <v>0</v>
      </c>
      <c r="O6" s="16">
        <f>IFERROR(VLOOKUP($A6,집계!$B:$AD,MATCH(O$1,집계!$2:$2,0)-1,FALSE),"")</f>
        <v>69.333333333333329</v>
      </c>
      <c r="P6" s="31" t="str">
        <f>IFERROR(VLOOKUP($A6,집계!$B:$AD,MATCH(P$1,집계!$2:$2,0)-1,FALSE),"")</f>
        <v/>
      </c>
    </row>
    <row r="7" spans="1:16" ht="17.100000000000001" customHeight="1" x14ac:dyDescent="0.35">
      <c r="A7" s="2">
        <v>20408877</v>
      </c>
      <c r="B7" s="4">
        <f>IFERROR(VLOOKUP($A7,집계!$B:$AD,MATCH(B$1,집계!$2:$2,0)-1,FALSE),"")</f>
        <v>9</v>
      </c>
      <c r="C7" s="4" t="str">
        <f>IFERROR(VLOOKUP($A7,집계!$B:$AD,MATCH(C$1,집계!$2:$2,0)-1,FALSE),"")</f>
        <v>노형도</v>
      </c>
      <c r="D7" s="4">
        <f>IFERROR(VLOOKUP($A7,집계!$B:$AD,MATCH(D$1,집계!$2:$2,0)-1,FALSE),"")</f>
        <v>20408877</v>
      </c>
      <c r="E7" s="4" t="str">
        <f>IFERROR(VLOOKUP($A7,집계!$B:$AD,MATCH(E$1,집계!$2:$2,0)-1,FALSE),"")</f>
        <v>CFRP 기반 전기차 배터리 하우징 구조 건전성 자가진단 시스템</v>
      </c>
      <c r="F7" s="31">
        <f>IFERROR(VLOOKUP($A7,대상!$B:$AD,MATCH(F$1,대상!$1:$1,0)-1,FALSE),"")</f>
        <v>0</v>
      </c>
      <c r="G7" s="3">
        <f>IFERROR(VLOOKUP($A7,집계!$B:$AD,MATCH(G$1,집계!$2:$2,0)-1,FALSE),"")</f>
        <v>5</v>
      </c>
      <c r="H7" s="3">
        <f>IFERROR(VLOOKUP($A7,집계!$B:$AD,MATCH(H$1,집계!$2:$2,0)-1,FALSE),"")</f>
        <v>91</v>
      </c>
      <c r="I7" s="3">
        <f>IFERROR(VLOOKUP($A7,집계!$B:$AD,MATCH(I$1,집계!$2:$2,0)-1,FALSE),"")</f>
        <v>95</v>
      </c>
      <c r="J7" s="3">
        <f>IFERROR(VLOOKUP($A7,집계!$B:$AD,MATCH(J$1,집계!$2:$2,0)-1,FALSE),"")</f>
        <v>96</v>
      </c>
      <c r="K7" s="3">
        <f>IFERROR(VLOOKUP($A7,집계!$B:$AD,MATCH(K$1,집계!$2:$2,0)-1,FALSE),"")</f>
        <v>91</v>
      </c>
      <c r="L7" s="3">
        <f>IFERROR(VLOOKUP($A7,집계!$B:$AD,MATCH(L$1,집계!$2:$2,0)-1,FALSE),"")</f>
        <v>91</v>
      </c>
      <c r="M7" s="16">
        <f>IFERROR(VLOOKUP($A7,집계!$B:$AD,MATCH(M$1,집계!$2:$2,0)-1,FALSE),"")</f>
        <v>92.333333333333329</v>
      </c>
      <c r="N7" s="16">
        <f>IFERROR(VLOOKUP($A7,집계!$B:$AD,MATCH(N$1,집계!$2:$2,0)-1,FALSE),"")</f>
        <v>0</v>
      </c>
      <c r="O7" s="16">
        <f>IFERROR(VLOOKUP($A7,집계!$B:$AD,MATCH(O$1,집계!$2:$2,0)-1,FALSE),"")</f>
        <v>92.333333333333329</v>
      </c>
      <c r="P7" s="31" t="str">
        <f>IFERROR(VLOOKUP($A7,집계!$B:$AD,MATCH(P$1,집계!$2:$2,0)-1,FALSE),"")</f>
        <v/>
      </c>
    </row>
    <row r="8" spans="1:16" ht="17.100000000000001" customHeight="1" x14ac:dyDescent="0.35">
      <c r="A8" s="2">
        <v>20410083</v>
      </c>
      <c r="B8" s="4">
        <f>IFERROR(VLOOKUP($A8,집계!$B:$AD,MATCH(B$1,집계!$2:$2,0)-1,FALSE),"")</f>
        <v>179</v>
      </c>
      <c r="C8" s="4" t="str">
        <f>IFERROR(VLOOKUP($A8,집계!$B:$AD,MATCH(C$1,집계!$2:$2,0)-1,FALSE),"")</f>
        <v>이효진</v>
      </c>
      <c r="D8" s="4">
        <f>IFERROR(VLOOKUP($A8,집계!$B:$AD,MATCH(D$1,집계!$2:$2,0)-1,FALSE),"")</f>
        <v>20410083</v>
      </c>
      <c r="E8" s="4" t="str">
        <f>IFERROR(VLOOKUP($A8,집계!$B:$AD,MATCH(E$1,집계!$2:$2,0)-1,FALSE),"")</f>
        <v>출수 직전 수질 개선을 위한 물놀이시설용 정화 노즐 필터</v>
      </c>
      <c r="F8" s="31">
        <f>IFERROR(VLOOKUP($A8,대상!$B:$AD,MATCH(F$1,대상!$1:$1,0)-1,FALSE),"")</f>
        <v>0</v>
      </c>
      <c r="G8" s="3">
        <f>IFERROR(VLOOKUP($A8,집계!$B:$AD,MATCH(G$1,집계!$2:$2,0)-1,FALSE),"")</f>
        <v>5</v>
      </c>
      <c r="H8" s="3">
        <f>IFERROR(VLOOKUP($A8,집계!$B:$AD,MATCH(H$1,집계!$2:$2,0)-1,FALSE),"")</f>
        <v>77</v>
      </c>
      <c r="I8" s="3">
        <f>IFERROR(VLOOKUP($A8,집계!$B:$AD,MATCH(I$1,집계!$2:$2,0)-1,FALSE),"")</f>
        <v>70</v>
      </c>
      <c r="J8" s="3">
        <f>IFERROR(VLOOKUP($A8,집계!$B:$AD,MATCH(J$1,집계!$2:$2,0)-1,FALSE),"")</f>
        <v>65</v>
      </c>
      <c r="K8" s="3">
        <f>IFERROR(VLOOKUP($A8,집계!$B:$AD,MATCH(K$1,집계!$2:$2,0)-1,FALSE),"")</f>
        <v>69</v>
      </c>
      <c r="L8" s="3">
        <f>IFERROR(VLOOKUP($A8,집계!$B:$AD,MATCH(L$1,집계!$2:$2,0)-1,FALSE),"")</f>
        <v>61</v>
      </c>
      <c r="M8" s="16">
        <f>IFERROR(VLOOKUP($A8,집계!$B:$AD,MATCH(M$1,집계!$2:$2,0)-1,FALSE),"")</f>
        <v>68</v>
      </c>
      <c r="N8" s="16">
        <f>IFERROR(VLOOKUP($A8,집계!$B:$AD,MATCH(N$1,집계!$2:$2,0)-1,FALSE),"")</f>
        <v>0</v>
      </c>
      <c r="O8" s="16">
        <f>IFERROR(VLOOKUP($A8,집계!$B:$AD,MATCH(O$1,집계!$2:$2,0)-1,FALSE),"")</f>
        <v>68</v>
      </c>
      <c r="P8" s="31" t="str">
        <f>IFERROR(VLOOKUP($A8,집계!$B:$AD,MATCH(P$1,집계!$2:$2,0)-1,FALSE),"")</f>
        <v/>
      </c>
    </row>
    <row r="9" spans="1:16" ht="17.100000000000001" customHeight="1" x14ac:dyDescent="0.35">
      <c r="A9" s="2">
        <v>20411932</v>
      </c>
      <c r="B9" s="4">
        <f>IFERROR(VLOOKUP($A9,집계!$B:$AD,MATCH(B$1,집계!$2:$2,0)-1,FALSE),"")</f>
        <v>182</v>
      </c>
      <c r="C9" s="4" t="str">
        <f>IFERROR(VLOOKUP($A9,집계!$B:$AD,MATCH(C$1,집계!$2:$2,0)-1,FALSE),"")</f>
        <v>최일한</v>
      </c>
      <c r="D9" s="4">
        <f>IFERROR(VLOOKUP($A9,집계!$B:$AD,MATCH(D$1,집계!$2:$2,0)-1,FALSE),"")</f>
        <v>20411932</v>
      </c>
      <c r="E9" s="4" t="str">
        <f>IFERROR(VLOOKUP($A9,집계!$B:$AD,MATCH(E$1,집계!$2:$2,0)-1,FALSE),"")</f>
        <v>AI 마케팅 기술이 적용된 한식레스토랑 오프라인 서비스</v>
      </c>
      <c r="F9" s="31">
        <f>IFERROR(VLOOKUP($A9,대상!$B:$AD,MATCH(F$1,대상!$1:$1,0)-1,FALSE),"")</f>
        <v>0</v>
      </c>
      <c r="G9" s="3">
        <f>IFERROR(VLOOKUP($A9,집계!$B:$AD,MATCH(G$1,집계!$2:$2,0)-1,FALSE),"")</f>
        <v>5</v>
      </c>
      <c r="H9" s="3">
        <f>IFERROR(VLOOKUP($A9,집계!$B:$AD,MATCH(H$1,집계!$2:$2,0)-1,FALSE),"")</f>
        <v>73</v>
      </c>
      <c r="I9" s="3">
        <f>IFERROR(VLOOKUP($A9,집계!$B:$AD,MATCH(I$1,집계!$2:$2,0)-1,FALSE),"")</f>
        <v>74</v>
      </c>
      <c r="J9" s="3">
        <f>IFERROR(VLOOKUP($A9,집계!$B:$AD,MATCH(J$1,집계!$2:$2,0)-1,FALSE),"")</f>
        <v>63</v>
      </c>
      <c r="K9" s="3">
        <f>IFERROR(VLOOKUP($A9,집계!$B:$AD,MATCH(K$1,집계!$2:$2,0)-1,FALSE),"")</f>
        <v>67</v>
      </c>
      <c r="L9" s="3">
        <f>IFERROR(VLOOKUP($A9,집계!$B:$AD,MATCH(L$1,집계!$2:$2,0)-1,FALSE),"")</f>
        <v>61</v>
      </c>
      <c r="M9" s="16">
        <f>IFERROR(VLOOKUP($A9,집계!$B:$AD,MATCH(M$1,집계!$2:$2,0)-1,FALSE),"")</f>
        <v>67.666666666666671</v>
      </c>
      <c r="N9" s="16">
        <f>IFERROR(VLOOKUP($A9,집계!$B:$AD,MATCH(N$1,집계!$2:$2,0)-1,FALSE),"")</f>
        <v>0</v>
      </c>
      <c r="O9" s="16">
        <f>IFERROR(VLOOKUP($A9,집계!$B:$AD,MATCH(O$1,집계!$2:$2,0)-1,FALSE),"")</f>
        <v>67.666666666666671</v>
      </c>
      <c r="P9" s="31" t="str">
        <f>IFERROR(VLOOKUP($A9,집계!$B:$AD,MATCH(P$1,집계!$2:$2,0)-1,FALSE),"")</f>
        <v/>
      </c>
    </row>
    <row r="10" spans="1:16" ht="17.100000000000001" customHeight="1" x14ac:dyDescent="0.35">
      <c r="A10" s="2">
        <v>20413276</v>
      </c>
      <c r="B10" s="4">
        <f>IFERROR(VLOOKUP($A10,집계!$B:$AD,MATCH(B$1,집계!$2:$2,0)-1,FALSE),"")</f>
        <v>155</v>
      </c>
      <c r="C10" s="4" t="str">
        <f>IFERROR(VLOOKUP($A10,집계!$B:$AD,MATCH(C$1,집계!$2:$2,0)-1,FALSE),"")</f>
        <v>강민주</v>
      </c>
      <c r="D10" s="4">
        <f>IFERROR(VLOOKUP($A10,집계!$B:$AD,MATCH(D$1,집계!$2:$2,0)-1,FALSE),"")</f>
        <v>20413276</v>
      </c>
      <c r="E10" s="4" t="str">
        <f>IFERROR(VLOOKUP($A10,집계!$B:$AD,MATCH(E$1,집계!$2:$2,0)-1,FALSE),"")</f>
        <v>기능형 템플 교체 구조 기반 모듈형 아이웨어 ‘Mood Switch Frame’ 시제품 개발 및 사업화</v>
      </c>
      <c r="F10" s="31">
        <f>IFERROR(VLOOKUP($A10,대상!$B:$AD,MATCH(F$1,대상!$1:$1,0)-1,FALSE),"")</f>
        <v>0</v>
      </c>
      <c r="G10" s="3">
        <f>IFERROR(VLOOKUP($A10,집계!$B:$AD,MATCH(G$1,집계!$2:$2,0)-1,FALSE),"")</f>
        <v>5</v>
      </c>
      <c r="H10" s="3">
        <f>IFERROR(VLOOKUP($A10,집계!$B:$AD,MATCH(H$1,집계!$2:$2,0)-1,FALSE),"")</f>
        <v>77</v>
      </c>
      <c r="I10" s="3">
        <f>IFERROR(VLOOKUP($A10,집계!$B:$AD,MATCH(I$1,집계!$2:$2,0)-1,FALSE),"")</f>
        <v>74</v>
      </c>
      <c r="J10" s="3">
        <f>IFERROR(VLOOKUP($A10,집계!$B:$AD,MATCH(J$1,집계!$2:$2,0)-1,FALSE),"")</f>
        <v>69</v>
      </c>
      <c r="K10" s="3">
        <f>IFERROR(VLOOKUP($A10,집계!$B:$AD,MATCH(K$1,집계!$2:$2,0)-1,FALSE),"")</f>
        <v>69</v>
      </c>
      <c r="L10" s="3">
        <f>IFERROR(VLOOKUP($A10,집계!$B:$AD,MATCH(L$1,집계!$2:$2,0)-1,FALSE),"")</f>
        <v>71</v>
      </c>
      <c r="M10" s="16">
        <f>IFERROR(VLOOKUP($A10,집계!$B:$AD,MATCH(M$1,집계!$2:$2,0)-1,FALSE),"")</f>
        <v>71.333333333333329</v>
      </c>
      <c r="N10" s="16">
        <f>IFERROR(VLOOKUP($A10,집계!$B:$AD,MATCH(N$1,집계!$2:$2,0)-1,FALSE),"")</f>
        <v>0</v>
      </c>
      <c r="O10" s="16">
        <f>IFERROR(VLOOKUP($A10,집계!$B:$AD,MATCH(O$1,집계!$2:$2,0)-1,FALSE),"")</f>
        <v>71.333333333333329</v>
      </c>
      <c r="P10" s="31" t="str">
        <f>IFERROR(VLOOKUP($A10,집계!$B:$AD,MATCH(P$1,집계!$2:$2,0)-1,FALSE),"")</f>
        <v/>
      </c>
    </row>
    <row r="11" spans="1:16" ht="17.100000000000001" customHeight="1" x14ac:dyDescent="0.35">
      <c r="A11" s="2">
        <v>20413787</v>
      </c>
      <c r="B11" s="4">
        <f>IFERROR(VLOOKUP($A11,집계!$B:$AD,MATCH(B$1,집계!$2:$2,0)-1,FALSE),"")</f>
        <v>40</v>
      </c>
      <c r="C11" s="4" t="str">
        <f>IFERROR(VLOOKUP($A11,집계!$B:$AD,MATCH(C$1,집계!$2:$2,0)-1,FALSE),"")</f>
        <v>최현우</v>
      </c>
      <c r="D11" s="4">
        <f>IFERROR(VLOOKUP($A11,집계!$B:$AD,MATCH(D$1,집계!$2:$2,0)-1,FALSE),"")</f>
        <v>20413787</v>
      </c>
      <c r="E11" s="4" t="str">
        <f>IFERROR(VLOOKUP($A11,집계!$B:$AD,MATCH(E$1,집계!$2:$2,0)-1,FALSE),"")</f>
        <v>층간소음으로 인한 수면 피해를 소음 차단 구조와 학습된 AI 사운드 마스킹 기술로 기존 시장의 숙제인 저주파 대역까지 방어할 수 있는 비시공 침대 프레임 장치</v>
      </c>
      <c r="F11" s="31">
        <f>IFERROR(VLOOKUP($A11,대상!$B:$AD,MATCH(F$1,대상!$1:$1,0)-1,FALSE),"")</f>
        <v>0</v>
      </c>
      <c r="G11" s="3">
        <f>IFERROR(VLOOKUP($A11,집계!$B:$AD,MATCH(G$1,집계!$2:$2,0)-1,FALSE),"")</f>
        <v>5</v>
      </c>
      <c r="H11" s="3">
        <f>IFERROR(VLOOKUP($A11,집계!$B:$AD,MATCH(H$1,집계!$2:$2,0)-1,FALSE),"")</f>
        <v>88</v>
      </c>
      <c r="I11" s="3">
        <f>IFERROR(VLOOKUP($A11,집계!$B:$AD,MATCH(I$1,집계!$2:$2,0)-1,FALSE),"")</f>
        <v>65</v>
      </c>
      <c r="J11" s="3">
        <f>IFERROR(VLOOKUP($A11,집계!$B:$AD,MATCH(J$1,집계!$2:$2,0)-1,FALSE),"")</f>
        <v>89</v>
      </c>
      <c r="K11" s="3">
        <f>IFERROR(VLOOKUP($A11,집계!$B:$AD,MATCH(K$1,집계!$2:$2,0)-1,FALSE),"")</f>
        <v>87</v>
      </c>
      <c r="L11" s="3">
        <f>IFERROR(VLOOKUP($A11,집계!$B:$AD,MATCH(L$1,집계!$2:$2,0)-1,FALSE),"")</f>
        <v>67</v>
      </c>
      <c r="M11" s="16">
        <f>IFERROR(VLOOKUP($A11,집계!$B:$AD,MATCH(M$1,집계!$2:$2,0)-1,FALSE),"")</f>
        <v>80.666666666666671</v>
      </c>
      <c r="N11" s="16">
        <f>IFERROR(VLOOKUP($A11,집계!$B:$AD,MATCH(N$1,집계!$2:$2,0)-1,FALSE),"")</f>
        <v>0</v>
      </c>
      <c r="O11" s="16">
        <f>IFERROR(VLOOKUP($A11,집계!$B:$AD,MATCH(O$1,집계!$2:$2,0)-1,FALSE),"")</f>
        <v>80.666666666666671</v>
      </c>
      <c r="P11" s="31" t="str">
        <f>IFERROR(VLOOKUP($A11,집계!$B:$AD,MATCH(P$1,집계!$2:$2,0)-1,FALSE),"")</f>
        <v/>
      </c>
    </row>
    <row r="12" spans="1:16" ht="17.100000000000001" customHeight="1" x14ac:dyDescent="0.35">
      <c r="A12" s="2">
        <v>20414325</v>
      </c>
      <c r="B12" s="4">
        <f>IFERROR(VLOOKUP($A12,집계!$B:$AD,MATCH(B$1,집계!$2:$2,0)-1,FALSE),"")</f>
        <v>72</v>
      </c>
      <c r="C12" s="4" t="str">
        <f>IFERROR(VLOOKUP($A12,집계!$B:$AD,MATCH(C$1,집계!$2:$2,0)-1,FALSE),"")</f>
        <v>김정헌</v>
      </c>
      <c r="D12" s="4">
        <f>IFERROR(VLOOKUP($A12,집계!$B:$AD,MATCH(D$1,집계!$2:$2,0)-1,FALSE),"")</f>
        <v>20414325</v>
      </c>
      <c r="E12" s="4" t="str">
        <f>IFERROR(VLOOKUP($A12,집계!$B:$AD,MATCH(E$1,집계!$2:$2,0)-1,FALSE),"")</f>
        <v>에코플러스(ECO PLUS)</v>
      </c>
      <c r="F12" s="31">
        <f>IFERROR(VLOOKUP($A12,대상!$B:$AD,MATCH(F$1,대상!$1:$1,0)-1,FALSE),"")</f>
        <v>0</v>
      </c>
      <c r="G12" s="3">
        <f>IFERROR(VLOOKUP($A12,집계!$B:$AD,MATCH(G$1,집계!$2:$2,0)-1,FALSE),"")</f>
        <v>5</v>
      </c>
      <c r="H12" s="3">
        <f>IFERROR(VLOOKUP($A12,집계!$B:$AD,MATCH(H$1,집계!$2:$2,0)-1,FALSE),"")</f>
        <v>86</v>
      </c>
      <c r="I12" s="3">
        <f>IFERROR(VLOOKUP($A12,집계!$B:$AD,MATCH(I$1,집계!$2:$2,0)-1,FALSE),"")</f>
        <v>64</v>
      </c>
      <c r="J12" s="3">
        <f>IFERROR(VLOOKUP($A12,집계!$B:$AD,MATCH(J$1,집계!$2:$2,0)-1,FALSE),"")</f>
        <v>81</v>
      </c>
      <c r="K12" s="3">
        <f>IFERROR(VLOOKUP($A12,집계!$B:$AD,MATCH(K$1,집계!$2:$2,0)-1,FALSE),"")</f>
        <v>76</v>
      </c>
      <c r="L12" s="3">
        <f>IFERROR(VLOOKUP($A12,집계!$B:$AD,MATCH(L$1,집계!$2:$2,0)-1,FALSE),"")</f>
        <v>77</v>
      </c>
      <c r="M12" s="16">
        <f>IFERROR(VLOOKUP($A12,집계!$B:$AD,MATCH(M$1,집계!$2:$2,0)-1,FALSE),"")</f>
        <v>78</v>
      </c>
      <c r="N12" s="16">
        <f>IFERROR(VLOOKUP($A12,집계!$B:$AD,MATCH(N$1,집계!$2:$2,0)-1,FALSE),"")</f>
        <v>0</v>
      </c>
      <c r="O12" s="16">
        <f>IFERROR(VLOOKUP($A12,집계!$B:$AD,MATCH(O$1,집계!$2:$2,0)-1,FALSE),"")</f>
        <v>78</v>
      </c>
      <c r="P12" s="31" t="str">
        <f>IFERROR(VLOOKUP($A12,집계!$B:$AD,MATCH(P$1,집계!$2:$2,0)-1,FALSE),"")</f>
        <v/>
      </c>
    </row>
    <row r="13" spans="1:16" ht="17.100000000000001" customHeight="1" x14ac:dyDescent="0.35">
      <c r="A13" s="2">
        <v>20415547</v>
      </c>
      <c r="B13" s="4">
        <f>IFERROR(VLOOKUP($A13,집계!$B:$AD,MATCH(B$1,집계!$2:$2,0)-1,FALSE),"")</f>
        <v>40</v>
      </c>
      <c r="C13" s="4" t="str">
        <f>IFERROR(VLOOKUP($A13,집계!$B:$AD,MATCH(C$1,집계!$2:$2,0)-1,FALSE),"")</f>
        <v>황혜림</v>
      </c>
      <c r="D13" s="4">
        <f>IFERROR(VLOOKUP($A13,집계!$B:$AD,MATCH(D$1,집계!$2:$2,0)-1,FALSE),"")</f>
        <v>20415547</v>
      </c>
      <c r="E13" s="4" t="str">
        <f>IFERROR(VLOOKUP($A13,집계!$B:$AD,MATCH(E$1,집계!$2:$2,0)-1,FALSE),"")</f>
        <v>혈당 관리 및 다이어트 식단을 위한 일반 밀가루 대비 순탄수 1/5 수준의 범용 저당 밀가루 프리믹스 개발</v>
      </c>
      <c r="F13" s="31">
        <f>IFERROR(VLOOKUP($A13,대상!$B:$AD,MATCH(F$1,대상!$1:$1,0)-1,FALSE),"")</f>
        <v>0</v>
      </c>
      <c r="G13" s="3">
        <f>IFERROR(VLOOKUP($A13,집계!$B:$AD,MATCH(G$1,집계!$2:$2,0)-1,FALSE),"")</f>
        <v>5</v>
      </c>
      <c r="H13" s="3">
        <f>IFERROR(VLOOKUP($A13,집계!$B:$AD,MATCH(H$1,집계!$2:$2,0)-1,FALSE),"")</f>
        <v>81</v>
      </c>
      <c r="I13" s="3">
        <f>IFERROR(VLOOKUP($A13,집계!$B:$AD,MATCH(I$1,집계!$2:$2,0)-1,FALSE),"")</f>
        <v>71</v>
      </c>
      <c r="J13" s="3">
        <f>IFERROR(VLOOKUP($A13,집계!$B:$AD,MATCH(J$1,집계!$2:$2,0)-1,FALSE),"")</f>
        <v>69</v>
      </c>
      <c r="K13" s="3">
        <f>IFERROR(VLOOKUP($A13,집계!$B:$AD,MATCH(K$1,집계!$2:$2,0)-1,FALSE),"")</f>
        <v>87</v>
      </c>
      <c r="L13" s="3">
        <f>IFERROR(VLOOKUP($A13,집계!$B:$AD,MATCH(L$1,집계!$2:$2,0)-1,FALSE),"")</f>
        <v>84</v>
      </c>
      <c r="M13" s="16">
        <f>IFERROR(VLOOKUP($A13,집계!$B:$AD,MATCH(M$1,집계!$2:$2,0)-1,FALSE),"")</f>
        <v>78.666666666666671</v>
      </c>
      <c r="N13" s="16">
        <f>IFERROR(VLOOKUP($A13,집계!$B:$AD,MATCH(N$1,집계!$2:$2,0)-1,FALSE),"")</f>
        <v>2</v>
      </c>
      <c r="O13" s="16">
        <f>IFERROR(VLOOKUP($A13,집계!$B:$AD,MATCH(O$1,집계!$2:$2,0)-1,FALSE),"")</f>
        <v>80.666666666666671</v>
      </c>
      <c r="P13" s="31" t="str">
        <f>IFERROR(VLOOKUP($A13,집계!$B:$AD,MATCH(P$1,집계!$2:$2,0)-1,FALSE),"")</f>
        <v/>
      </c>
    </row>
    <row r="14" spans="1:16" ht="17.100000000000001" customHeight="1" x14ac:dyDescent="0.35">
      <c r="A14" s="2">
        <v>20416700</v>
      </c>
      <c r="B14" s="4">
        <f>IFERROR(VLOOKUP($A14,집계!$B:$AD,MATCH(B$1,집계!$2:$2,0)-1,FALSE),"")</f>
        <v>50</v>
      </c>
      <c r="C14" s="4" t="str">
        <f>IFERROR(VLOOKUP($A14,집계!$B:$AD,MATCH(C$1,집계!$2:$2,0)-1,FALSE),"")</f>
        <v>박상민</v>
      </c>
      <c r="D14" s="4">
        <f>IFERROR(VLOOKUP($A14,집계!$B:$AD,MATCH(D$1,집계!$2:$2,0)-1,FALSE),"")</f>
        <v>20416700</v>
      </c>
      <c r="E14" s="4" t="str">
        <f>IFERROR(VLOOKUP($A14,집계!$B:$AD,MATCH(E$1,집계!$2:$2,0)-1,FALSE),"")</f>
        <v>중소 제조업 타겟 AI 기반 2D도면/이미지 3D모델링 자동 변환 솔루션</v>
      </c>
      <c r="F14" s="31">
        <f>IFERROR(VLOOKUP($A14,대상!$B:$AD,MATCH(F$1,대상!$1:$1,0)-1,FALSE),"")</f>
        <v>0</v>
      </c>
      <c r="G14" s="3">
        <f>IFERROR(VLOOKUP($A14,집계!$B:$AD,MATCH(G$1,집계!$2:$2,0)-1,FALSE),"")</f>
        <v>5</v>
      </c>
      <c r="H14" s="3">
        <f>IFERROR(VLOOKUP($A14,집계!$B:$AD,MATCH(H$1,집계!$2:$2,0)-1,FALSE),"")</f>
        <v>84</v>
      </c>
      <c r="I14" s="3">
        <f>IFERROR(VLOOKUP($A14,집계!$B:$AD,MATCH(I$1,집계!$2:$2,0)-1,FALSE),"")</f>
        <v>85</v>
      </c>
      <c r="J14" s="3">
        <f>IFERROR(VLOOKUP($A14,집계!$B:$AD,MATCH(J$1,집계!$2:$2,0)-1,FALSE),"")</f>
        <v>71</v>
      </c>
      <c r="K14" s="3">
        <f>IFERROR(VLOOKUP($A14,집계!$B:$AD,MATCH(K$1,집계!$2:$2,0)-1,FALSE),"")</f>
        <v>87</v>
      </c>
      <c r="L14" s="3">
        <f>IFERROR(VLOOKUP($A14,집계!$B:$AD,MATCH(L$1,집계!$2:$2,0)-1,FALSE),"")</f>
        <v>63</v>
      </c>
      <c r="M14" s="16">
        <f>IFERROR(VLOOKUP($A14,집계!$B:$AD,MATCH(M$1,집계!$2:$2,0)-1,FALSE),"")</f>
        <v>80</v>
      </c>
      <c r="N14" s="16">
        <f>IFERROR(VLOOKUP($A14,집계!$B:$AD,MATCH(N$1,집계!$2:$2,0)-1,FALSE),"")</f>
        <v>0</v>
      </c>
      <c r="O14" s="16">
        <f>IFERROR(VLOOKUP($A14,집계!$B:$AD,MATCH(O$1,집계!$2:$2,0)-1,FALSE),"")</f>
        <v>80</v>
      </c>
      <c r="P14" s="31" t="str">
        <f>IFERROR(VLOOKUP($A14,집계!$B:$AD,MATCH(P$1,집계!$2:$2,0)-1,FALSE),"")</f>
        <v/>
      </c>
    </row>
    <row r="15" spans="1:16" ht="17.100000000000001" customHeight="1" x14ac:dyDescent="0.35">
      <c r="A15" s="2">
        <v>20416718</v>
      </c>
      <c r="B15" s="4">
        <f>IFERROR(VLOOKUP($A15,집계!$B:$AD,MATCH(B$1,집계!$2:$2,0)-1,FALSE),"")</f>
        <v>108</v>
      </c>
      <c r="C15" s="4" t="str">
        <f>IFERROR(VLOOKUP($A15,집계!$B:$AD,MATCH(C$1,집계!$2:$2,0)-1,FALSE),"")</f>
        <v>김성회</v>
      </c>
      <c r="D15" s="4">
        <f>IFERROR(VLOOKUP($A15,집계!$B:$AD,MATCH(D$1,집계!$2:$2,0)-1,FALSE),"")</f>
        <v>20416718</v>
      </c>
      <c r="E15" s="4" t="str">
        <f>IFERROR(VLOOKUP($A15,집계!$B:$AD,MATCH(E$1,집계!$2:$2,0)-1,FALSE),"")</f>
        <v>정밀 감시 로봇 시스템</v>
      </c>
      <c r="F15" s="31">
        <f>IFERROR(VLOOKUP($A15,대상!$B:$AD,MATCH(F$1,대상!$1:$1,0)-1,FALSE),"")</f>
        <v>0</v>
      </c>
      <c r="G15" s="3">
        <f>IFERROR(VLOOKUP($A15,집계!$B:$AD,MATCH(G$1,집계!$2:$2,0)-1,FALSE),"")</f>
        <v>5</v>
      </c>
      <c r="H15" s="3">
        <f>IFERROR(VLOOKUP($A15,집계!$B:$AD,MATCH(H$1,집계!$2:$2,0)-1,FALSE),"")</f>
        <v>86</v>
      </c>
      <c r="I15" s="3">
        <f>IFERROR(VLOOKUP($A15,집계!$B:$AD,MATCH(I$1,집계!$2:$2,0)-1,FALSE),"")</f>
        <v>79</v>
      </c>
      <c r="J15" s="3">
        <f>IFERROR(VLOOKUP($A15,집계!$B:$AD,MATCH(J$1,집계!$2:$2,0)-1,FALSE),"")</f>
        <v>68</v>
      </c>
      <c r="K15" s="3">
        <f>IFERROR(VLOOKUP($A15,집계!$B:$AD,MATCH(K$1,집계!$2:$2,0)-1,FALSE),"")</f>
        <v>79</v>
      </c>
      <c r="L15" s="3">
        <f>IFERROR(VLOOKUP($A15,집계!$B:$AD,MATCH(L$1,집계!$2:$2,0)-1,FALSE),"")</f>
        <v>67</v>
      </c>
      <c r="M15" s="16">
        <f>IFERROR(VLOOKUP($A15,집계!$B:$AD,MATCH(M$1,집계!$2:$2,0)-1,FALSE),"")</f>
        <v>75.333333333333329</v>
      </c>
      <c r="N15" s="16">
        <f>IFERROR(VLOOKUP($A15,집계!$B:$AD,MATCH(N$1,집계!$2:$2,0)-1,FALSE),"")</f>
        <v>0</v>
      </c>
      <c r="O15" s="16">
        <f>IFERROR(VLOOKUP($A15,집계!$B:$AD,MATCH(O$1,집계!$2:$2,0)-1,FALSE),"")</f>
        <v>75.333333333333329</v>
      </c>
      <c r="P15" s="31" t="str">
        <f>IFERROR(VLOOKUP($A15,집계!$B:$AD,MATCH(P$1,집계!$2:$2,0)-1,FALSE),"")</f>
        <v/>
      </c>
    </row>
    <row r="16" spans="1:16" ht="17.100000000000001" customHeight="1" x14ac:dyDescent="0.35">
      <c r="A16" s="2">
        <v>20417245</v>
      </c>
      <c r="B16" s="4">
        <f>IFERROR(VLOOKUP($A16,집계!$B:$AD,MATCH(B$1,집계!$2:$2,0)-1,FALSE),"")</f>
        <v>160</v>
      </c>
      <c r="C16" s="4" t="str">
        <f>IFERROR(VLOOKUP($A16,집계!$B:$AD,MATCH(C$1,집계!$2:$2,0)-1,FALSE),"")</f>
        <v>지현철</v>
      </c>
      <c r="D16" s="4">
        <f>IFERROR(VLOOKUP($A16,집계!$B:$AD,MATCH(D$1,집계!$2:$2,0)-1,FALSE),"")</f>
        <v>20417245</v>
      </c>
      <c r="E16" s="4" t="str">
        <f>IFERROR(VLOOKUP($A16,집계!$B:$AD,MATCH(E$1,집계!$2:$2,0)-1,FALSE),"")</f>
        <v>PHA 기반 3D 프린팅 자연장 맞춤형 메모리얼 유골함</v>
      </c>
      <c r="F16" s="31">
        <f>IFERROR(VLOOKUP($A16,대상!$B:$AD,MATCH(F$1,대상!$1:$1,0)-1,FALSE),"")</f>
        <v>0</v>
      </c>
      <c r="G16" s="3">
        <f>IFERROR(VLOOKUP($A16,집계!$B:$AD,MATCH(G$1,집계!$2:$2,0)-1,FALSE),"")</f>
        <v>5</v>
      </c>
      <c r="H16" s="3">
        <f>IFERROR(VLOOKUP($A16,집계!$B:$AD,MATCH(H$1,집계!$2:$2,0)-1,FALSE),"")</f>
        <v>67</v>
      </c>
      <c r="I16" s="3">
        <f>IFERROR(VLOOKUP($A16,집계!$B:$AD,MATCH(I$1,집계!$2:$2,0)-1,FALSE),"")</f>
        <v>77</v>
      </c>
      <c r="J16" s="3">
        <f>IFERROR(VLOOKUP($A16,집계!$B:$AD,MATCH(J$1,집계!$2:$2,0)-1,FALSE),"")</f>
        <v>69</v>
      </c>
      <c r="K16" s="3">
        <f>IFERROR(VLOOKUP($A16,집계!$B:$AD,MATCH(K$1,집계!$2:$2,0)-1,FALSE),"")</f>
        <v>78</v>
      </c>
      <c r="L16" s="3">
        <f>IFERROR(VLOOKUP($A16,집계!$B:$AD,MATCH(L$1,집계!$2:$2,0)-1,FALSE),"")</f>
        <v>61</v>
      </c>
      <c r="M16" s="16">
        <f>IFERROR(VLOOKUP($A16,집계!$B:$AD,MATCH(M$1,집계!$2:$2,0)-1,FALSE),"")</f>
        <v>71</v>
      </c>
      <c r="N16" s="16">
        <f>IFERROR(VLOOKUP($A16,집계!$B:$AD,MATCH(N$1,집계!$2:$2,0)-1,FALSE),"")</f>
        <v>0</v>
      </c>
      <c r="O16" s="16">
        <f>IFERROR(VLOOKUP($A16,집계!$B:$AD,MATCH(O$1,집계!$2:$2,0)-1,FALSE),"")</f>
        <v>71</v>
      </c>
      <c r="P16" s="31" t="str">
        <f>IFERROR(VLOOKUP($A16,집계!$B:$AD,MATCH(P$1,집계!$2:$2,0)-1,FALSE),"")</f>
        <v/>
      </c>
    </row>
    <row r="17" spans="1:16" ht="17.100000000000001" customHeight="1" x14ac:dyDescent="0.35">
      <c r="A17" s="2">
        <v>20417476</v>
      </c>
      <c r="B17" s="4">
        <f>IFERROR(VLOOKUP($A17,집계!$B:$AD,MATCH(B$1,집계!$2:$2,0)-1,FALSE),"")</f>
        <v>91</v>
      </c>
      <c r="C17" s="4" t="str">
        <f>IFERROR(VLOOKUP($A17,집계!$B:$AD,MATCH(C$1,집계!$2:$2,0)-1,FALSE),"")</f>
        <v>오현우</v>
      </c>
      <c r="D17" s="4">
        <f>IFERROR(VLOOKUP($A17,집계!$B:$AD,MATCH(D$1,집계!$2:$2,0)-1,FALSE),"")</f>
        <v>20417476</v>
      </c>
      <c r="E17" s="4" t="str">
        <f>IFERROR(VLOOKUP($A17,집계!$B:$AD,MATCH(E$1,집계!$2:$2,0)-1,FALSE),"")</f>
        <v>특허 기반 동작 제어 기술을 활용해 바리스타의 포터필터 작업을 자동화하는 커피 하드웨어 개발</v>
      </c>
      <c r="F17" s="31">
        <f>IFERROR(VLOOKUP($A17,대상!$B:$AD,MATCH(F$1,대상!$1:$1,0)-1,FALSE),"")</f>
        <v>0</v>
      </c>
      <c r="G17" s="3">
        <f>IFERROR(VLOOKUP($A17,집계!$B:$AD,MATCH(G$1,집계!$2:$2,0)-1,FALSE),"")</f>
        <v>5</v>
      </c>
      <c r="H17" s="3">
        <f>IFERROR(VLOOKUP($A17,집계!$B:$AD,MATCH(H$1,집계!$2:$2,0)-1,FALSE),"")</f>
        <v>66</v>
      </c>
      <c r="I17" s="3">
        <f>IFERROR(VLOOKUP($A17,집계!$B:$AD,MATCH(I$1,집계!$2:$2,0)-1,FALSE),"")</f>
        <v>67</v>
      </c>
      <c r="J17" s="3">
        <f>IFERROR(VLOOKUP($A17,집계!$B:$AD,MATCH(J$1,집계!$2:$2,0)-1,FALSE),"")</f>
        <v>87</v>
      </c>
      <c r="K17" s="3">
        <f>IFERROR(VLOOKUP($A17,집계!$B:$AD,MATCH(K$1,집계!$2:$2,0)-1,FALSE),"")</f>
        <v>79</v>
      </c>
      <c r="L17" s="3">
        <f>IFERROR(VLOOKUP($A17,집계!$B:$AD,MATCH(L$1,집계!$2:$2,0)-1,FALSE),"")</f>
        <v>84</v>
      </c>
      <c r="M17" s="16">
        <f>IFERROR(VLOOKUP($A17,집계!$B:$AD,MATCH(M$1,집계!$2:$2,0)-1,FALSE),"")</f>
        <v>76.666666666666671</v>
      </c>
      <c r="N17" s="16">
        <f>IFERROR(VLOOKUP($A17,집계!$B:$AD,MATCH(N$1,집계!$2:$2,0)-1,FALSE),"")</f>
        <v>0</v>
      </c>
      <c r="O17" s="16">
        <f>IFERROR(VLOOKUP($A17,집계!$B:$AD,MATCH(O$1,집계!$2:$2,0)-1,FALSE),"")</f>
        <v>76.666666666666671</v>
      </c>
      <c r="P17" s="31" t="str">
        <f>IFERROR(VLOOKUP($A17,집계!$B:$AD,MATCH(P$1,집계!$2:$2,0)-1,FALSE),"")</f>
        <v/>
      </c>
    </row>
    <row r="18" spans="1:16" ht="17.100000000000001" customHeight="1" x14ac:dyDescent="0.35">
      <c r="A18" s="2">
        <v>20417530</v>
      </c>
      <c r="B18" s="4">
        <f>IFERROR(VLOOKUP($A18,집계!$B:$AD,MATCH(B$1,집계!$2:$2,0)-1,FALSE),"")</f>
        <v>25</v>
      </c>
      <c r="C18" s="4" t="str">
        <f>IFERROR(VLOOKUP($A18,집계!$B:$AD,MATCH(C$1,집계!$2:$2,0)-1,FALSE),"")</f>
        <v>김진우</v>
      </c>
      <c r="D18" s="4">
        <f>IFERROR(VLOOKUP($A18,집계!$B:$AD,MATCH(D$1,집계!$2:$2,0)-1,FALSE),"")</f>
        <v>20417530</v>
      </c>
      <c r="E18" s="4" t="str">
        <f>IFERROR(VLOOKUP($A18,집계!$B:$AD,MATCH(E$1,집계!$2:$2,0)-1,FALSE),"")</f>
        <v xml:space="preserve">정밀 중량 제어 및 건습 완전 분리 구조 기반 영아 맞춤형 AI 지능형 조유 가전 </v>
      </c>
      <c r="F18" s="31">
        <f>IFERROR(VLOOKUP($A18,대상!$B:$AD,MATCH(F$1,대상!$1:$1,0)-1,FALSE),"")</f>
        <v>0</v>
      </c>
      <c r="G18" s="3">
        <f>IFERROR(VLOOKUP($A18,집계!$B:$AD,MATCH(G$1,집계!$2:$2,0)-1,FALSE),"")</f>
        <v>5</v>
      </c>
      <c r="H18" s="3">
        <f>IFERROR(VLOOKUP($A18,집계!$B:$AD,MATCH(H$1,집계!$2:$2,0)-1,FALSE),"")</f>
        <v>81</v>
      </c>
      <c r="I18" s="3">
        <f>IFERROR(VLOOKUP($A18,집계!$B:$AD,MATCH(I$1,집계!$2:$2,0)-1,FALSE),"")</f>
        <v>82</v>
      </c>
      <c r="J18" s="3">
        <f>IFERROR(VLOOKUP($A18,집계!$B:$AD,MATCH(J$1,집계!$2:$2,0)-1,FALSE),"")</f>
        <v>67</v>
      </c>
      <c r="K18" s="3">
        <f>IFERROR(VLOOKUP($A18,집계!$B:$AD,MATCH(K$1,집계!$2:$2,0)-1,FALSE),"")</f>
        <v>87</v>
      </c>
      <c r="L18" s="3">
        <f>IFERROR(VLOOKUP($A18,집계!$B:$AD,MATCH(L$1,집계!$2:$2,0)-1,FALSE),"")</f>
        <v>79</v>
      </c>
      <c r="M18" s="16">
        <f>IFERROR(VLOOKUP($A18,집계!$B:$AD,MATCH(M$1,집계!$2:$2,0)-1,FALSE),"")</f>
        <v>80.666666666666671</v>
      </c>
      <c r="N18" s="16">
        <f>IFERROR(VLOOKUP($A18,집계!$B:$AD,MATCH(N$1,집계!$2:$2,0)-1,FALSE),"")</f>
        <v>2</v>
      </c>
      <c r="O18" s="16">
        <f>IFERROR(VLOOKUP($A18,집계!$B:$AD,MATCH(O$1,집계!$2:$2,0)-1,FALSE),"")</f>
        <v>82.666666666666671</v>
      </c>
      <c r="P18" s="31" t="str">
        <f>IFERROR(VLOOKUP($A18,집계!$B:$AD,MATCH(P$1,집계!$2:$2,0)-1,FALSE),"")</f>
        <v/>
      </c>
    </row>
    <row r="19" spans="1:16" ht="17.100000000000001" customHeight="1" x14ac:dyDescent="0.35">
      <c r="A19" s="2">
        <v>20417722</v>
      </c>
      <c r="B19" s="4">
        <f>IFERROR(VLOOKUP($A19,집계!$B:$AD,MATCH(B$1,집계!$2:$2,0)-1,FALSE),"")</f>
        <v>131</v>
      </c>
      <c r="C19" s="4" t="str">
        <f>IFERROR(VLOOKUP($A19,집계!$B:$AD,MATCH(C$1,집계!$2:$2,0)-1,FALSE),"")</f>
        <v>노정훈</v>
      </c>
      <c r="D19" s="4">
        <f>IFERROR(VLOOKUP($A19,집계!$B:$AD,MATCH(D$1,집계!$2:$2,0)-1,FALSE),"")</f>
        <v>20417722</v>
      </c>
      <c r="E19" s="4" t="str">
        <f>IFERROR(VLOOKUP($A19,집계!$B:$AD,MATCH(E$1,집계!$2:$2,0)-1,FALSE),"")</f>
        <v>무전원 자동 초기화 구조의 기계식 사물함 도어락 시스템</v>
      </c>
      <c r="F19" s="31">
        <f>IFERROR(VLOOKUP($A19,대상!$B:$AD,MATCH(F$1,대상!$1:$1,0)-1,FALSE),"")</f>
        <v>0</v>
      </c>
      <c r="G19" s="3">
        <f>IFERROR(VLOOKUP($A19,집계!$B:$AD,MATCH(G$1,집계!$2:$2,0)-1,FALSE),"")</f>
        <v>5</v>
      </c>
      <c r="H19" s="3">
        <f>IFERROR(VLOOKUP($A19,집계!$B:$AD,MATCH(H$1,집계!$2:$2,0)-1,FALSE),"")</f>
        <v>79</v>
      </c>
      <c r="I19" s="3">
        <f>IFERROR(VLOOKUP($A19,집계!$B:$AD,MATCH(I$1,집계!$2:$2,0)-1,FALSE),"")</f>
        <v>73</v>
      </c>
      <c r="J19" s="3">
        <f>IFERROR(VLOOKUP($A19,집계!$B:$AD,MATCH(J$1,집계!$2:$2,0)-1,FALSE),"")</f>
        <v>68</v>
      </c>
      <c r="K19" s="3">
        <f>IFERROR(VLOOKUP($A19,집계!$B:$AD,MATCH(K$1,집계!$2:$2,0)-1,FALSE),"")</f>
        <v>79</v>
      </c>
      <c r="L19" s="3">
        <f>IFERROR(VLOOKUP($A19,집계!$B:$AD,MATCH(L$1,집계!$2:$2,0)-1,FALSE),"")</f>
        <v>63</v>
      </c>
      <c r="M19" s="16">
        <f>IFERROR(VLOOKUP($A19,집계!$B:$AD,MATCH(M$1,집계!$2:$2,0)-1,FALSE),"")</f>
        <v>73.333333333333329</v>
      </c>
      <c r="N19" s="16">
        <f>IFERROR(VLOOKUP($A19,집계!$B:$AD,MATCH(N$1,집계!$2:$2,0)-1,FALSE),"")</f>
        <v>0</v>
      </c>
      <c r="O19" s="16">
        <f>IFERROR(VLOOKUP($A19,집계!$B:$AD,MATCH(O$1,집계!$2:$2,0)-1,FALSE),"")</f>
        <v>73.333333333333329</v>
      </c>
      <c r="P19" s="31" t="str">
        <f>IFERROR(VLOOKUP($A19,집계!$B:$AD,MATCH(P$1,집계!$2:$2,0)-1,FALSE),"")</f>
        <v/>
      </c>
    </row>
    <row r="20" spans="1:16" ht="17.100000000000001" customHeight="1" x14ac:dyDescent="0.35">
      <c r="A20" s="2">
        <v>20418354</v>
      </c>
      <c r="B20" s="4">
        <f>IFERROR(VLOOKUP($A20,집계!$B:$AD,MATCH(B$1,집계!$2:$2,0)-1,FALSE),"")</f>
        <v>131</v>
      </c>
      <c r="C20" s="4" t="str">
        <f>IFERROR(VLOOKUP($A20,집계!$B:$AD,MATCH(C$1,집계!$2:$2,0)-1,FALSE),"")</f>
        <v>윤준근</v>
      </c>
      <c r="D20" s="4">
        <f>IFERROR(VLOOKUP($A20,집계!$B:$AD,MATCH(D$1,집계!$2:$2,0)-1,FALSE),"")</f>
        <v>20418354</v>
      </c>
      <c r="E20" s="4" t="str">
        <f>IFERROR(VLOOKUP($A20,집계!$B:$AD,MATCH(E$1,집계!$2:$2,0)-1,FALSE),"")</f>
        <v>AI 기반 자동 자원 채취 장비 및 데이터 플랫폼</v>
      </c>
      <c r="F20" s="31">
        <f>IFERROR(VLOOKUP($A20,대상!$B:$AD,MATCH(F$1,대상!$1:$1,0)-1,FALSE),"")</f>
        <v>0</v>
      </c>
      <c r="G20" s="3">
        <f>IFERROR(VLOOKUP($A20,집계!$B:$AD,MATCH(G$1,집계!$2:$2,0)-1,FALSE),"")</f>
        <v>5</v>
      </c>
      <c r="H20" s="3">
        <f>IFERROR(VLOOKUP($A20,집계!$B:$AD,MATCH(H$1,집계!$2:$2,0)-1,FALSE),"")</f>
        <v>63</v>
      </c>
      <c r="I20" s="3">
        <f>IFERROR(VLOOKUP($A20,집계!$B:$AD,MATCH(I$1,집계!$2:$2,0)-1,FALSE),"")</f>
        <v>67</v>
      </c>
      <c r="J20" s="3">
        <f>IFERROR(VLOOKUP($A20,집계!$B:$AD,MATCH(J$1,집계!$2:$2,0)-1,FALSE),"")</f>
        <v>80</v>
      </c>
      <c r="K20" s="3">
        <f>IFERROR(VLOOKUP($A20,집계!$B:$AD,MATCH(K$1,집계!$2:$2,0)-1,FALSE),"")</f>
        <v>89</v>
      </c>
      <c r="L20" s="3">
        <f>IFERROR(VLOOKUP($A20,집계!$B:$AD,MATCH(L$1,집계!$2:$2,0)-1,FALSE),"")</f>
        <v>73</v>
      </c>
      <c r="M20" s="16">
        <f>IFERROR(VLOOKUP($A20,집계!$B:$AD,MATCH(M$1,집계!$2:$2,0)-1,FALSE),"")</f>
        <v>73.333333333333329</v>
      </c>
      <c r="N20" s="16">
        <f>IFERROR(VLOOKUP($A20,집계!$B:$AD,MATCH(N$1,집계!$2:$2,0)-1,FALSE),"")</f>
        <v>0</v>
      </c>
      <c r="O20" s="16">
        <f>IFERROR(VLOOKUP($A20,집계!$B:$AD,MATCH(O$1,집계!$2:$2,0)-1,FALSE),"")</f>
        <v>73.333333333333329</v>
      </c>
      <c r="P20" s="31" t="str">
        <f>IFERROR(VLOOKUP($A20,집계!$B:$AD,MATCH(P$1,집계!$2:$2,0)-1,FALSE),"")</f>
        <v/>
      </c>
    </row>
    <row r="21" spans="1:16" ht="17.100000000000001" customHeight="1" x14ac:dyDescent="0.35">
      <c r="A21" s="2">
        <v>20418477</v>
      </c>
      <c r="B21" s="4">
        <f>IFERROR(VLOOKUP($A21,집계!$B:$AD,MATCH(B$1,집계!$2:$2,0)-1,FALSE),"")</f>
        <v>166</v>
      </c>
      <c r="C21" s="4" t="str">
        <f>IFERROR(VLOOKUP($A21,집계!$B:$AD,MATCH(C$1,집계!$2:$2,0)-1,FALSE),"")</f>
        <v>장해진</v>
      </c>
      <c r="D21" s="4">
        <f>IFERROR(VLOOKUP($A21,집계!$B:$AD,MATCH(D$1,집계!$2:$2,0)-1,FALSE),"")</f>
        <v>20418477</v>
      </c>
      <c r="E21" s="4" t="str">
        <f>IFERROR(VLOOKUP($A21,집계!$B:$AD,MATCH(E$1,집계!$2:$2,0)-1,FALSE),"")</f>
        <v>관로용 고자력 자석 패치</v>
      </c>
      <c r="F21" s="31">
        <f>IFERROR(VLOOKUP($A21,대상!$B:$AD,MATCH(F$1,대상!$1:$1,0)-1,FALSE),"")</f>
        <v>0</v>
      </c>
      <c r="G21" s="3">
        <f>IFERROR(VLOOKUP($A21,집계!$B:$AD,MATCH(G$1,집계!$2:$2,0)-1,FALSE),"")</f>
        <v>5</v>
      </c>
      <c r="H21" s="3">
        <f>IFERROR(VLOOKUP($A21,집계!$B:$AD,MATCH(H$1,집계!$2:$2,0)-1,FALSE),"")</f>
        <v>73</v>
      </c>
      <c r="I21" s="3">
        <f>IFERROR(VLOOKUP($A21,집계!$B:$AD,MATCH(I$1,집계!$2:$2,0)-1,FALSE),"")</f>
        <v>64</v>
      </c>
      <c r="J21" s="3">
        <f>IFERROR(VLOOKUP($A21,집계!$B:$AD,MATCH(J$1,집계!$2:$2,0)-1,FALSE),"")</f>
        <v>80</v>
      </c>
      <c r="K21" s="3">
        <f>IFERROR(VLOOKUP($A21,집계!$B:$AD,MATCH(K$1,집계!$2:$2,0)-1,FALSE),"")</f>
        <v>69</v>
      </c>
      <c r="L21" s="3">
        <f>IFERROR(VLOOKUP($A21,집계!$B:$AD,MATCH(L$1,집계!$2:$2,0)-1,FALSE),"")</f>
        <v>68</v>
      </c>
      <c r="M21" s="16">
        <f>IFERROR(VLOOKUP($A21,집계!$B:$AD,MATCH(M$1,집계!$2:$2,0)-1,FALSE),"")</f>
        <v>70</v>
      </c>
      <c r="N21" s="16">
        <f>IFERROR(VLOOKUP($A21,집계!$B:$AD,MATCH(N$1,집계!$2:$2,0)-1,FALSE),"")</f>
        <v>0</v>
      </c>
      <c r="O21" s="16">
        <f>IFERROR(VLOOKUP($A21,집계!$B:$AD,MATCH(O$1,집계!$2:$2,0)-1,FALSE),"")</f>
        <v>70</v>
      </c>
      <c r="P21" s="31" t="str">
        <f>IFERROR(VLOOKUP($A21,집계!$B:$AD,MATCH(P$1,집계!$2:$2,0)-1,FALSE),"")</f>
        <v/>
      </c>
    </row>
    <row r="22" spans="1:16" ht="17.100000000000001" customHeight="1" x14ac:dyDescent="0.35">
      <c r="A22" s="2">
        <v>20418490</v>
      </c>
      <c r="B22" s="4">
        <f>IFERROR(VLOOKUP($A22,집계!$B:$AD,MATCH(B$1,집계!$2:$2,0)-1,FALSE),"")</f>
        <v>102</v>
      </c>
      <c r="C22" s="4" t="str">
        <f>IFERROR(VLOOKUP($A22,집계!$B:$AD,MATCH(C$1,집계!$2:$2,0)-1,FALSE),"")</f>
        <v>김아영</v>
      </c>
      <c r="D22" s="4">
        <f>IFERROR(VLOOKUP($A22,집계!$B:$AD,MATCH(D$1,집계!$2:$2,0)-1,FALSE),"")</f>
        <v>20418490</v>
      </c>
      <c r="E22" s="4" t="str">
        <f>IFERROR(VLOOKUP($A22,집계!$B:$AD,MATCH(E$1,집계!$2:$2,0)-1,FALSE),"")</f>
        <v>초저주파 발생기능을 적용한 수면유도 침대 플랫폼 개발</v>
      </c>
      <c r="F22" s="31">
        <f>IFERROR(VLOOKUP($A22,대상!$B:$AD,MATCH(F$1,대상!$1:$1,0)-1,FALSE),"")</f>
        <v>0</v>
      </c>
      <c r="G22" s="3">
        <f>IFERROR(VLOOKUP($A22,집계!$B:$AD,MATCH(G$1,집계!$2:$2,0)-1,FALSE),"")</f>
        <v>5</v>
      </c>
      <c r="H22" s="3">
        <f>IFERROR(VLOOKUP($A22,집계!$B:$AD,MATCH(H$1,집계!$2:$2,0)-1,FALSE),"")</f>
        <v>70</v>
      </c>
      <c r="I22" s="3">
        <f>IFERROR(VLOOKUP($A22,집계!$B:$AD,MATCH(I$1,집계!$2:$2,0)-1,FALSE),"")</f>
        <v>63</v>
      </c>
      <c r="J22" s="3">
        <f>IFERROR(VLOOKUP($A22,집계!$B:$AD,MATCH(J$1,집계!$2:$2,0)-1,FALSE),"")</f>
        <v>71</v>
      </c>
      <c r="K22" s="3">
        <f>IFERROR(VLOOKUP($A22,집계!$B:$AD,MATCH(K$1,집계!$2:$2,0)-1,FALSE),"")</f>
        <v>89</v>
      </c>
      <c r="L22" s="3">
        <f>IFERROR(VLOOKUP($A22,집계!$B:$AD,MATCH(L$1,집계!$2:$2,0)-1,FALSE),"")</f>
        <v>87</v>
      </c>
      <c r="M22" s="16">
        <f>IFERROR(VLOOKUP($A22,집계!$B:$AD,MATCH(M$1,집계!$2:$2,0)-1,FALSE),"")</f>
        <v>76</v>
      </c>
      <c r="N22" s="16">
        <f>IFERROR(VLOOKUP($A22,집계!$B:$AD,MATCH(N$1,집계!$2:$2,0)-1,FALSE),"")</f>
        <v>0</v>
      </c>
      <c r="O22" s="16">
        <f>IFERROR(VLOOKUP($A22,집계!$B:$AD,MATCH(O$1,집계!$2:$2,0)-1,FALSE),"")</f>
        <v>76</v>
      </c>
      <c r="P22" s="31" t="str">
        <f>IFERROR(VLOOKUP($A22,집계!$B:$AD,MATCH(P$1,집계!$2:$2,0)-1,FALSE),"")</f>
        <v/>
      </c>
    </row>
    <row r="23" spans="1:16" ht="17.100000000000001" customHeight="1" x14ac:dyDescent="0.35">
      <c r="A23" s="2">
        <v>20419094</v>
      </c>
      <c r="B23" s="4">
        <f>IFERROR(VLOOKUP($A23,집계!$B:$AD,MATCH(B$1,집계!$2:$2,0)-1,FALSE),"")</f>
        <v>155</v>
      </c>
      <c r="C23" s="4" t="str">
        <f>IFERROR(VLOOKUP($A23,집계!$B:$AD,MATCH(C$1,집계!$2:$2,0)-1,FALSE),"")</f>
        <v>김원일</v>
      </c>
      <c r="D23" s="4">
        <f>IFERROR(VLOOKUP($A23,집계!$B:$AD,MATCH(D$1,집계!$2:$2,0)-1,FALSE),"")</f>
        <v>20419094</v>
      </c>
      <c r="E23" s="4" t="str">
        <f>IFERROR(VLOOKUP($A23,집계!$B:$AD,MATCH(E$1,집계!$2:$2,0)-1,FALSE),"")</f>
        <v>중소 제조 현장 맞춤형 초저가 AI 자동화 모듈 개발 및 제조</v>
      </c>
      <c r="F23" s="31">
        <f>IFERROR(VLOOKUP($A23,대상!$B:$AD,MATCH(F$1,대상!$1:$1,0)-1,FALSE),"")</f>
        <v>0</v>
      </c>
      <c r="G23" s="3">
        <f>IFERROR(VLOOKUP($A23,집계!$B:$AD,MATCH(G$1,집계!$2:$2,0)-1,FALSE),"")</f>
        <v>5</v>
      </c>
      <c r="H23" s="3">
        <f>IFERROR(VLOOKUP($A23,집계!$B:$AD,MATCH(H$1,집계!$2:$2,0)-1,FALSE),"")</f>
        <v>83</v>
      </c>
      <c r="I23" s="3">
        <f>IFERROR(VLOOKUP($A23,집계!$B:$AD,MATCH(I$1,집계!$2:$2,0)-1,FALSE),"")</f>
        <v>63</v>
      </c>
      <c r="J23" s="3">
        <f>IFERROR(VLOOKUP($A23,집계!$B:$AD,MATCH(J$1,집계!$2:$2,0)-1,FALSE),"")</f>
        <v>69</v>
      </c>
      <c r="K23" s="3">
        <f>IFERROR(VLOOKUP($A23,집계!$B:$AD,MATCH(K$1,집계!$2:$2,0)-1,FALSE),"")</f>
        <v>79</v>
      </c>
      <c r="L23" s="3">
        <f>IFERROR(VLOOKUP($A23,집계!$B:$AD,MATCH(L$1,집계!$2:$2,0)-1,FALSE),"")</f>
        <v>66</v>
      </c>
      <c r="M23" s="16">
        <f>IFERROR(VLOOKUP($A23,집계!$B:$AD,MATCH(M$1,집계!$2:$2,0)-1,FALSE),"")</f>
        <v>71.333333333333329</v>
      </c>
      <c r="N23" s="16">
        <f>IFERROR(VLOOKUP($A23,집계!$B:$AD,MATCH(N$1,집계!$2:$2,0)-1,FALSE),"")</f>
        <v>0</v>
      </c>
      <c r="O23" s="16">
        <f>IFERROR(VLOOKUP($A23,집계!$B:$AD,MATCH(O$1,집계!$2:$2,0)-1,FALSE),"")</f>
        <v>71.333333333333329</v>
      </c>
      <c r="P23" s="31" t="str">
        <f>IFERROR(VLOOKUP($A23,집계!$B:$AD,MATCH(P$1,집계!$2:$2,0)-1,FALSE),"")</f>
        <v/>
      </c>
    </row>
    <row r="24" spans="1:16" ht="17.100000000000001" customHeight="1" x14ac:dyDescent="0.35">
      <c r="A24" s="2">
        <v>20419273</v>
      </c>
      <c r="B24" s="4">
        <f>IFERROR(VLOOKUP($A24,집계!$B:$AD,MATCH(B$1,집계!$2:$2,0)-1,FALSE),"")</f>
        <v>120</v>
      </c>
      <c r="C24" s="4" t="str">
        <f>IFERROR(VLOOKUP($A24,집계!$B:$AD,MATCH(C$1,집계!$2:$2,0)-1,FALSE),"")</f>
        <v>조성균</v>
      </c>
      <c r="D24" s="4">
        <f>IFERROR(VLOOKUP($A24,집계!$B:$AD,MATCH(D$1,집계!$2:$2,0)-1,FALSE),"")</f>
        <v>20419273</v>
      </c>
      <c r="E24" s="4" t="str">
        <f>IFERROR(VLOOKUP($A24,집계!$B:$AD,MATCH(E$1,집계!$2:$2,0)-1,FALSE),"")</f>
        <v>장시간 책상에 머무는 사용자를 위하여 인체공학 기술과 AI 기반 맞춤 세팅 기술을 활용하여 높이 조절 및 자세 최적화 기능의 개인 맞춤형 업무환경을 제공하는 스마트 워크스테이션 제품</v>
      </c>
      <c r="F24" s="31">
        <f>IFERROR(VLOOKUP($A24,대상!$B:$AD,MATCH(F$1,대상!$1:$1,0)-1,FALSE),"")</f>
        <v>0</v>
      </c>
      <c r="G24" s="3">
        <f>IFERROR(VLOOKUP($A24,집계!$B:$AD,MATCH(G$1,집계!$2:$2,0)-1,FALSE),"")</f>
        <v>5</v>
      </c>
      <c r="H24" s="3">
        <f>IFERROR(VLOOKUP($A24,집계!$B:$AD,MATCH(H$1,집계!$2:$2,0)-1,FALSE),"")</f>
        <v>59</v>
      </c>
      <c r="I24" s="3">
        <f>IFERROR(VLOOKUP($A24,집계!$B:$AD,MATCH(I$1,집계!$2:$2,0)-1,FALSE),"")</f>
        <v>67</v>
      </c>
      <c r="J24" s="3">
        <f>IFERROR(VLOOKUP($A24,집계!$B:$AD,MATCH(J$1,집계!$2:$2,0)-1,FALSE),"")</f>
        <v>83</v>
      </c>
      <c r="K24" s="3">
        <f>IFERROR(VLOOKUP($A24,집계!$B:$AD,MATCH(K$1,집계!$2:$2,0)-1,FALSE),"")</f>
        <v>79</v>
      </c>
      <c r="L24" s="3">
        <f>IFERROR(VLOOKUP($A24,집계!$B:$AD,MATCH(L$1,집계!$2:$2,0)-1,FALSE),"")</f>
        <v>76</v>
      </c>
      <c r="M24" s="16">
        <f>IFERROR(VLOOKUP($A24,집계!$B:$AD,MATCH(M$1,집계!$2:$2,0)-1,FALSE),"")</f>
        <v>74</v>
      </c>
      <c r="N24" s="16">
        <f>IFERROR(VLOOKUP($A24,집계!$B:$AD,MATCH(N$1,집계!$2:$2,0)-1,FALSE),"")</f>
        <v>0</v>
      </c>
      <c r="O24" s="16">
        <f>IFERROR(VLOOKUP($A24,집계!$B:$AD,MATCH(O$1,집계!$2:$2,0)-1,FALSE),"")</f>
        <v>74</v>
      </c>
      <c r="P24" s="31" t="str">
        <f>IFERROR(VLOOKUP($A24,집계!$B:$AD,MATCH(P$1,집계!$2:$2,0)-1,FALSE),"")</f>
        <v/>
      </c>
    </row>
    <row r="25" spans="1:16" ht="17.100000000000001" customHeight="1" x14ac:dyDescent="0.35">
      <c r="A25" s="2">
        <v>20419792</v>
      </c>
      <c r="B25" s="4">
        <f>IFERROR(VLOOKUP($A25,집계!$B:$AD,MATCH(B$1,집계!$2:$2,0)-1,FALSE),"")</f>
        <v>58</v>
      </c>
      <c r="C25" s="4" t="str">
        <f>IFERROR(VLOOKUP($A25,집계!$B:$AD,MATCH(C$1,집계!$2:$2,0)-1,FALSE),"")</f>
        <v>최하희</v>
      </c>
      <c r="D25" s="4">
        <f>IFERROR(VLOOKUP($A25,집계!$B:$AD,MATCH(D$1,집계!$2:$2,0)-1,FALSE),"")</f>
        <v>20419792</v>
      </c>
      <c r="E25" s="4" t="str">
        <f>IFERROR(VLOOKUP($A25,집계!$B:$AD,MATCH(E$1,집계!$2:$2,0)-1,FALSE),"")</f>
        <v>특허출원 부식(녹)억제 기술이 적용된 연마하지 않는 기능성 주방용 칼</v>
      </c>
      <c r="F25" s="31">
        <f>IFERROR(VLOOKUP($A25,대상!$B:$AD,MATCH(F$1,대상!$1:$1,0)-1,FALSE),"")</f>
        <v>0</v>
      </c>
      <c r="G25" s="3">
        <f>IFERROR(VLOOKUP($A25,집계!$B:$AD,MATCH(G$1,집계!$2:$2,0)-1,FALSE),"")</f>
        <v>5</v>
      </c>
      <c r="H25" s="3">
        <f>IFERROR(VLOOKUP($A25,집계!$B:$AD,MATCH(H$1,집계!$2:$2,0)-1,FALSE),"")</f>
        <v>84</v>
      </c>
      <c r="I25" s="3">
        <f>IFERROR(VLOOKUP($A25,집계!$B:$AD,MATCH(I$1,집계!$2:$2,0)-1,FALSE),"")</f>
        <v>63</v>
      </c>
      <c r="J25" s="3">
        <f>IFERROR(VLOOKUP($A25,집계!$B:$AD,MATCH(J$1,집계!$2:$2,0)-1,FALSE),"")</f>
        <v>72</v>
      </c>
      <c r="K25" s="3">
        <f>IFERROR(VLOOKUP($A25,집계!$B:$AD,MATCH(K$1,집계!$2:$2,0)-1,FALSE),"")</f>
        <v>77</v>
      </c>
      <c r="L25" s="3">
        <f>IFERROR(VLOOKUP($A25,집계!$B:$AD,MATCH(L$1,집계!$2:$2,0)-1,FALSE),"")</f>
        <v>87</v>
      </c>
      <c r="M25" s="16">
        <f>IFERROR(VLOOKUP($A25,집계!$B:$AD,MATCH(M$1,집계!$2:$2,0)-1,FALSE),"")</f>
        <v>77.666666666666671</v>
      </c>
      <c r="N25" s="16">
        <f>IFERROR(VLOOKUP($A25,집계!$B:$AD,MATCH(N$1,집계!$2:$2,0)-1,FALSE),"")</f>
        <v>2</v>
      </c>
      <c r="O25" s="16">
        <f>IFERROR(VLOOKUP($A25,집계!$B:$AD,MATCH(O$1,집계!$2:$2,0)-1,FALSE),"")</f>
        <v>79.666666666666671</v>
      </c>
      <c r="P25" s="31" t="str">
        <f>IFERROR(VLOOKUP($A25,집계!$B:$AD,MATCH(P$1,집계!$2:$2,0)-1,FALSE),"")</f>
        <v/>
      </c>
    </row>
    <row r="26" spans="1:16" ht="17.100000000000001" customHeight="1" x14ac:dyDescent="0.35">
      <c r="A26" s="2">
        <v>20420955</v>
      </c>
      <c r="B26" s="4">
        <f>IFERROR(VLOOKUP($A26,집계!$B:$AD,MATCH(B$1,집계!$2:$2,0)-1,FALSE),"")</f>
        <v>21</v>
      </c>
      <c r="C26" s="4" t="str">
        <f>IFERROR(VLOOKUP($A26,집계!$B:$AD,MATCH(C$1,집계!$2:$2,0)-1,FALSE),"")</f>
        <v>박대영</v>
      </c>
      <c r="D26" s="4">
        <f>IFERROR(VLOOKUP($A26,집계!$B:$AD,MATCH(D$1,집계!$2:$2,0)-1,FALSE),"")</f>
        <v>20420955</v>
      </c>
      <c r="E26" s="4" t="str">
        <f>IFERROR(VLOOKUP($A26,집계!$B:$AD,MATCH(E$1,집계!$2:$2,0)-1,FALSE),"")</f>
        <v>Aeromechanics Wafer Chuck</v>
      </c>
      <c r="F26" s="31">
        <f>IFERROR(VLOOKUP($A26,대상!$B:$AD,MATCH(F$1,대상!$1:$1,0)-1,FALSE),"")</f>
        <v>0</v>
      </c>
      <c r="G26" s="3">
        <f>IFERROR(VLOOKUP($A26,집계!$B:$AD,MATCH(G$1,집계!$2:$2,0)-1,FALSE),"")</f>
        <v>5</v>
      </c>
      <c r="H26" s="3">
        <f>IFERROR(VLOOKUP($A26,집계!$B:$AD,MATCH(H$1,집계!$2:$2,0)-1,FALSE),"")</f>
        <v>71</v>
      </c>
      <c r="I26" s="3">
        <f>IFERROR(VLOOKUP($A26,집계!$B:$AD,MATCH(I$1,집계!$2:$2,0)-1,FALSE),"")</f>
        <v>86</v>
      </c>
      <c r="J26" s="3">
        <f>IFERROR(VLOOKUP($A26,집계!$B:$AD,MATCH(J$1,집계!$2:$2,0)-1,FALSE),"")</f>
        <v>83</v>
      </c>
      <c r="K26" s="3">
        <f>IFERROR(VLOOKUP($A26,집계!$B:$AD,MATCH(K$1,집계!$2:$2,0)-1,FALSE),"")</f>
        <v>89</v>
      </c>
      <c r="L26" s="3">
        <f>IFERROR(VLOOKUP($A26,집계!$B:$AD,MATCH(L$1,집계!$2:$2,0)-1,FALSE),"")</f>
        <v>84</v>
      </c>
      <c r="M26" s="16">
        <f>IFERROR(VLOOKUP($A26,집계!$B:$AD,MATCH(M$1,집계!$2:$2,0)-1,FALSE),"")</f>
        <v>84.333333333333329</v>
      </c>
      <c r="N26" s="16">
        <f>IFERROR(VLOOKUP($A26,집계!$B:$AD,MATCH(N$1,집계!$2:$2,0)-1,FALSE),"")</f>
        <v>0</v>
      </c>
      <c r="O26" s="16">
        <f>IFERROR(VLOOKUP($A26,집계!$B:$AD,MATCH(O$1,집계!$2:$2,0)-1,FALSE),"")</f>
        <v>84.333333333333329</v>
      </c>
      <c r="P26" s="31" t="str">
        <f>IFERROR(VLOOKUP($A26,집계!$B:$AD,MATCH(P$1,집계!$2:$2,0)-1,FALSE),"")</f>
        <v/>
      </c>
    </row>
    <row r="27" spans="1:16" ht="17.100000000000001" customHeight="1" x14ac:dyDescent="0.35">
      <c r="A27" s="2">
        <v>20422551</v>
      </c>
      <c r="B27" s="4">
        <f>IFERROR(VLOOKUP($A27,집계!$B:$AD,MATCH(B$1,집계!$2:$2,0)-1,FALSE),"")</f>
        <v>33</v>
      </c>
      <c r="C27" s="4" t="str">
        <f>IFERROR(VLOOKUP($A27,집계!$B:$AD,MATCH(C$1,집계!$2:$2,0)-1,FALSE),"")</f>
        <v>임성민</v>
      </c>
      <c r="D27" s="4">
        <f>IFERROR(VLOOKUP($A27,집계!$B:$AD,MATCH(D$1,집계!$2:$2,0)-1,FALSE),"")</f>
        <v>20422551</v>
      </c>
      <c r="E27" s="4" t="str">
        <f>IFERROR(VLOOKUP($A27,집계!$B:$AD,MATCH(E$1,집계!$2:$2,0)-1,FALSE),"")</f>
        <v>가스스프링 기술 기반 자동 개폐 기능성 창문 SLIDEON Window</v>
      </c>
      <c r="F27" s="31">
        <f>IFERROR(VLOOKUP($A27,대상!$B:$AD,MATCH(F$1,대상!$1:$1,0)-1,FALSE),"")</f>
        <v>0</v>
      </c>
      <c r="G27" s="3">
        <f>IFERROR(VLOOKUP($A27,집계!$B:$AD,MATCH(G$1,집계!$2:$2,0)-1,FALSE),"")</f>
        <v>5</v>
      </c>
      <c r="H27" s="3">
        <f>IFERROR(VLOOKUP($A27,집계!$B:$AD,MATCH(H$1,집계!$2:$2,0)-1,FALSE),"")</f>
        <v>86</v>
      </c>
      <c r="I27" s="3">
        <f>IFERROR(VLOOKUP($A27,집계!$B:$AD,MATCH(I$1,집계!$2:$2,0)-1,FALSE),"")</f>
        <v>85</v>
      </c>
      <c r="J27" s="3">
        <f>IFERROR(VLOOKUP($A27,집계!$B:$AD,MATCH(J$1,집계!$2:$2,0)-1,FALSE),"")</f>
        <v>69</v>
      </c>
      <c r="K27" s="3">
        <f>IFERROR(VLOOKUP($A27,집계!$B:$AD,MATCH(K$1,집계!$2:$2,0)-1,FALSE),"")</f>
        <v>89</v>
      </c>
      <c r="L27" s="3">
        <f>IFERROR(VLOOKUP($A27,집계!$B:$AD,MATCH(L$1,집계!$2:$2,0)-1,FALSE),"")</f>
        <v>74</v>
      </c>
      <c r="M27" s="16">
        <f>IFERROR(VLOOKUP($A27,집계!$B:$AD,MATCH(M$1,집계!$2:$2,0)-1,FALSE),"")</f>
        <v>81.666666666666671</v>
      </c>
      <c r="N27" s="16">
        <f>IFERROR(VLOOKUP($A27,집계!$B:$AD,MATCH(N$1,집계!$2:$2,0)-1,FALSE),"")</f>
        <v>0</v>
      </c>
      <c r="O27" s="16">
        <f>IFERROR(VLOOKUP($A27,집계!$B:$AD,MATCH(O$1,집계!$2:$2,0)-1,FALSE),"")</f>
        <v>81.666666666666671</v>
      </c>
      <c r="P27" s="31" t="str">
        <f>IFERROR(VLOOKUP($A27,집계!$B:$AD,MATCH(P$1,집계!$2:$2,0)-1,FALSE),"")</f>
        <v/>
      </c>
    </row>
    <row r="28" spans="1:16" ht="17.100000000000001" customHeight="1" x14ac:dyDescent="0.35">
      <c r="A28" s="2">
        <v>20422808</v>
      </c>
      <c r="B28" s="4">
        <f>IFERROR(VLOOKUP($A28,집계!$B:$AD,MATCH(B$1,집계!$2:$2,0)-1,FALSE),"")</f>
        <v>120</v>
      </c>
      <c r="C28" s="4" t="str">
        <f>IFERROR(VLOOKUP($A28,집계!$B:$AD,MATCH(C$1,집계!$2:$2,0)-1,FALSE),"")</f>
        <v>김영주</v>
      </c>
      <c r="D28" s="4">
        <f>IFERROR(VLOOKUP($A28,집계!$B:$AD,MATCH(D$1,집계!$2:$2,0)-1,FALSE),"")</f>
        <v>20422808</v>
      </c>
      <c r="E28" s="4" t="str">
        <f>IFERROR(VLOOKUP($A28,집계!$B:$AD,MATCH(E$1,집계!$2:$2,0)-1,FALSE),"")</f>
        <v>휠체어 브레이크 미체결 감지 스마트 안전 경보장치</v>
      </c>
      <c r="F28" s="31">
        <f>IFERROR(VLOOKUP($A28,대상!$B:$AD,MATCH(F$1,대상!$1:$1,0)-1,FALSE),"")</f>
        <v>0</v>
      </c>
      <c r="G28" s="3">
        <f>IFERROR(VLOOKUP($A28,집계!$B:$AD,MATCH(G$1,집계!$2:$2,0)-1,FALSE),"")</f>
        <v>5</v>
      </c>
      <c r="H28" s="3">
        <f>IFERROR(VLOOKUP($A28,집계!$B:$AD,MATCH(H$1,집계!$2:$2,0)-1,FALSE),"")</f>
        <v>78</v>
      </c>
      <c r="I28" s="3">
        <f>IFERROR(VLOOKUP($A28,집계!$B:$AD,MATCH(I$1,집계!$2:$2,0)-1,FALSE),"")</f>
        <v>65</v>
      </c>
      <c r="J28" s="3">
        <f>IFERROR(VLOOKUP($A28,집계!$B:$AD,MATCH(J$1,집계!$2:$2,0)-1,FALSE),"")</f>
        <v>68</v>
      </c>
      <c r="K28" s="3">
        <f>IFERROR(VLOOKUP($A28,집계!$B:$AD,MATCH(K$1,집계!$2:$2,0)-1,FALSE),"")</f>
        <v>79</v>
      </c>
      <c r="L28" s="3">
        <f>IFERROR(VLOOKUP($A28,집계!$B:$AD,MATCH(L$1,집계!$2:$2,0)-1,FALSE),"")</f>
        <v>76</v>
      </c>
      <c r="M28" s="16">
        <f>IFERROR(VLOOKUP($A28,집계!$B:$AD,MATCH(M$1,집계!$2:$2,0)-1,FALSE),"")</f>
        <v>74</v>
      </c>
      <c r="N28" s="16">
        <f>IFERROR(VLOOKUP($A28,집계!$B:$AD,MATCH(N$1,집계!$2:$2,0)-1,FALSE),"")</f>
        <v>0</v>
      </c>
      <c r="O28" s="16">
        <f>IFERROR(VLOOKUP($A28,집계!$B:$AD,MATCH(O$1,집계!$2:$2,0)-1,FALSE),"")</f>
        <v>74</v>
      </c>
      <c r="P28" s="31" t="str">
        <f>IFERROR(VLOOKUP($A28,집계!$B:$AD,MATCH(P$1,집계!$2:$2,0)-1,FALSE),"")</f>
        <v/>
      </c>
    </row>
    <row r="29" spans="1:16" ht="17.100000000000001" customHeight="1" x14ac:dyDescent="0.35">
      <c r="A29" s="2">
        <v>20423028</v>
      </c>
      <c r="B29" s="4">
        <f>IFERROR(VLOOKUP($A29,집계!$B:$AD,MATCH(B$1,집계!$2:$2,0)-1,FALSE),"")</f>
        <v>42</v>
      </c>
      <c r="C29" s="4" t="str">
        <f>IFERROR(VLOOKUP($A29,집계!$B:$AD,MATCH(C$1,집계!$2:$2,0)-1,FALSE),"")</f>
        <v>정상교</v>
      </c>
      <c r="D29" s="4">
        <f>IFERROR(VLOOKUP($A29,집계!$B:$AD,MATCH(D$1,집계!$2:$2,0)-1,FALSE),"")</f>
        <v>20423028</v>
      </c>
      <c r="E29" s="4" t="str">
        <f>IFERROR(VLOOKUP($A29,집계!$B:$AD,MATCH(E$1,집계!$2:$2,0)-1,FALSE),"")</f>
        <v>“ 욕실을 사우나로, 쓸수록 쌓이는 건강 데이터 “ IOT·AI 복사열 헬스케어 시스템</v>
      </c>
      <c r="F29" s="31">
        <f>IFERROR(VLOOKUP($A29,대상!$B:$AD,MATCH(F$1,대상!$1:$1,0)-1,FALSE),"")</f>
        <v>0</v>
      </c>
      <c r="G29" s="3">
        <f>IFERROR(VLOOKUP($A29,집계!$B:$AD,MATCH(G$1,집계!$2:$2,0)-1,FALSE),"")</f>
        <v>5</v>
      </c>
      <c r="H29" s="3">
        <f>IFERROR(VLOOKUP($A29,집계!$B:$AD,MATCH(H$1,집계!$2:$2,0)-1,FALSE),"")</f>
        <v>81</v>
      </c>
      <c r="I29" s="3">
        <f>IFERROR(VLOOKUP($A29,집계!$B:$AD,MATCH(I$1,집계!$2:$2,0)-1,FALSE),"")</f>
        <v>72</v>
      </c>
      <c r="J29" s="3">
        <f>IFERROR(VLOOKUP($A29,집계!$B:$AD,MATCH(J$1,집계!$2:$2,0)-1,FALSE),"")</f>
        <v>84</v>
      </c>
      <c r="K29" s="3">
        <f>IFERROR(VLOOKUP($A29,집계!$B:$AD,MATCH(K$1,집계!$2:$2,0)-1,FALSE),"")</f>
        <v>87</v>
      </c>
      <c r="L29" s="3">
        <f>IFERROR(VLOOKUP($A29,집계!$B:$AD,MATCH(L$1,집계!$2:$2,0)-1,FALSE),"")</f>
        <v>76</v>
      </c>
      <c r="M29" s="16">
        <f>IFERROR(VLOOKUP($A29,집계!$B:$AD,MATCH(M$1,집계!$2:$2,0)-1,FALSE),"")</f>
        <v>80.333333333333329</v>
      </c>
      <c r="N29" s="16">
        <f>IFERROR(VLOOKUP($A29,집계!$B:$AD,MATCH(N$1,집계!$2:$2,0)-1,FALSE),"")</f>
        <v>0</v>
      </c>
      <c r="O29" s="16">
        <f>IFERROR(VLOOKUP($A29,집계!$B:$AD,MATCH(O$1,집계!$2:$2,0)-1,FALSE),"")</f>
        <v>80.333333333333329</v>
      </c>
      <c r="P29" s="31" t="str">
        <f>IFERROR(VLOOKUP($A29,집계!$B:$AD,MATCH(P$1,집계!$2:$2,0)-1,FALSE),"")</f>
        <v/>
      </c>
    </row>
    <row r="30" spans="1:16" ht="17.100000000000001" customHeight="1" x14ac:dyDescent="0.35">
      <c r="A30" s="2">
        <v>20424029</v>
      </c>
      <c r="B30" s="4">
        <f>IFERROR(VLOOKUP($A30,집계!$B:$AD,MATCH(B$1,집계!$2:$2,0)-1,FALSE),"")</f>
        <v>17</v>
      </c>
      <c r="C30" s="4" t="str">
        <f>IFERROR(VLOOKUP($A30,집계!$B:$AD,MATCH(C$1,집계!$2:$2,0)-1,FALSE),"")</f>
        <v>홍승찬</v>
      </c>
      <c r="D30" s="4">
        <f>IFERROR(VLOOKUP($A30,집계!$B:$AD,MATCH(D$1,집계!$2:$2,0)-1,FALSE),"")</f>
        <v>20424029</v>
      </c>
      <c r="E30" s="4" t="str">
        <f>IFERROR(VLOOKUP($A30,집계!$B:$AD,MATCH(E$1,집계!$2:$2,0)-1,FALSE),"")</f>
        <v>첨단제조 (반도체·디스플레이·2차전지 등)  맞춤형 장비 개발 엔지니어링 공정혁신 솔루션</v>
      </c>
      <c r="F30" s="31">
        <f>IFERROR(VLOOKUP($A30,대상!$B:$AD,MATCH(F$1,대상!$1:$1,0)-1,FALSE),"")</f>
        <v>0</v>
      </c>
      <c r="G30" s="3">
        <f>IFERROR(VLOOKUP($A30,집계!$B:$AD,MATCH(G$1,집계!$2:$2,0)-1,FALSE),"")</f>
        <v>5</v>
      </c>
      <c r="H30" s="3">
        <f>IFERROR(VLOOKUP($A30,집계!$B:$AD,MATCH(H$1,집계!$2:$2,0)-1,FALSE),"")</f>
        <v>88</v>
      </c>
      <c r="I30" s="3">
        <f>IFERROR(VLOOKUP($A30,집계!$B:$AD,MATCH(I$1,집계!$2:$2,0)-1,FALSE),"")</f>
        <v>87</v>
      </c>
      <c r="J30" s="3">
        <f>IFERROR(VLOOKUP($A30,집계!$B:$AD,MATCH(J$1,집계!$2:$2,0)-1,FALSE),"")</f>
        <v>80</v>
      </c>
      <c r="K30" s="3">
        <f>IFERROR(VLOOKUP($A30,집계!$B:$AD,MATCH(K$1,집계!$2:$2,0)-1,FALSE),"")</f>
        <v>89</v>
      </c>
      <c r="L30" s="3">
        <f>IFERROR(VLOOKUP($A30,집계!$B:$AD,MATCH(L$1,집계!$2:$2,0)-1,FALSE),"")</f>
        <v>83</v>
      </c>
      <c r="M30" s="16">
        <f>IFERROR(VLOOKUP($A30,집계!$B:$AD,MATCH(M$1,집계!$2:$2,0)-1,FALSE),"")</f>
        <v>86</v>
      </c>
      <c r="N30" s="16">
        <f>IFERROR(VLOOKUP($A30,집계!$B:$AD,MATCH(N$1,집계!$2:$2,0)-1,FALSE),"")</f>
        <v>0</v>
      </c>
      <c r="O30" s="16">
        <f>IFERROR(VLOOKUP($A30,집계!$B:$AD,MATCH(O$1,집계!$2:$2,0)-1,FALSE),"")</f>
        <v>86</v>
      </c>
      <c r="P30" s="31" t="str">
        <f>IFERROR(VLOOKUP($A30,집계!$B:$AD,MATCH(P$1,집계!$2:$2,0)-1,FALSE),"")</f>
        <v/>
      </c>
    </row>
    <row r="31" spans="1:16" ht="17.100000000000001" customHeight="1" x14ac:dyDescent="0.35">
      <c r="A31" s="2">
        <v>20424424</v>
      </c>
      <c r="B31" s="4">
        <f>IFERROR(VLOOKUP($A31,집계!$B:$AD,MATCH(B$1,집계!$2:$2,0)-1,FALSE),"")</f>
        <v>42</v>
      </c>
      <c r="C31" s="4" t="str">
        <f>IFERROR(VLOOKUP($A31,집계!$B:$AD,MATCH(C$1,집계!$2:$2,0)-1,FALSE),"")</f>
        <v>최재훈</v>
      </c>
      <c r="D31" s="4">
        <f>IFERROR(VLOOKUP($A31,집계!$B:$AD,MATCH(D$1,집계!$2:$2,0)-1,FALSE),"")</f>
        <v>20424424</v>
      </c>
      <c r="E31" s="4" t="str">
        <f>IFERROR(VLOOKUP($A31,집계!$B:$AD,MATCH(E$1,집계!$2:$2,0)-1,FALSE),"")</f>
        <v>소형 굿즈나 키링,펫테그 등 트랜드형 상품을 빠르고 쉽게 제조하여 빠른수익 창출과 누적매출로 인한 지속성장이 가능한 소규모 창업자용 소량사출 제조 통합 플랫폼</v>
      </c>
      <c r="F31" s="31">
        <f>IFERROR(VLOOKUP($A31,대상!$B:$AD,MATCH(F$1,대상!$1:$1,0)-1,FALSE),"")</f>
        <v>0</v>
      </c>
      <c r="G31" s="3">
        <f>IFERROR(VLOOKUP($A31,집계!$B:$AD,MATCH(G$1,집계!$2:$2,0)-1,FALSE),"")</f>
        <v>5</v>
      </c>
      <c r="H31" s="3">
        <f>IFERROR(VLOOKUP($A31,집계!$B:$AD,MATCH(H$1,집계!$2:$2,0)-1,FALSE),"")</f>
        <v>78</v>
      </c>
      <c r="I31" s="3">
        <f>IFERROR(VLOOKUP($A31,집계!$B:$AD,MATCH(I$1,집계!$2:$2,0)-1,FALSE),"")</f>
        <v>79</v>
      </c>
      <c r="J31" s="3">
        <f>IFERROR(VLOOKUP($A31,집계!$B:$AD,MATCH(J$1,집계!$2:$2,0)-1,FALSE),"")</f>
        <v>75</v>
      </c>
      <c r="K31" s="3">
        <f>IFERROR(VLOOKUP($A31,집계!$B:$AD,MATCH(K$1,집계!$2:$2,0)-1,FALSE),"")</f>
        <v>86</v>
      </c>
      <c r="L31" s="3">
        <f>IFERROR(VLOOKUP($A31,집계!$B:$AD,MATCH(L$1,집계!$2:$2,0)-1,FALSE),"")</f>
        <v>84</v>
      </c>
      <c r="M31" s="16">
        <f>IFERROR(VLOOKUP($A31,집계!$B:$AD,MATCH(M$1,집계!$2:$2,0)-1,FALSE),"")</f>
        <v>80.333333333333329</v>
      </c>
      <c r="N31" s="16">
        <f>IFERROR(VLOOKUP($A31,집계!$B:$AD,MATCH(N$1,집계!$2:$2,0)-1,FALSE),"")</f>
        <v>0</v>
      </c>
      <c r="O31" s="16">
        <f>IFERROR(VLOOKUP($A31,집계!$B:$AD,MATCH(O$1,집계!$2:$2,0)-1,FALSE),"")</f>
        <v>80.333333333333329</v>
      </c>
      <c r="P31" s="31" t="str">
        <f>IFERROR(VLOOKUP($A31,집계!$B:$AD,MATCH(P$1,집계!$2:$2,0)-1,FALSE),"")</f>
        <v/>
      </c>
    </row>
    <row r="32" spans="1:16" ht="17.100000000000001" customHeight="1" x14ac:dyDescent="0.35">
      <c r="A32" s="2">
        <v>20424842</v>
      </c>
      <c r="B32" s="4" t="str">
        <f>IFERROR(VLOOKUP($A32,집계!$B:$AD,MATCH(B$1,집계!$2:$2,0)-1,FALSE),"")</f>
        <v/>
      </c>
      <c r="C32" s="4" t="str">
        <f>IFERROR(VLOOKUP($A32,집계!$B:$AD,MATCH(C$1,집계!$2:$2,0)-1,FALSE),"")</f>
        <v>안혜원</v>
      </c>
      <c r="D32" s="4">
        <f>IFERROR(VLOOKUP($A32,집계!$B:$AD,MATCH(D$1,집계!$2:$2,0)-1,FALSE),"")</f>
        <v>20424842</v>
      </c>
      <c r="E32" s="4" t="str">
        <f>IFERROR(VLOOKUP($A32,집계!$B:$AD,MATCH(E$1,집계!$2:$2,0)-1,FALSE),"")</f>
        <v>사용자 경험 데이터 기반의 AI 지능형 디자인 오브제 플랫폼</v>
      </c>
      <c r="F32" s="31" t="str">
        <f>IFERROR(VLOOKUP($A32,대상!$B:$AD,MATCH(F$1,대상!$1:$1,0)-1,FALSE),"")</f>
        <v>요건탈락</v>
      </c>
      <c r="G32" s="3">
        <f>IFERROR(VLOOKUP($A32,집계!$B:$AD,MATCH(G$1,집계!$2:$2,0)-1,FALSE),"")</f>
        <v>5</v>
      </c>
      <c r="H32" s="3" t="str">
        <f>IFERROR(VLOOKUP($A32,집계!$B:$AD,MATCH(H$1,집계!$2:$2,0)-1,FALSE),"")</f>
        <v/>
      </c>
      <c r="I32" s="3" t="str">
        <f>IFERROR(VLOOKUP($A32,집계!$B:$AD,MATCH(I$1,집계!$2:$2,0)-1,FALSE),"")</f>
        <v/>
      </c>
      <c r="J32" s="3" t="str">
        <f>IFERROR(VLOOKUP($A32,집계!$B:$AD,MATCH(J$1,집계!$2:$2,0)-1,FALSE),"")</f>
        <v/>
      </c>
      <c r="K32" s="3" t="str">
        <f>IFERROR(VLOOKUP($A32,집계!$B:$AD,MATCH(K$1,집계!$2:$2,0)-1,FALSE),"")</f>
        <v/>
      </c>
      <c r="L32" s="3" t="str">
        <f>IFERROR(VLOOKUP($A32,집계!$B:$AD,MATCH(L$1,집계!$2:$2,0)-1,FALSE),"")</f>
        <v/>
      </c>
      <c r="M32" s="16">
        <f>IFERROR(VLOOKUP($A32,집계!$B:$AD,MATCH(M$1,집계!$2:$2,0)-1,FALSE),"")</f>
        <v>0</v>
      </c>
      <c r="N32" s="16">
        <f>IFERROR(VLOOKUP($A32,집계!$B:$AD,MATCH(N$1,집계!$2:$2,0)-1,FALSE),"")</f>
        <v>0</v>
      </c>
      <c r="O32" s="16">
        <f>IFERROR(VLOOKUP($A32,집계!$B:$AD,MATCH(O$1,집계!$2:$2,0)-1,FALSE),"")</f>
        <v>0</v>
      </c>
      <c r="P32" s="31" t="str">
        <f>IFERROR(VLOOKUP($A32,집계!$B:$AD,MATCH(P$1,집계!$2:$2,0)-1,FALSE),"")</f>
        <v/>
      </c>
    </row>
    <row r="33" spans="1:16" ht="17.100000000000001" customHeight="1" x14ac:dyDescent="0.35">
      <c r="A33" s="2">
        <v>20424988</v>
      </c>
      <c r="B33" s="4">
        <f>IFERROR(VLOOKUP($A33,집계!$B:$AD,MATCH(B$1,집계!$2:$2,0)-1,FALSE),"")</f>
        <v>35</v>
      </c>
      <c r="C33" s="4" t="str">
        <f>IFERROR(VLOOKUP($A33,집계!$B:$AD,MATCH(C$1,집계!$2:$2,0)-1,FALSE),"")</f>
        <v>이호진</v>
      </c>
      <c r="D33" s="4">
        <f>IFERROR(VLOOKUP($A33,집계!$B:$AD,MATCH(D$1,집계!$2:$2,0)-1,FALSE),"")</f>
        <v>20424988</v>
      </c>
      <c r="E33" s="4" t="str">
        <f>IFERROR(VLOOKUP($A33,집계!$B:$AD,MATCH(E$1,집계!$2:$2,0)-1,FALSE),"")</f>
        <v>AI기술을 적용한 고가의 PT부담없이 운동 초보자도 자세 교정할 수 있는 운동기기 ‘모션코치’</v>
      </c>
      <c r="F33" s="31">
        <f>IFERROR(VLOOKUP($A33,대상!$B:$AD,MATCH(F$1,대상!$1:$1,0)-1,FALSE),"")</f>
        <v>0</v>
      </c>
      <c r="G33" s="3">
        <f>IFERROR(VLOOKUP($A33,집계!$B:$AD,MATCH(G$1,집계!$2:$2,0)-1,FALSE),"")</f>
        <v>5</v>
      </c>
      <c r="H33" s="3">
        <f>IFERROR(VLOOKUP($A33,집계!$B:$AD,MATCH(H$1,집계!$2:$2,0)-1,FALSE),"")</f>
        <v>72</v>
      </c>
      <c r="I33" s="3">
        <f>IFERROR(VLOOKUP($A33,집계!$B:$AD,MATCH(I$1,집계!$2:$2,0)-1,FALSE),"")</f>
        <v>70</v>
      </c>
      <c r="J33" s="3">
        <f>IFERROR(VLOOKUP($A33,집계!$B:$AD,MATCH(J$1,집계!$2:$2,0)-1,FALSE),"")</f>
        <v>81</v>
      </c>
      <c r="K33" s="3">
        <f>IFERROR(VLOOKUP($A33,집계!$B:$AD,MATCH(K$1,집계!$2:$2,0)-1,FALSE),"")</f>
        <v>85</v>
      </c>
      <c r="L33" s="3">
        <f>IFERROR(VLOOKUP($A33,집계!$B:$AD,MATCH(L$1,집계!$2:$2,0)-1,FALSE),"")</f>
        <v>86</v>
      </c>
      <c r="M33" s="16">
        <f>IFERROR(VLOOKUP($A33,집계!$B:$AD,MATCH(M$1,집계!$2:$2,0)-1,FALSE),"")</f>
        <v>79.333333333333329</v>
      </c>
      <c r="N33" s="16">
        <f>IFERROR(VLOOKUP($A33,집계!$B:$AD,MATCH(N$1,집계!$2:$2,0)-1,FALSE),"")</f>
        <v>2</v>
      </c>
      <c r="O33" s="16">
        <f>IFERROR(VLOOKUP($A33,집계!$B:$AD,MATCH(O$1,집계!$2:$2,0)-1,FALSE),"")</f>
        <v>81.333333333333329</v>
      </c>
      <c r="P33" s="31" t="str">
        <f>IFERROR(VLOOKUP($A33,집계!$B:$AD,MATCH(P$1,집계!$2:$2,0)-1,FALSE),"")</f>
        <v/>
      </c>
    </row>
    <row r="34" spans="1:16" ht="17.100000000000001" customHeight="1" x14ac:dyDescent="0.35">
      <c r="A34" s="2">
        <v>20425034</v>
      </c>
      <c r="B34" s="4">
        <f>IFERROR(VLOOKUP($A34,집계!$B:$AD,MATCH(B$1,집계!$2:$2,0)-1,FALSE),"")</f>
        <v>192</v>
      </c>
      <c r="C34" s="4" t="str">
        <f>IFERROR(VLOOKUP($A34,집계!$B:$AD,MATCH(C$1,집계!$2:$2,0)-1,FALSE),"")</f>
        <v>이윤석</v>
      </c>
      <c r="D34" s="4">
        <f>IFERROR(VLOOKUP($A34,집계!$B:$AD,MATCH(D$1,집계!$2:$2,0)-1,FALSE),"")</f>
        <v>20425034</v>
      </c>
      <c r="E34" s="4" t="str">
        <f>IFERROR(VLOOKUP($A34,집계!$B:$AD,MATCH(E$1,집계!$2:$2,0)-1,FALSE),"")</f>
        <v>베이블</v>
      </c>
      <c r="F34" s="31">
        <f>IFERROR(VLOOKUP($A34,대상!$B:$AD,MATCH(F$1,대상!$1:$1,0)-1,FALSE),"")</f>
        <v>0</v>
      </c>
      <c r="G34" s="3">
        <f>IFERROR(VLOOKUP($A34,집계!$B:$AD,MATCH(G$1,집계!$2:$2,0)-1,FALSE),"")</f>
        <v>5</v>
      </c>
      <c r="H34" s="3">
        <f>IFERROR(VLOOKUP($A34,집계!$B:$AD,MATCH(H$1,집계!$2:$2,0)-1,FALSE),"")</f>
        <v>87</v>
      </c>
      <c r="I34" s="3">
        <f>IFERROR(VLOOKUP($A34,집계!$B:$AD,MATCH(I$1,집계!$2:$2,0)-1,FALSE),"")</f>
        <v>63</v>
      </c>
      <c r="J34" s="3">
        <f>IFERROR(VLOOKUP($A34,집계!$B:$AD,MATCH(J$1,집계!$2:$2,0)-1,FALSE),"")</f>
        <v>67</v>
      </c>
      <c r="K34" s="3">
        <f>IFERROR(VLOOKUP($A34,집계!$B:$AD,MATCH(K$1,집계!$2:$2,0)-1,FALSE),"")</f>
        <v>68</v>
      </c>
      <c r="L34" s="3">
        <f>IFERROR(VLOOKUP($A34,집계!$B:$AD,MATCH(L$1,집계!$2:$2,0)-1,FALSE),"")</f>
        <v>61</v>
      </c>
      <c r="M34" s="16">
        <f>IFERROR(VLOOKUP($A34,집계!$B:$AD,MATCH(M$1,집계!$2:$2,0)-1,FALSE),"")</f>
        <v>66</v>
      </c>
      <c r="N34" s="16">
        <f>IFERROR(VLOOKUP($A34,집계!$B:$AD,MATCH(N$1,집계!$2:$2,0)-1,FALSE),"")</f>
        <v>0</v>
      </c>
      <c r="O34" s="16">
        <f>IFERROR(VLOOKUP($A34,집계!$B:$AD,MATCH(O$1,집계!$2:$2,0)-1,FALSE),"")</f>
        <v>66</v>
      </c>
      <c r="P34" s="31" t="str">
        <f>IFERROR(VLOOKUP($A34,집계!$B:$AD,MATCH(P$1,집계!$2:$2,0)-1,FALSE),"")</f>
        <v/>
      </c>
    </row>
    <row r="35" spans="1:16" ht="17.100000000000001" customHeight="1" x14ac:dyDescent="0.35">
      <c r="A35" s="2">
        <v>20425875</v>
      </c>
      <c r="B35" s="4">
        <f>IFERROR(VLOOKUP($A35,집계!$B:$AD,MATCH(B$1,집계!$2:$2,0)-1,FALSE),"")</f>
        <v>18</v>
      </c>
      <c r="C35" s="4" t="str">
        <f>IFERROR(VLOOKUP($A35,집계!$B:$AD,MATCH(C$1,집계!$2:$2,0)-1,FALSE),"")</f>
        <v>문기훈</v>
      </c>
      <c r="D35" s="4">
        <f>IFERROR(VLOOKUP($A35,집계!$B:$AD,MATCH(D$1,집계!$2:$2,0)-1,FALSE),"")</f>
        <v>20425875</v>
      </c>
      <c r="E35" s="4" t="str">
        <f>IFERROR(VLOOKUP($A35,집계!$B:$AD,MATCH(E$1,집계!$2:$2,0)-1,FALSE),"")</f>
        <v>반진동 기술이 적용된 반도체 정밀 광학 장비용 잔류 진동 상쇄 모듈</v>
      </c>
      <c r="F35" s="31">
        <f>IFERROR(VLOOKUP($A35,대상!$B:$AD,MATCH(F$1,대상!$1:$1,0)-1,FALSE),"")</f>
        <v>0</v>
      </c>
      <c r="G35" s="3">
        <f>IFERROR(VLOOKUP($A35,집계!$B:$AD,MATCH(G$1,집계!$2:$2,0)-1,FALSE),"")</f>
        <v>5</v>
      </c>
      <c r="H35" s="3">
        <f>IFERROR(VLOOKUP($A35,집계!$B:$AD,MATCH(H$1,집계!$2:$2,0)-1,FALSE),"")</f>
        <v>88</v>
      </c>
      <c r="I35" s="3">
        <f>IFERROR(VLOOKUP($A35,집계!$B:$AD,MATCH(I$1,집계!$2:$2,0)-1,FALSE),"")</f>
        <v>89</v>
      </c>
      <c r="J35" s="3">
        <f>IFERROR(VLOOKUP($A35,집계!$B:$AD,MATCH(J$1,집계!$2:$2,0)-1,FALSE),"")</f>
        <v>80</v>
      </c>
      <c r="K35" s="3">
        <f>IFERROR(VLOOKUP($A35,집계!$B:$AD,MATCH(K$1,집계!$2:$2,0)-1,FALSE),"")</f>
        <v>88</v>
      </c>
      <c r="L35" s="3">
        <f>IFERROR(VLOOKUP($A35,집계!$B:$AD,MATCH(L$1,집계!$2:$2,0)-1,FALSE),"")</f>
        <v>78</v>
      </c>
      <c r="M35" s="16">
        <f>IFERROR(VLOOKUP($A35,집계!$B:$AD,MATCH(M$1,집계!$2:$2,0)-1,FALSE),"")</f>
        <v>85.333333333333329</v>
      </c>
      <c r="N35" s="16">
        <f>IFERROR(VLOOKUP($A35,집계!$B:$AD,MATCH(N$1,집계!$2:$2,0)-1,FALSE),"")</f>
        <v>0</v>
      </c>
      <c r="O35" s="16">
        <f>IFERROR(VLOOKUP($A35,집계!$B:$AD,MATCH(O$1,집계!$2:$2,0)-1,FALSE),"")</f>
        <v>85.333333333333329</v>
      </c>
      <c r="P35" s="31" t="str">
        <f>IFERROR(VLOOKUP($A35,집계!$B:$AD,MATCH(P$1,집계!$2:$2,0)-1,FALSE),"")</f>
        <v/>
      </c>
    </row>
    <row r="36" spans="1:16" ht="17.100000000000001" customHeight="1" x14ac:dyDescent="0.35">
      <c r="A36" s="2">
        <v>20425945</v>
      </c>
      <c r="B36" s="4">
        <f>IFERROR(VLOOKUP($A36,집계!$B:$AD,MATCH(B$1,집계!$2:$2,0)-1,FALSE),"")</f>
        <v>145</v>
      </c>
      <c r="C36" s="4" t="str">
        <f>IFERROR(VLOOKUP($A36,집계!$B:$AD,MATCH(C$1,집계!$2:$2,0)-1,FALSE),"")</f>
        <v>허진영</v>
      </c>
      <c r="D36" s="4">
        <f>IFERROR(VLOOKUP($A36,집계!$B:$AD,MATCH(D$1,집계!$2:$2,0)-1,FALSE),"")</f>
        <v>20425945</v>
      </c>
      <c r="E36" s="4" t="str">
        <f>IFERROR(VLOOKUP($A36,집계!$B:$AD,MATCH(E$1,집계!$2:$2,0)-1,FALSE),"")</f>
        <v>동결건조 부추 기반 슬라이스컷 채소 식재료 제품 (숨담 부추)</v>
      </c>
      <c r="F36" s="31">
        <f>IFERROR(VLOOKUP($A36,대상!$B:$AD,MATCH(F$1,대상!$1:$1,0)-1,FALSE),"")</f>
        <v>0</v>
      </c>
      <c r="G36" s="3">
        <f>IFERROR(VLOOKUP($A36,집계!$B:$AD,MATCH(G$1,집계!$2:$2,0)-1,FALSE),"")</f>
        <v>5</v>
      </c>
      <c r="H36" s="3">
        <f>IFERROR(VLOOKUP($A36,집계!$B:$AD,MATCH(H$1,집계!$2:$2,0)-1,FALSE),"")</f>
        <v>84</v>
      </c>
      <c r="I36" s="3">
        <f>IFERROR(VLOOKUP($A36,집계!$B:$AD,MATCH(I$1,집계!$2:$2,0)-1,FALSE),"")</f>
        <v>63</v>
      </c>
      <c r="J36" s="3">
        <f>IFERROR(VLOOKUP($A36,집계!$B:$AD,MATCH(J$1,집계!$2:$2,0)-1,FALSE),"")</f>
        <v>69</v>
      </c>
      <c r="K36" s="3">
        <f>IFERROR(VLOOKUP($A36,집계!$B:$AD,MATCH(K$1,집계!$2:$2,0)-1,FALSE),"")</f>
        <v>69</v>
      </c>
      <c r="L36" s="3">
        <f>IFERROR(VLOOKUP($A36,집계!$B:$AD,MATCH(L$1,집계!$2:$2,0)-1,FALSE),"")</f>
        <v>78</v>
      </c>
      <c r="M36" s="16">
        <f>IFERROR(VLOOKUP($A36,집계!$B:$AD,MATCH(M$1,집계!$2:$2,0)-1,FALSE),"")</f>
        <v>72</v>
      </c>
      <c r="N36" s="16">
        <f>IFERROR(VLOOKUP($A36,집계!$B:$AD,MATCH(N$1,집계!$2:$2,0)-1,FALSE),"")</f>
        <v>0</v>
      </c>
      <c r="O36" s="16">
        <f>IFERROR(VLOOKUP($A36,집계!$B:$AD,MATCH(O$1,집계!$2:$2,0)-1,FALSE),"")</f>
        <v>72</v>
      </c>
      <c r="P36" s="31" t="str">
        <f>IFERROR(VLOOKUP($A36,집계!$B:$AD,MATCH(P$1,집계!$2:$2,0)-1,FALSE),"")</f>
        <v/>
      </c>
    </row>
    <row r="37" spans="1:16" ht="17.100000000000001" customHeight="1" x14ac:dyDescent="0.35">
      <c r="A37" s="2">
        <v>20426256</v>
      </c>
      <c r="B37" s="4">
        <f>IFERROR(VLOOKUP($A37,집계!$B:$AD,MATCH(B$1,집계!$2:$2,0)-1,FALSE),"")</f>
        <v>126</v>
      </c>
      <c r="C37" s="4" t="str">
        <f>IFERROR(VLOOKUP($A37,집계!$B:$AD,MATCH(C$1,집계!$2:$2,0)-1,FALSE),"")</f>
        <v>이초원</v>
      </c>
      <c r="D37" s="4">
        <f>IFERROR(VLOOKUP($A37,집계!$B:$AD,MATCH(D$1,집계!$2:$2,0)-1,FALSE),"")</f>
        <v>20426256</v>
      </c>
      <c r="E37" s="4" t="str">
        <f>IFERROR(VLOOKUP($A37,집계!$B:$AD,MATCH(E$1,집계!$2:$2,0)-1,FALSE),"")</f>
        <v>기판·패키지 휨·평탄도·코플래너리티 검사장비</v>
      </c>
      <c r="F37" s="31">
        <f>IFERROR(VLOOKUP($A37,대상!$B:$AD,MATCH(F$1,대상!$1:$1,0)-1,FALSE),"")</f>
        <v>0</v>
      </c>
      <c r="G37" s="3">
        <f>IFERROR(VLOOKUP($A37,집계!$B:$AD,MATCH(G$1,집계!$2:$2,0)-1,FALSE),"")</f>
        <v>5</v>
      </c>
      <c r="H37" s="3">
        <f>IFERROR(VLOOKUP($A37,집계!$B:$AD,MATCH(H$1,집계!$2:$2,0)-1,FALSE),"")</f>
        <v>84</v>
      </c>
      <c r="I37" s="3">
        <f>IFERROR(VLOOKUP($A37,집계!$B:$AD,MATCH(I$1,집계!$2:$2,0)-1,FALSE),"")</f>
        <v>61</v>
      </c>
      <c r="J37" s="3">
        <f>IFERROR(VLOOKUP($A37,집계!$B:$AD,MATCH(J$1,집계!$2:$2,0)-1,FALSE),"")</f>
        <v>69</v>
      </c>
      <c r="K37" s="3">
        <f>IFERROR(VLOOKUP($A37,집계!$B:$AD,MATCH(K$1,집계!$2:$2,0)-1,FALSE),"")</f>
        <v>78</v>
      </c>
      <c r="L37" s="3">
        <f>IFERROR(VLOOKUP($A37,집계!$B:$AD,MATCH(L$1,집계!$2:$2,0)-1,FALSE),"")</f>
        <v>74</v>
      </c>
      <c r="M37" s="16">
        <f>IFERROR(VLOOKUP($A37,집계!$B:$AD,MATCH(M$1,집계!$2:$2,0)-1,FALSE),"")</f>
        <v>73.666666666666671</v>
      </c>
      <c r="N37" s="16">
        <f>IFERROR(VLOOKUP($A37,집계!$B:$AD,MATCH(N$1,집계!$2:$2,0)-1,FALSE),"")</f>
        <v>0</v>
      </c>
      <c r="O37" s="16">
        <f>IFERROR(VLOOKUP($A37,집계!$B:$AD,MATCH(O$1,집계!$2:$2,0)-1,FALSE),"")</f>
        <v>73.666666666666671</v>
      </c>
      <c r="P37" s="31" t="str">
        <f>IFERROR(VLOOKUP($A37,집계!$B:$AD,MATCH(P$1,집계!$2:$2,0)-1,FALSE),"")</f>
        <v/>
      </c>
    </row>
    <row r="38" spans="1:16" ht="17.100000000000001" customHeight="1" x14ac:dyDescent="0.35">
      <c r="A38" s="2">
        <v>20426627</v>
      </c>
      <c r="B38" s="4">
        <f>IFERROR(VLOOKUP($A38,집계!$B:$AD,MATCH(B$1,집계!$2:$2,0)-1,FALSE),"")</f>
        <v>193</v>
      </c>
      <c r="C38" s="4" t="str">
        <f>IFERROR(VLOOKUP($A38,집계!$B:$AD,MATCH(C$1,집계!$2:$2,0)-1,FALSE),"")</f>
        <v>지의진</v>
      </c>
      <c r="D38" s="4">
        <f>IFERROR(VLOOKUP($A38,집계!$B:$AD,MATCH(D$1,집계!$2:$2,0)-1,FALSE),"")</f>
        <v>20426627</v>
      </c>
      <c r="E38" s="4" t="str">
        <f>IFERROR(VLOOKUP($A38,집계!$B:$AD,MATCH(E$1,집계!$2:$2,0)-1,FALSE),"")</f>
        <v>스마트 운영 결제 기술이 적용된 B2B 맞춤형 24시간 무인 건자재 유통 플랫폼</v>
      </c>
      <c r="F38" s="31">
        <f>IFERROR(VLOOKUP($A38,대상!$B:$AD,MATCH(F$1,대상!$1:$1,0)-1,FALSE),"")</f>
        <v>0</v>
      </c>
      <c r="G38" s="3">
        <f>IFERROR(VLOOKUP($A38,집계!$B:$AD,MATCH(G$1,집계!$2:$2,0)-1,FALSE),"")</f>
        <v>5</v>
      </c>
      <c r="H38" s="3">
        <f>IFERROR(VLOOKUP($A38,집계!$B:$AD,MATCH(H$1,집계!$2:$2,0)-1,FALSE),"")</f>
        <v>84</v>
      </c>
      <c r="I38" s="3">
        <f>IFERROR(VLOOKUP($A38,집계!$B:$AD,MATCH(I$1,집계!$2:$2,0)-1,FALSE),"")</f>
        <v>64</v>
      </c>
      <c r="J38" s="3">
        <f>IFERROR(VLOOKUP($A38,집계!$B:$AD,MATCH(J$1,집계!$2:$2,0)-1,FALSE),"")</f>
        <v>61</v>
      </c>
      <c r="K38" s="3">
        <f>IFERROR(VLOOKUP($A38,집계!$B:$AD,MATCH(K$1,집계!$2:$2,0)-1,FALSE),"")</f>
        <v>68</v>
      </c>
      <c r="L38" s="3">
        <f>IFERROR(VLOOKUP($A38,집계!$B:$AD,MATCH(L$1,집계!$2:$2,0)-1,FALSE),"")</f>
        <v>64</v>
      </c>
      <c r="M38" s="16">
        <f>IFERROR(VLOOKUP($A38,집계!$B:$AD,MATCH(M$1,집계!$2:$2,0)-1,FALSE),"")</f>
        <v>65.333333333333329</v>
      </c>
      <c r="N38" s="16">
        <f>IFERROR(VLOOKUP($A38,집계!$B:$AD,MATCH(N$1,집계!$2:$2,0)-1,FALSE),"")</f>
        <v>0</v>
      </c>
      <c r="O38" s="16">
        <f>IFERROR(VLOOKUP($A38,집계!$B:$AD,MATCH(O$1,집계!$2:$2,0)-1,FALSE),"")</f>
        <v>65.333333333333329</v>
      </c>
      <c r="P38" s="31" t="str">
        <f>IFERROR(VLOOKUP($A38,집계!$B:$AD,MATCH(P$1,집계!$2:$2,0)-1,FALSE),"")</f>
        <v/>
      </c>
    </row>
    <row r="39" spans="1:16" ht="17.100000000000001" customHeight="1" x14ac:dyDescent="0.35">
      <c r="A39" s="2">
        <v>20426726</v>
      </c>
      <c r="B39" s="4">
        <f>IFERROR(VLOOKUP($A39,집계!$B:$AD,MATCH(B$1,집계!$2:$2,0)-1,FALSE),"")</f>
        <v>166</v>
      </c>
      <c r="C39" s="4" t="str">
        <f>IFERROR(VLOOKUP($A39,집계!$B:$AD,MATCH(C$1,집계!$2:$2,0)-1,FALSE),"")</f>
        <v>김억근</v>
      </c>
      <c r="D39" s="4">
        <f>IFERROR(VLOOKUP($A39,집계!$B:$AD,MATCH(D$1,집계!$2:$2,0)-1,FALSE),"")</f>
        <v>20426726</v>
      </c>
      <c r="E39" s="4" t="str">
        <f>IFERROR(VLOOKUP($A39,집계!$B:$AD,MATCH(E$1,집계!$2:$2,0)-1,FALSE),"")</f>
        <v>AI 기반 통합 비전 검사 시스템을 활용한 식품 품질 자동화 장비</v>
      </c>
      <c r="F39" s="31">
        <f>IFERROR(VLOOKUP($A39,대상!$B:$AD,MATCH(F$1,대상!$1:$1,0)-1,FALSE),"")</f>
        <v>0</v>
      </c>
      <c r="G39" s="3">
        <f>IFERROR(VLOOKUP($A39,집계!$B:$AD,MATCH(G$1,집계!$2:$2,0)-1,FALSE),"")</f>
        <v>5</v>
      </c>
      <c r="H39" s="3">
        <f>IFERROR(VLOOKUP($A39,집계!$B:$AD,MATCH(H$1,집계!$2:$2,0)-1,FALSE),"")</f>
        <v>84</v>
      </c>
      <c r="I39" s="3">
        <f>IFERROR(VLOOKUP($A39,집계!$B:$AD,MATCH(I$1,집계!$2:$2,0)-1,FALSE),"")</f>
        <v>66</v>
      </c>
      <c r="J39" s="3">
        <f>IFERROR(VLOOKUP($A39,집계!$B:$AD,MATCH(J$1,집계!$2:$2,0)-1,FALSE),"")</f>
        <v>73</v>
      </c>
      <c r="K39" s="3">
        <f>IFERROR(VLOOKUP($A39,집계!$B:$AD,MATCH(K$1,집계!$2:$2,0)-1,FALSE),"")</f>
        <v>69</v>
      </c>
      <c r="L39" s="3">
        <f>IFERROR(VLOOKUP($A39,집계!$B:$AD,MATCH(L$1,집계!$2:$2,0)-1,FALSE),"")</f>
        <v>68</v>
      </c>
      <c r="M39" s="16">
        <f>IFERROR(VLOOKUP($A39,집계!$B:$AD,MATCH(M$1,집계!$2:$2,0)-1,FALSE),"")</f>
        <v>70</v>
      </c>
      <c r="N39" s="16">
        <f>IFERROR(VLOOKUP($A39,집계!$B:$AD,MATCH(N$1,집계!$2:$2,0)-1,FALSE),"")</f>
        <v>0</v>
      </c>
      <c r="O39" s="16">
        <f>IFERROR(VLOOKUP($A39,집계!$B:$AD,MATCH(O$1,집계!$2:$2,0)-1,FALSE),"")</f>
        <v>70</v>
      </c>
      <c r="P39" s="31" t="str">
        <f>IFERROR(VLOOKUP($A39,집계!$B:$AD,MATCH(P$1,집계!$2:$2,0)-1,FALSE),"")</f>
        <v/>
      </c>
    </row>
    <row r="40" spans="1:16" ht="17.100000000000001" customHeight="1" x14ac:dyDescent="0.35">
      <c r="A40" s="2">
        <v>20427057</v>
      </c>
      <c r="B40" s="4">
        <f>IFERROR(VLOOKUP($A40,집계!$B:$AD,MATCH(B$1,집계!$2:$2,0)-1,FALSE),"")</f>
        <v>28</v>
      </c>
      <c r="C40" s="4" t="str">
        <f>IFERROR(VLOOKUP($A40,집계!$B:$AD,MATCH(C$1,집계!$2:$2,0)-1,FALSE),"")</f>
        <v>김동현</v>
      </c>
      <c r="D40" s="4">
        <f>IFERROR(VLOOKUP($A40,집계!$B:$AD,MATCH(D$1,집계!$2:$2,0)-1,FALSE),"")</f>
        <v>20427057</v>
      </c>
      <c r="E40" s="4" t="str">
        <f>IFERROR(VLOOKUP($A40,집계!$B:$AD,MATCH(E$1,집계!$2:$2,0)-1,FALSE),"")</f>
        <v>검증된 도예 레시피 큐레이션 기반 맞춤형 소분 제조·판매 플랫폼 ‘클레이레시피(ClayRecipe)’</v>
      </c>
      <c r="F40" s="31">
        <f>IFERROR(VLOOKUP($A40,대상!$B:$AD,MATCH(F$1,대상!$1:$1,0)-1,FALSE),"")</f>
        <v>0</v>
      </c>
      <c r="G40" s="3">
        <f>IFERROR(VLOOKUP($A40,집계!$B:$AD,MATCH(G$1,집계!$2:$2,0)-1,FALSE),"")</f>
        <v>5</v>
      </c>
      <c r="H40" s="3">
        <f>IFERROR(VLOOKUP($A40,집계!$B:$AD,MATCH(H$1,집계!$2:$2,0)-1,FALSE),"")</f>
        <v>88</v>
      </c>
      <c r="I40" s="3">
        <f>IFERROR(VLOOKUP($A40,집계!$B:$AD,MATCH(I$1,집계!$2:$2,0)-1,FALSE),"")</f>
        <v>84</v>
      </c>
      <c r="J40" s="3">
        <f>IFERROR(VLOOKUP($A40,집계!$B:$AD,MATCH(J$1,집계!$2:$2,0)-1,FALSE),"")</f>
        <v>68</v>
      </c>
      <c r="K40" s="3">
        <f>IFERROR(VLOOKUP($A40,집계!$B:$AD,MATCH(K$1,집계!$2:$2,0)-1,FALSE),"")</f>
        <v>79</v>
      </c>
      <c r="L40" s="3">
        <f>IFERROR(VLOOKUP($A40,집계!$B:$AD,MATCH(L$1,집계!$2:$2,0)-1,FALSE),"")</f>
        <v>83</v>
      </c>
      <c r="M40" s="16">
        <f>IFERROR(VLOOKUP($A40,집계!$B:$AD,MATCH(M$1,집계!$2:$2,0)-1,FALSE),"")</f>
        <v>82</v>
      </c>
      <c r="N40" s="16">
        <f>IFERROR(VLOOKUP($A40,집계!$B:$AD,MATCH(N$1,집계!$2:$2,0)-1,FALSE),"")</f>
        <v>0</v>
      </c>
      <c r="O40" s="16">
        <f>IFERROR(VLOOKUP($A40,집계!$B:$AD,MATCH(O$1,집계!$2:$2,0)-1,FALSE),"")</f>
        <v>82</v>
      </c>
      <c r="P40" s="31" t="str">
        <f>IFERROR(VLOOKUP($A40,집계!$B:$AD,MATCH(P$1,집계!$2:$2,0)-1,FALSE),"")</f>
        <v/>
      </c>
    </row>
    <row r="41" spans="1:16" ht="17.100000000000001" customHeight="1" x14ac:dyDescent="0.35">
      <c r="A41" s="2">
        <v>20427271</v>
      </c>
      <c r="B41" s="4">
        <f>IFERROR(VLOOKUP($A41,집계!$B:$AD,MATCH(B$1,집계!$2:$2,0)-1,FALSE),"")</f>
        <v>78</v>
      </c>
      <c r="C41" s="4" t="str">
        <f>IFERROR(VLOOKUP($A41,집계!$B:$AD,MATCH(C$1,집계!$2:$2,0)-1,FALSE),"")</f>
        <v>윤성원</v>
      </c>
      <c r="D41" s="4">
        <f>IFERROR(VLOOKUP($A41,집계!$B:$AD,MATCH(D$1,집계!$2:$2,0)-1,FALSE),"")</f>
        <v>20427271</v>
      </c>
      <c r="E41" s="4" t="str">
        <f>IFERROR(VLOOKUP($A41,집계!$B:$AD,MATCH(E$1,집계!$2:$2,0)-1,FALSE),"")</f>
        <v>AI 기반 환경반응형 스마트 온열의자</v>
      </c>
      <c r="F41" s="31">
        <f>IFERROR(VLOOKUP($A41,대상!$B:$AD,MATCH(F$1,대상!$1:$1,0)-1,FALSE),"")</f>
        <v>0</v>
      </c>
      <c r="G41" s="3">
        <f>IFERROR(VLOOKUP($A41,집계!$B:$AD,MATCH(G$1,집계!$2:$2,0)-1,FALSE),"")</f>
        <v>5</v>
      </c>
      <c r="H41" s="3">
        <f>IFERROR(VLOOKUP($A41,집계!$B:$AD,MATCH(H$1,집계!$2:$2,0)-1,FALSE),"")</f>
        <v>80</v>
      </c>
      <c r="I41" s="3">
        <f>IFERROR(VLOOKUP($A41,집계!$B:$AD,MATCH(I$1,집계!$2:$2,0)-1,FALSE),"")</f>
        <v>73</v>
      </c>
      <c r="J41" s="3">
        <f>IFERROR(VLOOKUP($A41,집계!$B:$AD,MATCH(J$1,집계!$2:$2,0)-1,FALSE),"")</f>
        <v>83</v>
      </c>
      <c r="K41" s="3">
        <f>IFERROR(VLOOKUP($A41,집계!$B:$AD,MATCH(K$1,집계!$2:$2,0)-1,FALSE),"")</f>
        <v>79</v>
      </c>
      <c r="L41" s="3">
        <f>IFERROR(VLOOKUP($A41,집계!$B:$AD,MATCH(L$1,집계!$2:$2,0)-1,FALSE),"")</f>
        <v>70</v>
      </c>
      <c r="M41" s="16">
        <f>IFERROR(VLOOKUP($A41,집계!$B:$AD,MATCH(M$1,집계!$2:$2,0)-1,FALSE),"")</f>
        <v>77.333333333333329</v>
      </c>
      <c r="N41" s="16">
        <f>IFERROR(VLOOKUP($A41,집계!$B:$AD,MATCH(N$1,집계!$2:$2,0)-1,FALSE),"")</f>
        <v>0</v>
      </c>
      <c r="O41" s="16">
        <f>IFERROR(VLOOKUP($A41,집계!$B:$AD,MATCH(O$1,집계!$2:$2,0)-1,FALSE),"")</f>
        <v>77.333333333333329</v>
      </c>
      <c r="P41" s="31" t="str">
        <f>IFERROR(VLOOKUP($A41,집계!$B:$AD,MATCH(P$1,집계!$2:$2,0)-1,FALSE),"")</f>
        <v/>
      </c>
    </row>
    <row r="42" spans="1:16" ht="17.100000000000001" customHeight="1" x14ac:dyDescent="0.35">
      <c r="A42" s="2">
        <v>20427377</v>
      </c>
      <c r="B42" s="4">
        <f>IFERROR(VLOOKUP($A42,집계!$B:$AD,MATCH(B$1,집계!$2:$2,0)-1,FALSE),"")</f>
        <v>25</v>
      </c>
      <c r="C42" s="4" t="str">
        <f>IFERROR(VLOOKUP($A42,집계!$B:$AD,MATCH(C$1,집계!$2:$2,0)-1,FALSE),"")</f>
        <v>이용원</v>
      </c>
      <c r="D42" s="4">
        <f>IFERROR(VLOOKUP($A42,집계!$B:$AD,MATCH(D$1,집계!$2:$2,0)-1,FALSE),"")</f>
        <v>20427377</v>
      </c>
      <c r="E42" s="4" t="str">
        <f>IFERROR(VLOOKUP($A42,집계!$B:$AD,MATCH(E$1,집계!$2:$2,0)-1,FALSE),"")</f>
        <v>AI 가속기용 Smart Lid (GPU·HBM 냉각 모듈)</v>
      </c>
      <c r="F42" s="31">
        <f>IFERROR(VLOOKUP($A42,대상!$B:$AD,MATCH(F$1,대상!$1:$1,0)-1,FALSE),"")</f>
        <v>0</v>
      </c>
      <c r="G42" s="3">
        <f>IFERROR(VLOOKUP($A42,집계!$B:$AD,MATCH(G$1,집계!$2:$2,0)-1,FALSE),"")</f>
        <v>5</v>
      </c>
      <c r="H42" s="3">
        <f>IFERROR(VLOOKUP($A42,집계!$B:$AD,MATCH(H$1,집계!$2:$2,0)-1,FALSE),"")</f>
        <v>78</v>
      </c>
      <c r="I42" s="3">
        <f>IFERROR(VLOOKUP($A42,집계!$B:$AD,MATCH(I$1,집계!$2:$2,0)-1,FALSE),"")</f>
        <v>83</v>
      </c>
      <c r="J42" s="3">
        <f>IFERROR(VLOOKUP($A42,집계!$B:$AD,MATCH(J$1,집계!$2:$2,0)-1,FALSE),"")</f>
        <v>71</v>
      </c>
      <c r="K42" s="3">
        <f>IFERROR(VLOOKUP($A42,집계!$B:$AD,MATCH(K$1,집계!$2:$2,0)-1,FALSE),"")</f>
        <v>89</v>
      </c>
      <c r="L42" s="3">
        <f>IFERROR(VLOOKUP($A42,집계!$B:$AD,MATCH(L$1,집계!$2:$2,0)-1,FALSE),"")</f>
        <v>87</v>
      </c>
      <c r="M42" s="16">
        <f>IFERROR(VLOOKUP($A42,집계!$B:$AD,MATCH(M$1,집계!$2:$2,0)-1,FALSE),"")</f>
        <v>82.666666666666671</v>
      </c>
      <c r="N42" s="16">
        <f>IFERROR(VLOOKUP($A42,집계!$B:$AD,MATCH(N$1,집계!$2:$2,0)-1,FALSE),"")</f>
        <v>0</v>
      </c>
      <c r="O42" s="16">
        <f>IFERROR(VLOOKUP($A42,집계!$B:$AD,MATCH(O$1,집계!$2:$2,0)-1,FALSE),"")</f>
        <v>82.666666666666671</v>
      </c>
      <c r="P42" s="31" t="str">
        <f>IFERROR(VLOOKUP($A42,집계!$B:$AD,MATCH(P$1,집계!$2:$2,0)-1,FALSE),"")</f>
        <v/>
      </c>
    </row>
    <row r="43" spans="1:16" ht="17.100000000000001" customHeight="1" x14ac:dyDescent="0.35">
      <c r="A43" s="2">
        <v>20427536</v>
      </c>
      <c r="B43" s="4">
        <f>IFERROR(VLOOKUP($A43,집계!$B:$AD,MATCH(B$1,집계!$2:$2,0)-1,FALSE),"")</f>
        <v>96</v>
      </c>
      <c r="C43" s="4" t="str">
        <f>IFERROR(VLOOKUP($A43,집계!$B:$AD,MATCH(C$1,집계!$2:$2,0)-1,FALSE),"")</f>
        <v>박진우</v>
      </c>
      <c r="D43" s="4">
        <f>IFERROR(VLOOKUP($A43,집계!$B:$AD,MATCH(D$1,집계!$2:$2,0)-1,FALSE),"")</f>
        <v>20427536</v>
      </c>
      <c r="E43" s="4" t="str">
        <f>IFERROR(VLOOKUP($A43,집계!$B:$AD,MATCH(E$1,집계!$2:$2,0)-1,FALSE),"")</f>
        <v>Physical AI 기반 산업 데이터 플랫폼</v>
      </c>
      <c r="F43" s="31">
        <f>IFERROR(VLOOKUP($A43,대상!$B:$AD,MATCH(F$1,대상!$1:$1,0)-1,FALSE),"")</f>
        <v>0</v>
      </c>
      <c r="G43" s="3">
        <f>IFERROR(VLOOKUP($A43,집계!$B:$AD,MATCH(G$1,집계!$2:$2,0)-1,FALSE),"")</f>
        <v>5</v>
      </c>
      <c r="H43" s="3">
        <f>IFERROR(VLOOKUP($A43,집계!$B:$AD,MATCH(H$1,집계!$2:$2,0)-1,FALSE),"")</f>
        <v>72</v>
      </c>
      <c r="I43" s="3">
        <f>IFERROR(VLOOKUP($A43,집계!$B:$AD,MATCH(I$1,집계!$2:$2,0)-1,FALSE),"")</f>
        <v>87</v>
      </c>
      <c r="J43" s="3">
        <f>IFERROR(VLOOKUP($A43,집계!$B:$AD,MATCH(J$1,집계!$2:$2,0)-1,FALSE),"")</f>
        <v>71</v>
      </c>
      <c r="K43" s="3">
        <f>IFERROR(VLOOKUP($A43,집계!$B:$AD,MATCH(K$1,집계!$2:$2,0)-1,FALSE),"")</f>
        <v>86</v>
      </c>
      <c r="L43" s="3">
        <f>IFERROR(VLOOKUP($A43,집계!$B:$AD,MATCH(L$1,집계!$2:$2,0)-1,FALSE),"")</f>
        <v>62</v>
      </c>
      <c r="M43" s="16">
        <f>IFERROR(VLOOKUP($A43,집계!$B:$AD,MATCH(M$1,집계!$2:$2,0)-1,FALSE),"")</f>
        <v>76.333333333333329</v>
      </c>
      <c r="N43" s="16">
        <f>IFERROR(VLOOKUP($A43,집계!$B:$AD,MATCH(N$1,집계!$2:$2,0)-1,FALSE),"")</f>
        <v>0</v>
      </c>
      <c r="O43" s="16">
        <f>IFERROR(VLOOKUP($A43,집계!$B:$AD,MATCH(O$1,집계!$2:$2,0)-1,FALSE),"")</f>
        <v>76.333333333333329</v>
      </c>
      <c r="P43" s="31" t="str">
        <f>IFERROR(VLOOKUP($A43,집계!$B:$AD,MATCH(P$1,집계!$2:$2,0)-1,FALSE),"")</f>
        <v/>
      </c>
    </row>
    <row r="44" spans="1:16" ht="17.100000000000001" customHeight="1" x14ac:dyDescent="0.35">
      <c r="A44" s="2">
        <v>20427766</v>
      </c>
      <c r="B44" s="4">
        <f>IFERROR(VLOOKUP($A44,집계!$B:$AD,MATCH(B$1,집계!$2:$2,0)-1,FALSE),"")</f>
        <v>33</v>
      </c>
      <c r="C44" s="4" t="str">
        <f>IFERROR(VLOOKUP($A44,집계!$B:$AD,MATCH(C$1,집계!$2:$2,0)-1,FALSE),"")</f>
        <v>김시훈</v>
      </c>
      <c r="D44" s="4">
        <f>IFERROR(VLOOKUP($A44,집계!$B:$AD,MATCH(D$1,집계!$2:$2,0)-1,FALSE),"")</f>
        <v>20427766</v>
      </c>
      <c r="E44" s="4" t="str">
        <f>IFERROR(VLOOKUP($A44,집계!$B:$AD,MATCH(E$1,집계!$2:$2,0)-1,FALSE),"")</f>
        <v>“Small” Physical AI 기반 초저가 세미휴머노이드 개발</v>
      </c>
      <c r="F44" s="31">
        <f>IFERROR(VLOOKUP($A44,대상!$B:$AD,MATCH(F$1,대상!$1:$1,0)-1,FALSE),"")</f>
        <v>0</v>
      </c>
      <c r="G44" s="3">
        <f>IFERROR(VLOOKUP($A44,집계!$B:$AD,MATCH(G$1,집계!$2:$2,0)-1,FALSE),"")</f>
        <v>5</v>
      </c>
      <c r="H44" s="3">
        <f>IFERROR(VLOOKUP($A44,집계!$B:$AD,MATCH(H$1,집계!$2:$2,0)-1,FALSE),"")</f>
        <v>87</v>
      </c>
      <c r="I44" s="3">
        <f>IFERROR(VLOOKUP($A44,집계!$B:$AD,MATCH(I$1,집계!$2:$2,0)-1,FALSE),"")</f>
        <v>83</v>
      </c>
      <c r="J44" s="3">
        <f>IFERROR(VLOOKUP($A44,집계!$B:$AD,MATCH(J$1,집계!$2:$2,0)-1,FALSE),"")</f>
        <v>71</v>
      </c>
      <c r="K44" s="3">
        <f>IFERROR(VLOOKUP($A44,집계!$B:$AD,MATCH(K$1,집계!$2:$2,0)-1,FALSE),"")</f>
        <v>89</v>
      </c>
      <c r="L44" s="3">
        <f>IFERROR(VLOOKUP($A44,집계!$B:$AD,MATCH(L$1,집계!$2:$2,0)-1,FALSE),"")</f>
        <v>75</v>
      </c>
      <c r="M44" s="16">
        <f>IFERROR(VLOOKUP($A44,집계!$B:$AD,MATCH(M$1,집계!$2:$2,0)-1,FALSE),"")</f>
        <v>81.666666666666671</v>
      </c>
      <c r="N44" s="16">
        <f>IFERROR(VLOOKUP($A44,집계!$B:$AD,MATCH(N$1,집계!$2:$2,0)-1,FALSE),"")</f>
        <v>0</v>
      </c>
      <c r="O44" s="16">
        <f>IFERROR(VLOOKUP($A44,집계!$B:$AD,MATCH(O$1,집계!$2:$2,0)-1,FALSE),"")</f>
        <v>81.666666666666671</v>
      </c>
      <c r="P44" s="31" t="str">
        <f>IFERROR(VLOOKUP($A44,집계!$B:$AD,MATCH(P$1,집계!$2:$2,0)-1,FALSE),"")</f>
        <v/>
      </c>
    </row>
    <row r="45" spans="1:16" ht="17.100000000000001" customHeight="1" x14ac:dyDescent="0.35">
      <c r="A45" s="2">
        <v>20428016</v>
      </c>
      <c r="B45" s="4">
        <f>IFERROR(VLOOKUP($A45,집계!$B:$AD,MATCH(B$1,집계!$2:$2,0)-1,FALSE),"")</f>
        <v>106</v>
      </c>
      <c r="C45" s="4" t="str">
        <f>IFERROR(VLOOKUP($A45,집계!$B:$AD,MATCH(C$1,집계!$2:$2,0)-1,FALSE),"")</f>
        <v>김정민</v>
      </c>
      <c r="D45" s="4">
        <f>IFERROR(VLOOKUP($A45,집계!$B:$AD,MATCH(D$1,집계!$2:$2,0)-1,FALSE),"")</f>
        <v>20428016</v>
      </c>
      <c r="E45" s="4" t="str">
        <f>IFERROR(VLOOKUP($A45,집계!$B:$AD,MATCH(E$1,집계!$2:$2,0)-1,FALSE),"")</f>
        <v>13년 경력의 가구 장인이 만드는 ESG 실현을 위한 폐의류 업사이클 모듈형 가구 솔루션</v>
      </c>
      <c r="F45" s="31">
        <f>IFERROR(VLOOKUP($A45,대상!$B:$AD,MATCH(F$1,대상!$1:$1,0)-1,FALSE),"")</f>
        <v>0</v>
      </c>
      <c r="G45" s="3">
        <f>IFERROR(VLOOKUP($A45,집계!$B:$AD,MATCH(G$1,집계!$2:$2,0)-1,FALSE),"")</f>
        <v>5</v>
      </c>
      <c r="H45" s="3">
        <f>IFERROR(VLOOKUP($A45,집계!$B:$AD,MATCH(H$1,집계!$2:$2,0)-1,FALSE),"")</f>
        <v>77</v>
      </c>
      <c r="I45" s="3">
        <f>IFERROR(VLOOKUP($A45,집계!$B:$AD,MATCH(I$1,집계!$2:$2,0)-1,FALSE),"")</f>
        <v>76</v>
      </c>
      <c r="J45" s="3">
        <f>IFERROR(VLOOKUP($A45,집계!$B:$AD,MATCH(J$1,집계!$2:$2,0)-1,FALSE),"")</f>
        <v>69</v>
      </c>
      <c r="K45" s="3">
        <f>IFERROR(VLOOKUP($A45,집계!$B:$AD,MATCH(K$1,집계!$2:$2,0)-1,FALSE),"")</f>
        <v>77</v>
      </c>
      <c r="L45" s="3">
        <f>IFERROR(VLOOKUP($A45,집계!$B:$AD,MATCH(L$1,집계!$2:$2,0)-1,FALSE),"")</f>
        <v>74</v>
      </c>
      <c r="M45" s="16">
        <f>IFERROR(VLOOKUP($A45,집계!$B:$AD,MATCH(M$1,집계!$2:$2,0)-1,FALSE),"")</f>
        <v>75.666666666666671</v>
      </c>
      <c r="N45" s="16">
        <f>IFERROR(VLOOKUP($A45,집계!$B:$AD,MATCH(N$1,집계!$2:$2,0)-1,FALSE),"")</f>
        <v>0</v>
      </c>
      <c r="O45" s="16">
        <f>IFERROR(VLOOKUP($A45,집계!$B:$AD,MATCH(O$1,집계!$2:$2,0)-1,FALSE),"")</f>
        <v>75.666666666666671</v>
      </c>
      <c r="P45" s="31" t="str">
        <f>IFERROR(VLOOKUP($A45,집계!$B:$AD,MATCH(P$1,집계!$2:$2,0)-1,FALSE),"")</f>
        <v/>
      </c>
    </row>
    <row r="46" spans="1:16" ht="17.100000000000001" customHeight="1" x14ac:dyDescent="0.35">
      <c r="A46" s="2">
        <v>20428587</v>
      </c>
      <c r="B46" s="4">
        <f>IFERROR(VLOOKUP($A46,집계!$B:$AD,MATCH(B$1,집계!$2:$2,0)-1,FALSE),"")</f>
        <v>96</v>
      </c>
      <c r="C46" s="4" t="str">
        <f>IFERROR(VLOOKUP($A46,집계!$B:$AD,MATCH(C$1,집계!$2:$2,0)-1,FALSE),"")</f>
        <v>박성준</v>
      </c>
      <c r="D46" s="4">
        <f>IFERROR(VLOOKUP($A46,집계!$B:$AD,MATCH(D$1,집계!$2:$2,0)-1,FALSE),"")</f>
        <v>20428587</v>
      </c>
      <c r="E46" s="4" t="str">
        <f>IFERROR(VLOOKUP($A46,집계!$B:$AD,MATCH(E$1,집계!$2:$2,0)-1,FALSE),"")</f>
        <v>수중 합성 기반 기능성 나노파티클 분산액 소재 (Nano Ink)</v>
      </c>
      <c r="F46" s="31">
        <f>IFERROR(VLOOKUP($A46,대상!$B:$AD,MATCH(F$1,대상!$1:$1,0)-1,FALSE),"")</f>
        <v>0</v>
      </c>
      <c r="G46" s="3">
        <f>IFERROR(VLOOKUP($A46,집계!$B:$AD,MATCH(G$1,집계!$2:$2,0)-1,FALSE),"")</f>
        <v>5</v>
      </c>
      <c r="H46" s="3">
        <f>IFERROR(VLOOKUP($A46,집계!$B:$AD,MATCH(H$1,집계!$2:$2,0)-1,FALSE),"")</f>
        <v>73</v>
      </c>
      <c r="I46" s="3">
        <f>IFERROR(VLOOKUP($A46,집계!$B:$AD,MATCH(I$1,집계!$2:$2,0)-1,FALSE),"")</f>
        <v>83</v>
      </c>
      <c r="J46" s="3">
        <f>IFERROR(VLOOKUP($A46,집계!$B:$AD,MATCH(J$1,집계!$2:$2,0)-1,FALSE),"")</f>
        <v>74</v>
      </c>
      <c r="K46" s="3">
        <f>IFERROR(VLOOKUP($A46,집계!$B:$AD,MATCH(K$1,집계!$2:$2,0)-1,FALSE),"")</f>
        <v>79</v>
      </c>
      <c r="L46" s="3">
        <f>IFERROR(VLOOKUP($A46,집계!$B:$AD,MATCH(L$1,집계!$2:$2,0)-1,FALSE),"")</f>
        <v>76</v>
      </c>
      <c r="M46" s="16">
        <f>IFERROR(VLOOKUP($A46,집계!$B:$AD,MATCH(M$1,집계!$2:$2,0)-1,FALSE),"")</f>
        <v>76.333333333333329</v>
      </c>
      <c r="N46" s="16">
        <f>IFERROR(VLOOKUP($A46,집계!$B:$AD,MATCH(N$1,집계!$2:$2,0)-1,FALSE),"")</f>
        <v>0</v>
      </c>
      <c r="O46" s="16">
        <f>IFERROR(VLOOKUP($A46,집계!$B:$AD,MATCH(O$1,집계!$2:$2,0)-1,FALSE),"")</f>
        <v>76.333333333333329</v>
      </c>
      <c r="P46" s="31" t="str">
        <f>IFERROR(VLOOKUP($A46,집계!$B:$AD,MATCH(P$1,집계!$2:$2,0)-1,FALSE),"")</f>
        <v/>
      </c>
    </row>
    <row r="47" spans="1:16" ht="17.100000000000001" customHeight="1" x14ac:dyDescent="0.35">
      <c r="A47" s="2">
        <v>20429010</v>
      </c>
      <c r="B47" s="4">
        <f>IFERROR(VLOOKUP($A47,집계!$B:$AD,MATCH(B$1,집계!$2:$2,0)-1,FALSE),"")</f>
        <v>50</v>
      </c>
      <c r="C47" s="4" t="str">
        <f>IFERROR(VLOOKUP($A47,집계!$B:$AD,MATCH(C$1,집계!$2:$2,0)-1,FALSE),"")</f>
        <v>남유리</v>
      </c>
      <c r="D47" s="4">
        <f>IFERROR(VLOOKUP($A47,집계!$B:$AD,MATCH(D$1,집계!$2:$2,0)-1,FALSE),"")</f>
        <v>20429010</v>
      </c>
      <c r="E47" s="4" t="str">
        <f>IFERROR(VLOOKUP($A47,집계!$B:$AD,MATCH(E$1,집계!$2:$2,0)-1,FALSE),"")</f>
        <v xml:space="preserve">친환경 화장품 전용 디스펜서, 퓨어드랍 (기초스킨케어 제품 전용) </v>
      </c>
      <c r="F47" s="31">
        <f>IFERROR(VLOOKUP($A47,대상!$B:$AD,MATCH(F$1,대상!$1:$1,0)-1,FALSE),"")</f>
        <v>0</v>
      </c>
      <c r="G47" s="3">
        <f>IFERROR(VLOOKUP($A47,집계!$B:$AD,MATCH(G$1,집계!$2:$2,0)-1,FALSE),"")</f>
        <v>5</v>
      </c>
      <c r="H47" s="3">
        <f>IFERROR(VLOOKUP($A47,집계!$B:$AD,MATCH(H$1,집계!$2:$2,0)-1,FALSE),"")</f>
        <v>88</v>
      </c>
      <c r="I47" s="3">
        <f>IFERROR(VLOOKUP($A47,집계!$B:$AD,MATCH(I$1,집계!$2:$2,0)-1,FALSE),"")</f>
        <v>83</v>
      </c>
      <c r="J47" s="3">
        <f>IFERROR(VLOOKUP($A47,집계!$B:$AD,MATCH(J$1,집계!$2:$2,0)-1,FALSE),"")</f>
        <v>68</v>
      </c>
      <c r="K47" s="3">
        <f>IFERROR(VLOOKUP($A47,집계!$B:$AD,MATCH(K$1,집계!$2:$2,0)-1,FALSE),"")</f>
        <v>69</v>
      </c>
      <c r="L47" s="3">
        <f>IFERROR(VLOOKUP($A47,집계!$B:$AD,MATCH(L$1,집계!$2:$2,0)-1,FALSE),"")</f>
        <v>88</v>
      </c>
      <c r="M47" s="16">
        <f>IFERROR(VLOOKUP($A47,집계!$B:$AD,MATCH(M$1,집계!$2:$2,0)-1,FALSE),"")</f>
        <v>80</v>
      </c>
      <c r="N47" s="16">
        <f>IFERROR(VLOOKUP($A47,집계!$B:$AD,MATCH(N$1,집계!$2:$2,0)-1,FALSE),"")</f>
        <v>0</v>
      </c>
      <c r="O47" s="16">
        <f>IFERROR(VLOOKUP($A47,집계!$B:$AD,MATCH(O$1,집계!$2:$2,0)-1,FALSE),"")</f>
        <v>80</v>
      </c>
      <c r="P47" s="31" t="str">
        <f>IFERROR(VLOOKUP($A47,집계!$B:$AD,MATCH(P$1,집계!$2:$2,0)-1,FALSE),"")</f>
        <v/>
      </c>
    </row>
    <row r="48" spans="1:16" ht="17.100000000000001" customHeight="1" x14ac:dyDescent="0.35">
      <c r="A48" s="2">
        <v>20429072</v>
      </c>
      <c r="B48" s="4">
        <f>IFERROR(VLOOKUP($A48,집계!$B:$AD,MATCH(B$1,집계!$2:$2,0)-1,FALSE),"")</f>
        <v>164</v>
      </c>
      <c r="C48" s="4" t="str">
        <f>IFERROR(VLOOKUP($A48,집계!$B:$AD,MATCH(C$1,집계!$2:$2,0)-1,FALSE),"")</f>
        <v>김민아</v>
      </c>
      <c r="D48" s="4">
        <f>IFERROR(VLOOKUP($A48,집계!$B:$AD,MATCH(D$1,집계!$2:$2,0)-1,FALSE),"")</f>
        <v>20429072</v>
      </c>
      <c r="E48" s="4" t="str">
        <f>IFERROR(VLOOKUP($A48,집계!$B:$AD,MATCH(E$1,집계!$2:$2,0)-1,FALSE),"")</f>
        <v>친환경 특수원단 적용으로 유해물질 노출을 줄이고, 삼킴·충돌 위험을 완화한 안전 블록 교구</v>
      </c>
      <c r="F48" s="31">
        <f>IFERROR(VLOOKUP($A48,대상!$B:$AD,MATCH(F$1,대상!$1:$1,0)-1,FALSE),"")</f>
        <v>0</v>
      </c>
      <c r="G48" s="3">
        <f>IFERROR(VLOOKUP($A48,집계!$B:$AD,MATCH(G$1,집계!$2:$2,0)-1,FALSE),"")</f>
        <v>5</v>
      </c>
      <c r="H48" s="3">
        <f>IFERROR(VLOOKUP($A48,집계!$B:$AD,MATCH(H$1,집계!$2:$2,0)-1,FALSE),"")</f>
        <v>86</v>
      </c>
      <c r="I48" s="3">
        <f>IFERROR(VLOOKUP($A48,집계!$B:$AD,MATCH(I$1,집계!$2:$2,0)-1,FALSE),"")</f>
        <v>70</v>
      </c>
      <c r="J48" s="3">
        <f>IFERROR(VLOOKUP($A48,집계!$B:$AD,MATCH(J$1,집계!$2:$2,0)-1,FALSE),"")</f>
        <v>73</v>
      </c>
      <c r="K48" s="3">
        <f>IFERROR(VLOOKUP($A48,집계!$B:$AD,MATCH(K$1,집계!$2:$2,0)-1,FALSE),"")</f>
        <v>68</v>
      </c>
      <c r="L48" s="3">
        <f>IFERROR(VLOOKUP($A48,집계!$B:$AD,MATCH(L$1,집계!$2:$2,0)-1,FALSE),"")</f>
        <v>66</v>
      </c>
      <c r="M48" s="16">
        <f>IFERROR(VLOOKUP($A48,집계!$B:$AD,MATCH(M$1,집계!$2:$2,0)-1,FALSE),"")</f>
        <v>70.333333333333329</v>
      </c>
      <c r="N48" s="16">
        <f>IFERROR(VLOOKUP($A48,집계!$B:$AD,MATCH(N$1,집계!$2:$2,0)-1,FALSE),"")</f>
        <v>0</v>
      </c>
      <c r="O48" s="16">
        <f>IFERROR(VLOOKUP($A48,집계!$B:$AD,MATCH(O$1,집계!$2:$2,0)-1,FALSE),"")</f>
        <v>70.333333333333329</v>
      </c>
      <c r="P48" s="31" t="str">
        <f>IFERROR(VLOOKUP($A48,집계!$B:$AD,MATCH(P$1,집계!$2:$2,0)-1,FALSE),"")</f>
        <v/>
      </c>
    </row>
    <row r="49" spans="1:32" ht="17.100000000000001" customHeight="1" x14ac:dyDescent="0.35">
      <c r="A49" s="2">
        <v>20430052</v>
      </c>
      <c r="B49" s="4">
        <f>IFERROR(VLOOKUP($A49,집계!$B:$AD,MATCH(B$1,집계!$2:$2,0)-1,FALSE),"")</f>
        <v>126</v>
      </c>
      <c r="C49" s="4" t="str">
        <f>IFERROR(VLOOKUP($A49,집계!$B:$AD,MATCH(C$1,집계!$2:$2,0)-1,FALSE),"")</f>
        <v>김재민</v>
      </c>
      <c r="D49" s="4">
        <f>IFERROR(VLOOKUP($A49,집계!$B:$AD,MATCH(D$1,집계!$2:$2,0)-1,FALSE),"")</f>
        <v>20430052</v>
      </c>
      <c r="E49" s="4" t="str">
        <f>IFERROR(VLOOKUP($A49,집계!$B:$AD,MATCH(E$1,집계!$2:$2,0)-1,FALSE),"")</f>
        <v>중대재해 제로화를 위한 iot 감지 센서 내장형   스마트 차량 고임목 장치  [ 고이미 Goimi ]</v>
      </c>
      <c r="F49" s="31">
        <f>IFERROR(VLOOKUP($A49,대상!$B:$AD,MATCH(F$1,대상!$1:$1,0)-1,FALSE),"")</f>
        <v>0</v>
      </c>
      <c r="G49" s="3">
        <f>IFERROR(VLOOKUP($A49,집계!$B:$AD,MATCH(G$1,집계!$2:$2,0)-1,FALSE),"")</f>
        <v>5</v>
      </c>
      <c r="H49" s="3">
        <f>IFERROR(VLOOKUP($A49,집계!$B:$AD,MATCH(H$1,집계!$2:$2,0)-1,FALSE),"")</f>
        <v>86</v>
      </c>
      <c r="I49" s="3">
        <f>IFERROR(VLOOKUP($A49,집계!$B:$AD,MATCH(I$1,집계!$2:$2,0)-1,FALSE),"")</f>
        <v>73</v>
      </c>
      <c r="J49" s="3">
        <f>IFERROR(VLOOKUP($A49,집계!$B:$AD,MATCH(J$1,집계!$2:$2,0)-1,FALSE),"")</f>
        <v>69</v>
      </c>
      <c r="K49" s="3">
        <f>IFERROR(VLOOKUP($A49,집계!$B:$AD,MATCH(K$1,집계!$2:$2,0)-1,FALSE),"")</f>
        <v>67</v>
      </c>
      <c r="L49" s="3">
        <f>IFERROR(VLOOKUP($A49,집계!$B:$AD,MATCH(L$1,집계!$2:$2,0)-1,FALSE),"")</f>
        <v>79</v>
      </c>
      <c r="M49" s="16">
        <f>IFERROR(VLOOKUP($A49,집계!$B:$AD,MATCH(M$1,집계!$2:$2,0)-1,FALSE),"")</f>
        <v>73.666666666666671</v>
      </c>
      <c r="N49" s="16">
        <f>IFERROR(VLOOKUP($A49,집계!$B:$AD,MATCH(N$1,집계!$2:$2,0)-1,FALSE),"")</f>
        <v>0</v>
      </c>
      <c r="O49" s="16">
        <f>IFERROR(VLOOKUP($A49,집계!$B:$AD,MATCH(O$1,집계!$2:$2,0)-1,FALSE),"")</f>
        <v>73.666666666666671</v>
      </c>
      <c r="P49" s="31" t="str">
        <f>IFERROR(VLOOKUP($A49,집계!$B:$AD,MATCH(P$1,집계!$2:$2,0)-1,FALSE),"")</f>
        <v/>
      </c>
    </row>
    <row r="50" spans="1:32" ht="17.100000000000001" customHeight="1" x14ac:dyDescent="0.35">
      <c r="A50" s="2">
        <v>20430593</v>
      </c>
      <c r="B50" s="4">
        <f>IFERROR(VLOOKUP($A50,집계!$B:$AD,MATCH(B$1,집계!$2:$2,0)-1,FALSE),"")</f>
        <v>160</v>
      </c>
      <c r="C50" s="4" t="str">
        <f>IFERROR(VLOOKUP($A50,집계!$B:$AD,MATCH(C$1,집계!$2:$2,0)-1,FALSE),"")</f>
        <v>김진욱</v>
      </c>
      <c r="D50" s="4">
        <f>IFERROR(VLOOKUP($A50,집계!$B:$AD,MATCH(D$1,집계!$2:$2,0)-1,FALSE),"")</f>
        <v>20430593</v>
      </c>
      <c r="E50" s="4" t="str">
        <f>IFERROR(VLOOKUP($A50,집계!$B:$AD,MATCH(E$1,집계!$2:$2,0)-1,FALSE),"")</f>
        <v>모듈형 구조 설계 기반 야간 안전 퍼포먼스 기어, 올빼미기어(OWL GEAR)</v>
      </c>
      <c r="F50" s="31">
        <f>IFERROR(VLOOKUP($A50,대상!$B:$AD,MATCH(F$1,대상!$1:$1,0)-1,FALSE),"")</f>
        <v>0</v>
      </c>
      <c r="G50" s="3">
        <f>IFERROR(VLOOKUP($A50,집계!$B:$AD,MATCH(G$1,집계!$2:$2,0)-1,FALSE),"")</f>
        <v>5</v>
      </c>
      <c r="H50" s="3">
        <f>IFERROR(VLOOKUP($A50,집계!$B:$AD,MATCH(H$1,집계!$2:$2,0)-1,FALSE),"")</f>
        <v>73</v>
      </c>
      <c r="I50" s="3">
        <f>IFERROR(VLOOKUP($A50,집계!$B:$AD,MATCH(I$1,집계!$2:$2,0)-1,FALSE),"")</f>
        <v>72</v>
      </c>
      <c r="J50" s="3">
        <f>IFERROR(VLOOKUP($A50,집계!$B:$AD,MATCH(J$1,집계!$2:$2,0)-1,FALSE),"")</f>
        <v>76</v>
      </c>
      <c r="K50" s="3">
        <f>IFERROR(VLOOKUP($A50,집계!$B:$AD,MATCH(K$1,집계!$2:$2,0)-1,FALSE),"")</f>
        <v>68</v>
      </c>
      <c r="L50" s="3">
        <f>IFERROR(VLOOKUP($A50,집계!$B:$AD,MATCH(L$1,집계!$2:$2,0)-1,FALSE),"")</f>
        <v>64</v>
      </c>
      <c r="M50" s="16">
        <f>IFERROR(VLOOKUP($A50,집계!$B:$AD,MATCH(M$1,집계!$2:$2,0)-1,FALSE),"")</f>
        <v>71</v>
      </c>
      <c r="N50" s="16">
        <f>IFERROR(VLOOKUP($A50,집계!$B:$AD,MATCH(N$1,집계!$2:$2,0)-1,FALSE),"")</f>
        <v>0</v>
      </c>
      <c r="O50" s="16">
        <f>IFERROR(VLOOKUP($A50,집계!$B:$AD,MATCH(O$1,집계!$2:$2,0)-1,FALSE),"")</f>
        <v>71</v>
      </c>
      <c r="P50" s="31" t="str">
        <f>IFERROR(VLOOKUP($A50,집계!$B:$AD,MATCH(P$1,집계!$2:$2,0)-1,FALSE),"")</f>
        <v/>
      </c>
    </row>
    <row r="51" spans="1:32" ht="17.100000000000001" customHeight="1" x14ac:dyDescent="0.35">
      <c r="A51" s="2">
        <v>20430983</v>
      </c>
      <c r="B51" s="4">
        <f>IFERROR(VLOOKUP($A51,집계!$B:$AD,MATCH(B$1,집계!$2:$2,0)-1,FALSE),"")</f>
        <v>149</v>
      </c>
      <c r="C51" s="4" t="str">
        <f>IFERROR(VLOOKUP($A51,집계!$B:$AD,MATCH(C$1,집계!$2:$2,0)-1,FALSE),"")</f>
        <v>권미란</v>
      </c>
      <c r="D51" s="4">
        <f>IFERROR(VLOOKUP($A51,집계!$B:$AD,MATCH(D$1,집계!$2:$2,0)-1,FALSE),"")</f>
        <v>20430983</v>
      </c>
      <c r="E51" s="4" t="str">
        <f>IFERROR(VLOOKUP($A51,집계!$B:$AD,MATCH(E$1,집계!$2:$2,0)-1,FALSE),"")</f>
        <v xml:space="preserve">특허 기술을 적용한 AI 피부인식 기반의  국소 부위 리프팅·탄력 디바이스 </v>
      </c>
      <c r="F51" s="31">
        <f>IFERROR(VLOOKUP($A51,대상!$B:$AD,MATCH(F$1,대상!$1:$1,0)-1,FALSE),"")</f>
        <v>0</v>
      </c>
      <c r="G51" s="3">
        <f>IFERROR(VLOOKUP($A51,집계!$B:$AD,MATCH(G$1,집계!$2:$2,0)-1,FALSE),"")</f>
        <v>5</v>
      </c>
      <c r="H51" s="3">
        <f>IFERROR(VLOOKUP($A51,집계!$B:$AD,MATCH(H$1,집계!$2:$2,0)-1,FALSE),"")</f>
        <v>86</v>
      </c>
      <c r="I51" s="3">
        <f>IFERROR(VLOOKUP($A51,집계!$B:$AD,MATCH(I$1,집계!$2:$2,0)-1,FALSE),"")</f>
        <v>71</v>
      </c>
      <c r="J51" s="3">
        <f>IFERROR(VLOOKUP($A51,집계!$B:$AD,MATCH(J$1,집계!$2:$2,0)-1,FALSE),"")</f>
        <v>68</v>
      </c>
      <c r="K51" s="3">
        <f>IFERROR(VLOOKUP($A51,집계!$B:$AD,MATCH(K$1,집계!$2:$2,0)-1,FALSE),"")</f>
        <v>76</v>
      </c>
      <c r="L51" s="3">
        <f>IFERROR(VLOOKUP($A51,집계!$B:$AD,MATCH(L$1,집계!$2:$2,0)-1,FALSE),"")</f>
        <v>67</v>
      </c>
      <c r="M51" s="16">
        <f>IFERROR(VLOOKUP($A51,집계!$B:$AD,MATCH(M$1,집계!$2:$2,0)-1,FALSE),"")</f>
        <v>71.666666666666671</v>
      </c>
      <c r="N51" s="16">
        <f>IFERROR(VLOOKUP($A51,집계!$B:$AD,MATCH(N$1,집계!$2:$2,0)-1,FALSE),"")</f>
        <v>0</v>
      </c>
      <c r="O51" s="16">
        <f>IFERROR(VLOOKUP($A51,집계!$B:$AD,MATCH(O$1,집계!$2:$2,0)-1,FALSE),"")</f>
        <v>71.666666666666671</v>
      </c>
      <c r="P51" s="31" t="str">
        <f>IFERROR(VLOOKUP($A51,집계!$B:$AD,MATCH(P$1,집계!$2:$2,0)-1,FALSE),"")</f>
        <v/>
      </c>
    </row>
    <row r="52" spans="1:32" ht="17.100000000000001" customHeight="1" x14ac:dyDescent="0.35">
      <c r="A52" s="2">
        <v>20430998</v>
      </c>
      <c r="B52" s="4">
        <f>IFERROR(VLOOKUP($A52,집계!$B:$AD,MATCH(B$1,집계!$2:$2,0)-1,FALSE),"")</f>
        <v>28</v>
      </c>
      <c r="C52" s="4" t="str">
        <f>IFERROR(VLOOKUP($A52,집계!$B:$AD,MATCH(C$1,집계!$2:$2,0)-1,FALSE),"")</f>
        <v>김보훈</v>
      </c>
      <c r="D52" s="4">
        <f>IFERROR(VLOOKUP($A52,집계!$B:$AD,MATCH(D$1,집계!$2:$2,0)-1,FALSE),"")</f>
        <v>20430998</v>
      </c>
      <c r="E52" s="4" t="str">
        <f>IFERROR(VLOOKUP($A52,집계!$B:$AD,MATCH(E$1,집계!$2:$2,0)-1,FALSE),"")</f>
        <v>윤활 열화 데이터 기반 Physical AI 기술이 적용된 회전체 설비 이상 조기 탐지,조치 권고 기능의 다운타임 저감형 상태진단 서비스</v>
      </c>
      <c r="F52" s="31">
        <f>IFERROR(VLOOKUP($A52,대상!$B:$AD,MATCH(F$1,대상!$1:$1,0)-1,FALSE),"")</f>
        <v>0</v>
      </c>
      <c r="G52" s="3">
        <f>IFERROR(VLOOKUP($A52,집계!$B:$AD,MATCH(G$1,집계!$2:$2,0)-1,FALSE),"")</f>
        <v>5</v>
      </c>
      <c r="H52" s="3">
        <f>IFERROR(VLOOKUP($A52,집계!$B:$AD,MATCH(H$1,집계!$2:$2,0)-1,FALSE),"")</f>
        <v>87</v>
      </c>
      <c r="I52" s="3">
        <f>IFERROR(VLOOKUP($A52,집계!$B:$AD,MATCH(I$1,집계!$2:$2,0)-1,FALSE),"")</f>
        <v>75</v>
      </c>
      <c r="J52" s="3">
        <f>IFERROR(VLOOKUP($A52,집계!$B:$AD,MATCH(J$1,집계!$2:$2,0)-1,FALSE),"")</f>
        <v>69</v>
      </c>
      <c r="K52" s="3">
        <f>IFERROR(VLOOKUP($A52,집계!$B:$AD,MATCH(K$1,집계!$2:$2,0)-1,FALSE),"")</f>
        <v>89</v>
      </c>
      <c r="L52" s="3">
        <f>IFERROR(VLOOKUP($A52,집계!$B:$AD,MATCH(L$1,집계!$2:$2,0)-1,FALSE),"")</f>
        <v>84</v>
      </c>
      <c r="M52" s="16">
        <f>IFERROR(VLOOKUP($A52,집계!$B:$AD,MATCH(M$1,집계!$2:$2,0)-1,FALSE),"")</f>
        <v>82</v>
      </c>
      <c r="N52" s="16">
        <f>IFERROR(VLOOKUP($A52,집계!$B:$AD,MATCH(N$1,집계!$2:$2,0)-1,FALSE),"")</f>
        <v>0</v>
      </c>
      <c r="O52" s="16">
        <f>IFERROR(VLOOKUP($A52,집계!$B:$AD,MATCH(O$1,집계!$2:$2,0)-1,FALSE),"")</f>
        <v>82</v>
      </c>
      <c r="P52" s="31" t="str">
        <f>IFERROR(VLOOKUP($A52,집계!$B:$AD,MATCH(P$1,집계!$2:$2,0)-1,FALSE),"")</f>
        <v/>
      </c>
    </row>
    <row r="53" spans="1:32" ht="17.100000000000001" customHeight="1" x14ac:dyDescent="0.35">
      <c r="A53" s="2">
        <v>20431196</v>
      </c>
      <c r="B53" s="4">
        <f>IFERROR(VLOOKUP($A53,집계!$B:$AD,MATCH(B$1,집계!$2:$2,0)-1,FALSE),"")</f>
        <v>118</v>
      </c>
      <c r="C53" s="4" t="str">
        <f>IFERROR(VLOOKUP($A53,집계!$B:$AD,MATCH(C$1,집계!$2:$2,0)-1,FALSE),"")</f>
        <v>곡영생</v>
      </c>
      <c r="D53" s="4">
        <f>IFERROR(VLOOKUP($A53,집계!$B:$AD,MATCH(D$1,집계!$2:$2,0)-1,FALSE),"")</f>
        <v>20431196</v>
      </c>
      <c r="E53" s="4" t="str">
        <f>IFERROR(VLOOKUP($A53,집계!$B:$AD,MATCH(E$1,집계!$2:$2,0)-1,FALSE),"")</f>
        <v>360도 회전 구조를 활요한 저충격 유산소 및 하체 재활 보조 스텝퍼</v>
      </c>
      <c r="F53" s="31">
        <f>IFERROR(VLOOKUP($A53,대상!$B:$AD,MATCH(F$1,대상!$1:$1,0)-1,FALSE),"")</f>
        <v>0</v>
      </c>
      <c r="G53" s="3">
        <f>IFERROR(VLOOKUP($A53,집계!$B:$AD,MATCH(G$1,집계!$2:$2,0)-1,FALSE),"")</f>
        <v>5</v>
      </c>
      <c r="H53" s="3">
        <f>IFERROR(VLOOKUP($A53,집계!$B:$AD,MATCH(H$1,집계!$2:$2,0)-1,FALSE),"")</f>
        <v>81</v>
      </c>
      <c r="I53" s="3">
        <f>IFERROR(VLOOKUP($A53,집계!$B:$AD,MATCH(I$1,집계!$2:$2,0)-1,FALSE),"")</f>
        <v>72</v>
      </c>
      <c r="J53" s="3">
        <f>IFERROR(VLOOKUP($A53,집계!$B:$AD,MATCH(J$1,집계!$2:$2,0)-1,FALSE),"")</f>
        <v>72</v>
      </c>
      <c r="K53" s="3">
        <f>IFERROR(VLOOKUP($A53,집계!$B:$AD,MATCH(K$1,집계!$2:$2,0)-1,FALSE),"")</f>
        <v>69</v>
      </c>
      <c r="L53" s="3">
        <f>IFERROR(VLOOKUP($A53,집계!$B:$AD,MATCH(L$1,집계!$2:$2,0)-1,FALSE),"")</f>
        <v>79</v>
      </c>
      <c r="M53" s="16">
        <f>IFERROR(VLOOKUP($A53,집계!$B:$AD,MATCH(M$1,집계!$2:$2,0)-1,FALSE),"")</f>
        <v>74.333333333333329</v>
      </c>
      <c r="N53" s="16">
        <f>IFERROR(VLOOKUP($A53,집계!$B:$AD,MATCH(N$1,집계!$2:$2,0)-1,FALSE),"")</f>
        <v>0</v>
      </c>
      <c r="O53" s="16">
        <f>IFERROR(VLOOKUP($A53,집계!$B:$AD,MATCH(O$1,집계!$2:$2,0)-1,FALSE),"")</f>
        <v>74.333333333333329</v>
      </c>
      <c r="P53" s="31" t="str">
        <f>IFERROR(VLOOKUP($A53,집계!$B:$AD,MATCH(P$1,집계!$2:$2,0)-1,FALSE),"")</f>
        <v/>
      </c>
    </row>
    <row r="54" spans="1:32" ht="17.100000000000001" customHeight="1" x14ac:dyDescent="0.35">
      <c r="A54" s="2">
        <v>20431230</v>
      </c>
      <c r="B54" s="4">
        <f>IFERROR(VLOOKUP($A54,집계!$B:$AD,MATCH(B$1,집계!$2:$2,0)-1,FALSE),"")</f>
        <v>136</v>
      </c>
      <c r="C54" s="4" t="str">
        <f>IFERROR(VLOOKUP($A54,집계!$B:$AD,MATCH(C$1,집계!$2:$2,0)-1,FALSE),"")</f>
        <v>여원동</v>
      </c>
      <c r="D54" s="4">
        <f>IFERROR(VLOOKUP($A54,집계!$B:$AD,MATCH(D$1,집계!$2:$2,0)-1,FALSE),"")</f>
        <v>20431230</v>
      </c>
      <c r="E54" s="4" t="str">
        <f>IFERROR(VLOOKUP($A54,집계!$B:$AD,MATCH(E$1,집계!$2:$2,0)-1,FALSE),"")</f>
        <v>캐리어에 수납형 2단 분리형 파크골프채 개발 및 사업화</v>
      </c>
      <c r="F54" s="31">
        <f>IFERROR(VLOOKUP($A54,대상!$B:$AD,MATCH(F$1,대상!$1:$1,0)-1,FALSE),"")</f>
        <v>0</v>
      </c>
      <c r="G54" s="3">
        <f>IFERROR(VLOOKUP($A54,집계!$B:$AD,MATCH(G$1,집계!$2:$2,0)-1,FALSE),"")</f>
        <v>5</v>
      </c>
      <c r="H54" s="3">
        <f>IFERROR(VLOOKUP($A54,집계!$B:$AD,MATCH(H$1,집계!$2:$2,0)-1,FALSE),"")</f>
        <v>88</v>
      </c>
      <c r="I54" s="3">
        <f>IFERROR(VLOOKUP($A54,집계!$B:$AD,MATCH(I$1,집계!$2:$2,0)-1,FALSE),"")</f>
        <v>75</v>
      </c>
      <c r="J54" s="3">
        <f>IFERROR(VLOOKUP($A54,집계!$B:$AD,MATCH(J$1,집계!$2:$2,0)-1,FALSE),"")</f>
        <v>68</v>
      </c>
      <c r="K54" s="3">
        <f>IFERROR(VLOOKUP($A54,집계!$B:$AD,MATCH(K$1,집계!$2:$2,0)-1,FALSE),"")</f>
        <v>76</v>
      </c>
      <c r="L54" s="3">
        <f>IFERROR(VLOOKUP($A54,집계!$B:$AD,MATCH(L$1,집계!$2:$2,0)-1,FALSE),"")</f>
        <v>63</v>
      </c>
      <c r="M54" s="16">
        <f>IFERROR(VLOOKUP($A54,집계!$B:$AD,MATCH(M$1,집계!$2:$2,0)-1,FALSE),"")</f>
        <v>73</v>
      </c>
      <c r="N54" s="16">
        <f>IFERROR(VLOOKUP($A54,집계!$B:$AD,MATCH(N$1,집계!$2:$2,0)-1,FALSE),"")</f>
        <v>0</v>
      </c>
      <c r="O54" s="16">
        <f>IFERROR(VLOOKUP($A54,집계!$B:$AD,MATCH(O$1,집계!$2:$2,0)-1,FALSE),"")</f>
        <v>73</v>
      </c>
      <c r="P54" s="31" t="str">
        <f>IFERROR(VLOOKUP($A54,집계!$B:$AD,MATCH(P$1,집계!$2:$2,0)-1,FALSE),"")</f>
        <v/>
      </c>
    </row>
    <row r="55" spans="1:32" ht="17.100000000000001" customHeight="1" x14ac:dyDescent="0.35">
      <c r="A55" s="2">
        <v>20431444</v>
      </c>
      <c r="B55" s="4">
        <f>IFERROR(VLOOKUP($A55,집계!$B:$AD,MATCH(B$1,집계!$2:$2,0)-1,FALSE),"")</f>
        <v>149</v>
      </c>
      <c r="C55" s="4" t="str">
        <f>IFERROR(VLOOKUP($A55,집계!$B:$AD,MATCH(C$1,집계!$2:$2,0)-1,FALSE),"")</f>
        <v>정현준</v>
      </c>
      <c r="D55" s="4">
        <f>IFERROR(VLOOKUP($A55,집계!$B:$AD,MATCH(D$1,집계!$2:$2,0)-1,FALSE),"")</f>
        <v>20431444</v>
      </c>
      <c r="E55" s="4" t="str">
        <f>IFERROR(VLOOKUP($A55,집계!$B:$AD,MATCH(E$1,집계!$2:$2,0)-1,FALSE),"")</f>
        <v>무독성 프린팅 기술이 적용된 스테인리스 유아/어린이 수저 제품</v>
      </c>
      <c r="F55" s="31">
        <f>IFERROR(VLOOKUP($A55,대상!$B:$AD,MATCH(F$1,대상!$1:$1,0)-1,FALSE),"")</f>
        <v>0</v>
      </c>
      <c r="G55" s="3">
        <f>IFERROR(VLOOKUP($A55,집계!$B:$AD,MATCH(G$1,집계!$2:$2,0)-1,FALSE),"")</f>
        <v>5</v>
      </c>
      <c r="H55" s="3">
        <f>IFERROR(VLOOKUP($A55,집계!$B:$AD,MATCH(H$1,집계!$2:$2,0)-1,FALSE),"")</f>
        <v>86</v>
      </c>
      <c r="I55" s="3">
        <f>IFERROR(VLOOKUP($A55,집계!$B:$AD,MATCH(I$1,집계!$2:$2,0)-1,FALSE),"")</f>
        <v>79</v>
      </c>
      <c r="J55" s="3">
        <f>IFERROR(VLOOKUP($A55,집계!$B:$AD,MATCH(J$1,집계!$2:$2,0)-1,FALSE),"")</f>
        <v>64</v>
      </c>
      <c r="K55" s="3">
        <f>IFERROR(VLOOKUP($A55,집계!$B:$AD,MATCH(K$1,집계!$2:$2,0)-1,FALSE),"")</f>
        <v>69</v>
      </c>
      <c r="L55" s="3">
        <f>IFERROR(VLOOKUP($A55,집계!$B:$AD,MATCH(L$1,집계!$2:$2,0)-1,FALSE),"")</f>
        <v>67</v>
      </c>
      <c r="M55" s="16">
        <f>IFERROR(VLOOKUP($A55,집계!$B:$AD,MATCH(M$1,집계!$2:$2,0)-1,FALSE),"")</f>
        <v>71.666666666666671</v>
      </c>
      <c r="N55" s="16">
        <f>IFERROR(VLOOKUP($A55,집계!$B:$AD,MATCH(N$1,집계!$2:$2,0)-1,FALSE),"")</f>
        <v>0</v>
      </c>
      <c r="O55" s="16">
        <f>IFERROR(VLOOKUP($A55,집계!$B:$AD,MATCH(O$1,집계!$2:$2,0)-1,FALSE),"")</f>
        <v>71.666666666666671</v>
      </c>
      <c r="P55" s="31" t="str">
        <f>IFERROR(VLOOKUP($A55,집계!$B:$AD,MATCH(P$1,집계!$2:$2,0)-1,FALSE),"")</f>
        <v/>
      </c>
    </row>
    <row r="56" spans="1:32" ht="17.100000000000001" customHeight="1" x14ac:dyDescent="0.35">
      <c r="A56" s="2">
        <v>20431752</v>
      </c>
      <c r="B56" s="4">
        <f>IFERROR(VLOOKUP($A56,집계!$B:$AD,MATCH(B$1,집계!$2:$2,0)-1,FALSE),"")</f>
        <v>149</v>
      </c>
      <c r="C56" s="4" t="str">
        <f>IFERROR(VLOOKUP($A56,집계!$B:$AD,MATCH(C$1,집계!$2:$2,0)-1,FALSE),"")</f>
        <v>곽안중</v>
      </c>
      <c r="D56" s="4">
        <f>IFERROR(VLOOKUP($A56,집계!$B:$AD,MATCH(D$1,집계!$2:$2,0)-1,FALSE),"")</f>
        <v>20431752</v>
      </c>
      <c r="E56" s="4" t="str">
        <f>IFERROR(VLOOKUP($A56,집계!$B:$AD,MATCH(E$1,집계!$2:$2,0)-1,FALSE),"")</f>
        <v>스티로폼(EPS) 고밀도 압축처리 시스템</v>
      </c>
      <c r="F56" s="31">
        <f>IFERROR(VLOOKUP($A56,대상!$B:$AD,MATCH(F$1,대상!$1:$1,0)-1,FALSE),"")</f>
        <v>0</v>
      </c>
      <c r="G56" s="3">
        <f>IFERROR(VLOOKUP($A56,집계!$B:$AD,MATCH(G$1,집계!$2:$2,0)-1,FALSE),"")</f>
        <v>5</v>
      </c>
      <c r="H56" s="3">
        <f>IFERROR(VLOOKUP($A56,집계!$B:$AD,MATCH(H$1,집계!$2:$2,0)-1,FALSE),"")</f>
        <v>74</v>
      </c>
      <c r="I56" s="3">
        <f>IFERROR(VLOOKUP($A56,집계!$B:$AD,MATCH(I$1,집계!$2:$2,0)-1,FALSE),"")</f>
        <v>70</v>
      </c>
      <c r="J56" s="3">
        <f>IFERROR(VLOOKUP($A56,집계!$B:$AD,MATCH(J$1,집계!$2:$2,0)-1,FALSE),"")</f>
        <v>71</v>
      </c>
      <c r="K56" s="3">
        <f>IFERROR(VLOOKUP($A56,집계!$B:$AD,MATCH(K$1,집계!$2:$2,0)-1,FALSE),"")</f>
        <v>68</v>
      </c>
      <c r="L56" s="3">
        <f>IFERROR(VLOOKUP($A56,집계!$B:$AD,MATCH(L$1,집계!$2:$2,0)-1,FALSE),"")</f>
        <v>74</v>
      </c>
      <c r="M56" s="16">
        <f>IFERROR(VLOOKUP($A56,집계!$B:$AD,MATCH(M$1,집계!$2:$2,0)-1,FALSE),"")</f>
        <v>71.666666666666671</v>
      </c>
      <c r="N56" s="16">
        <f>IFERROR(VLOOKUP($A56,집계!$B:$AD,MATCH(N$1,집계!$2:$2,0)-1,FALSE),"")</f>
        <v>0</v>
      </c>
      <c r="O56" s="16">
        <f>IFERROR(VLOOKUP($A56,집계!$B:$AD,MATCH(O$1,집계!$2:$2,0)-1,FALSE),"")</f>
        <v>71.666666666666671</v>
      </c>
      <c r="P56" s="31" t="str">
        <f>IFERROR(VLOOKUP($A56,집계!$B:$AD,MATCH(P$1,집계!$2:$2,0)-1,FALSE),"")</f>
        <v/>
      </c>
    </row>
    <row r="57" spans="1:32" ht="17.100000000000001" customHeight="1" x14ac:dyDescent="0.35">
      <c r="A57" s="2">
        <v>20432098</v>
      </c>
      <c r="B57" s="4">
        <f>IFERROR(VLOOKUP($A57,집계!$B:$AD,MATCH(B$1,집계!$2:$2,0)-1,FALSE),"")</f>
        <v>85</v>
      </c>
      <c r="C57" s="4" t="str">
        <f>IFERROR(VLOOKUP($A57,집계!$B:$AD,MATCH(C$1,집계!$2:$2,0)-1,FALSE),"")</f>
        <v>오동규</v>
      </c>
      <c r="D57" s="4">
        <f>IFERROR(VLOOKUP($A57,집계!$B:$AD,MATCH(D$1,집계!$2:$2,0)-1,FALSE),"")</f>
        <v>20432098</v>
      </c>
      <c r="E57" s="4" t="str">
        <f>IFERROR(VLOOKUP($A57,집계!$B:$AD,MATCH(E$1,집계!$2:$2,0)-1,FALSE),"")</f>
        <v>영유아 부모 및 산후조리원 등을 위한 울음 감지 아기 진정 스마트 침대 “마중”</v>
      </c>
      <c r="F57" s="31">
        <f>IFERROR(VLOOKUP($A57,대상!$B:$AD,MATCH(F$1,대상!$1:$1,0)-1,FALSE),"")</f>
        <v>0</v>
      </c>
      <c r="G57" s="3">
        <f>IFERROR(VLOOKUP($A57,집계!$B:$AD,MATCH(G$1,집계!$2:$2,0)-1,FALSE),"")</f>
        <v>5</v>
      </c>
      <c r="H57" s="3">
        <f>IFERROR(VLOOKUP($A57,집계!$B:$AD,MATCH(H$1,집계!$2:$2,0)-1,FALSE),"")</f>
        <v>86</v>
      </c>
      <c r="I57" s="3">
        <f>IFERROR(VLOOKUP($A57,집계!$B:$AD,MATCH(I$1,집계!$2:$2,0)-1,FALSE),"")</f>
        <v>71</v>
      </c>
      <c r="J57" s="3">
        <f>IFERROR(VLOOKUP($A57,집계!$B:$AD,MATCH(J$1,집계!$2:$2,0)-1,FALSE),"")</f>
        <v>74</v>
      </c>
      <c r="K57" s="3">
        <f>IFERROR(VLOOKUP($A57,집계!$B:$AD,MATCH(K$1,집계!$2:$2,0)-1,FALSE),"")</f>
        <v>68</v>
      </c>
      <c r="L57" s="3">
        <f>IFERROR(VLOOKUP($A57,집계!$B:$AD,MATCH(L$1,집계!$2:$2,0)-1,FALSE),"")</f>
        <v>88</v>
      </c>
      <c r="M57" s="16">
        <f>IFERROR(VLOOKUP($A57,집계!$B:$AD,MATCH(M$1,집계!$2:$2,0)-1,FALSE),"")</f>
        <v>77</v>
      </c>
      <c r="N57" s="16">
        <f>IFERROR(VLOOKUP($A57,집계!$B:$AD,MATCH(N$1,집계!$2:$2,0)-1,FALSE),"")</f>
        <v>0</v>
      </c>
      <c r="O57" s="16">
        <f>IFERROR(VLOOKUP($A57,집계!$B:$AD,MATCH(O$1,집계!$2:$2,0)-1,FALSE),"")</f>
        <v>77</v>
      </c>
      <c r="P57" s="31" t="str">
        <f>IFERROR(VLOOKUP($A57,집계!$B:$AD,MATCH(P$1,집계!$2:$2,0)-1,FALSE),"")</f>
        <v/>
      </c>
    </row>
    <row r="58" spans="1:32" ht="17.100000000000001" customHeight="1" x14ac:dyDescent="0.35">
      <c r="A58" s="2">
        <v>20432157</v>
      </c>
      <c r="B58" s="4">
        <f>IFERROR(VLOOKUP($A58,집계!$B:$AD,MATCH(B$1,집계!$2:$2,0)-1,FALSE),"")</f>
        <v>85</v>
      </c>
      <c r="C58" s="4" t="str">
        <f>IFERROR(VLOOKUP($A58,집계!$B:$AD,MATCH(C$1,집계!$2:$2,0)-1,FALSE),"")</f>
        <v>강창민</v>
      </c>
      <c r="D58" s="4">
        <f>IFERROR(VLOOKUP($A58,집계!$B:$AD,MATCH(D$1,집계!$2:$2,0)-1,FALSE),"")</f>
        <v>20432157</v>
      </c>
      <c r="E58" s="4" t="str">
        <f>IFERROR(VLOOKUP($A58,집계!$B:$AD,MATCH(E$1,집계!$2:$2,0)-1,FALSE),"")</f>
        <v>시공 품질 표준화를 위한 수평 가이드 레일 기반 테라코타 내외장 시스템 (친환경 건설 기술 외장자재 시스템)</v>
      </c>
      <c r="F58" s="31">
        <f>IFERROR(VLOOKUP($A58,대상!$B:$AD,MATCH(F$1,대상!$1:$1,0)-1,FALSE),"")</f>
        <v>0</v>
      </c>
      <c r="G58" s="3">
        <f>IFERROR(VLOOKUP($A58,집계!$B:$AD,MATCH(G$1,집계!$2:$2,0)-1,FALSE),"")</f>
        <v>5</v>
      </c>
      <c r="H58" s="3">
        <f>IFERROR(VLOOKUP($A58,집계!$B:$AD,MATCH(H$1,집계!$2:$2,0)-1,FALSE),"")</f>
        <v>81</v>
      </c>
      <c r="I58" s="3">
        <f>IFERROR(VLOOKUP($A58,집계!$B:$AD,MATCH(I$1,집계!$2:$2,0)-1,FALSE),"")</f>
        <v>73</v>
      </c>
      <c r="J58" s="3">
        <f>IFERROR(VLOOKUP($A58,집계!$B:$AD,MATCH(J$1,집계!$2:$2,0)-1,FALSE),"")</f>
        <v>66</v>
      </c>
      <c r="K58" s="3">
        <f>IFERROR(VLOOKUP($A58,집계!$B:$AD,MATCH(K$1,집계!$2:$2,0)-1,FALSE),"")</f>
        <v>75</v>
      </c>
      <c r="L58" s="3">
        <f>IFERROR(VLOOKUP($A58,집계!$B:$AD,MATCH(L$1,집계!$2:$2,0)-1,FALSE),"")</f>
        <v>77</v>
      </c>
      <c r="M58" s="16">
        <f>IFERROR(VLOOKUP($A58,집계!$B:$AD,MATCH(M$1,집계!$2:$2,0)-1,FALSE),"")</f>
        <v>75</v>
      </c>
      <c r="N58" s="16">
        <f>IFERROR(VLOOKUP($A58,집계!$B:$AD,MATCH(N$1,집계!$2:$2,0)-1,FALSE),"")</f>
        <v>2</v>
      </c>
      <c r="O58" s="16">
        <f>IFERROR(VLOOKUP($A58,집계!$B:$AD,MATCH(O$1,집계!$2:$2,0)-1,FALSE),"")</f>
        <v>77</v>
      </c>
      <c r="P58" s="31" t="str">
        <f>IFERROR(VLOOKUP($A58,집계!$B:$AD,MATCH(P$1,집계!$2:$2,0)-1,FALSE),"")</f>
        <v/>
      </c>
    </row>
    <row r="59" spans="1:32" ht="17.100000000000001" customHeight="1" x14ac:dyDescent="0.35">
      <c r="A59" s="2">
        <v>20432357</v>
      </c>
      <c r="B59" s="4">
        <f>IFERROR(VLOOKUP($A59,집계!$B:$AD,MATCH(B$1,집계!$2:$2,0)-1,FALSE),"")</f>
        <v>68</v>
      </c>
      <c r="C59" s="4" t="str">
        <f>IFERROR(VLOOKUP($A59,집계!$B:$AD,MATCH(C$1,집계!$2:$2,0)-1,FALSE),"")</f>
        <v>조정빈</v>
      </c>
      <c r="D59" s="4">
        <f>IFERROR(VLOOKUP($A59,집계!$B:$AD,MATCH(D$1,집계!$2:$2,0)-1,FALSE),"")</f>
        <v>20432357</v>
      </c>
      <c r="E59" s="4" t="str">
        <f>IFERROR(VLOOKUP($A59,집계!$B:$AD,MATCH(E$1,집계!$2:$2,0)-1,FALSE),"")</f>
        <v>편심 회전 기술 기반의 고효율 와류 유도를 통한 파우더 전동 믹서 베이스</v>
      </c>
      <c r="F59" s="31">
        <f>IFERROR(VLOOKUP($A59,대상!$B:$AD,MATCH(F$1,대상!$1:$1,0)-1,FALSE),"")</f>
        <v>0</v>
      </c>
      <c r="G59" s="3">
        <f>IFERROR(VLOOKUP($A59,집계!$B:$AD,MATCH(G$1,집계!$2:$2,0)-1,FALSE),"")</f>
        <v>5</v>
      </c>
      <c r="H59" s="3">
        <f>IFERROR(VLOOKUP($A59,집계!$B:$AD,MATCH(H$1,집계!$2:$2,0)-1,FALSE),"")</f>
        <v>78</v>
      </c>
      <c r="I59" s="3">
        <f>IFERROR(VLOOKUP($A59,집계!$B:$AD,MATCH(I$1,집계!$2:$2,0)-1,FALSE),"")</f>
        <v>70</v>
      </c>
      <c r="J59" s="3">
        <f>IFERROR(VLOOKUP($A59,집계!$B:$AD,MATCH(J$1,집계!$2:$2,0)-1,FALSE),"")</f>
        <v>81</v>
      </c>
      <c r="K59" s="3">
        <f>IFERROR(VLOOKUP($A59,집계!$B:$AD,MATCH(K$1,집계!$2:$2,0)-1,FALSE),"")</f>
        <v>77</v>
      </c>
      <c r="L59" s="3">
        <f>IFERROR(VLOOKUP($A59,집계!$B:$AD,MATCH(L$1,집계!$2:$2,0)-1,FALSE),"")</f>
        <v>89</v>
      </c>
      <c r="M59" s="16">
        <f>IFERROR(VLOOKUP($A59,집계!$B:$AD,MATCH(M$1,집계!$2:$2,0)-1,FALSE),"")</f>
        <v>78.666666666666671</v>
      </c>
      <c r="N59" s="16">
        <f>IFERROR(VLOOKUP($A59,집계!$B:$AD,MATCH(N$1,집계!$2:$2,0)-1,FALSE),"")</f>
        <v>0</v>
      </c>
      <c r="O59" s="16">
        <f>IFERROR(VLOOKUP($A59,집계!$B:$AD,MATCH(O$1,집계!$2:$2,0)-1,FALSE),"")</f>
        <v>78.666666666666671</v>
      </c>
      <c r="P59" s="31" t="str">
        <f>IFERROR(VLOOKUP($A59,집계!$B:$AD,MATCH(P$1,집계!$2:$2,0)-1,FALSE),"")</f>
        <v/>
      </c>
    </row>
    <row r="60" spans="1:32" ht="17.100000000000001" customHeight="1" x14ac:dyDescent="0.35">
      <c r="A60" s="2">
        <v>20432449</v>
      </c>
      <c r="B60" s="4">
        <f>IFERROR(VLOOKUP($A60,집계!$B:$AD,MATCH(B$1,집계!$2:$2,0)-1,FALSE),"")</f>
        <v>15</v>
      </c>
      <c r="C60" s="4" t="str">
        <f>IFERROR(VLOOKUP($A60,집계!$B:$AD,MATCH(C$1,집계!$2:$2,0)-1,FALSE),"")</f>
        <v>김소은</v>
      </c>
      <c r="D60" s="4">
        <f>IFERROR(VLOOKUP($A60,집계!$B:$AD,MATCH(D$1,집계!$2:$2,0)-1,FALSE),"")</f>
        <v>20432449</v>
      </c>
      <c r="E60" s="4" t="str">
        <f>IFERROR(VLOOKUP($A60,집계!$B:$AD,MATCH(E$1,집계!$2:$2,0)-1,FALSE),"")</f>
        <v>Ovi (Vital Orbit) : 디지털 소외 계층의 따뜻한 기술 수용을 위한 AI 애착 반려체</v>
      </c>
      <c r="F60" s="31">
        <f>IFERROR(VLOOKUP($A60,대상!$B:$AD,MATCH(F$1,대상!$1:$1,0)-1,FALSE),"")</f>
        <v>0</v>
      </c>
      <c r="G60" s="3">
        <f>IFERROR(VLOOKUP($A60,집계!$B:$AD,MATCH(G$1,집계!$2:$2,0)-1,FALSE),"")</f>
        <v>5</v>
      </c>
      <c r="H60" s="3">
        <f>IFERROR(VLOOKUP($A60,집계!$B:$AD,MATCH(H$1,집계!$2:$2,0)-1,FALSE),"")</f>
        <v>87</v>
      </c>
      <c r="I60" s="3">
        <f>IFERROR(VLOOKUP($A60,집계!$B:$AD,MATCH(I$1,집계!$2:$2,0)-1,FALSE),"")</f>
        <v>85</v>
      </c>
      <c r="J60" s="3">
        <f>IFERROR(VLOOKUP($A60,집계!$B:$AD,MATCH(J$1,집계!$2:$2,0)-1,FALSE),"")</f>
        <v>74</v>
      </c>
      <c r="K60" s="3">
        <f>IFERROR(VLOOKUP($A60,집계!$B:$AD,MATCH(K$1,집계!$2:$2,0)-1,FALSE),"")</f>
        <v>89</v>
      </c>
      <c r="L60" s="3">
        <f>IFERROR(VLOOKUP($A60,집계!$B:$AD,MATCH(L$1,집계!$2:$2,0)-1,FALSE),"")</f>
        <v>89</v>
      </c>
      <c r="M60" s="16">
        <f>IFERROR(VLOOKUP($A60,집계!$B:$AD,MATCH(M$1,집계!$2:$2,0)-1,FALSE),"")</f>
        <v>87</v>
      </c>
      <c r="N60" s="16">
        <f>IFERROR(VLOOKUP($A60,집계!$B:$AD,MATCH(N$1,집계!$2:$2,0)-1,FALSE),"")</f>
        <v>0</v>
      </c>
      <c r="O60" s="16">
        <f>IFERROR(VLOOKUP($A60,집계!$B:$AD,MATCH(O$1,집계!$2:$2,0)-1,FALSE),"")</f>
        <v>87</v>
      </c>
      <c r="P60" s="31" t="str">
        <f>IFERROR(VLOOKUP($A60,집계!$B:$AD,MATCH(P$1,집계!$2:$2,0)-1,FALSE),"")</f>
        <v/>
      </c>
    </row>
    <row r="61" spans="1:32" s="5" customFormat="1" ht="17.100000000000001" customHeight="1" x14ac:dyDescent="0.35">
      <c r="A61" s="2">
        <v>20433210</v>
      </c>
      <c r="B61" s="4">
        <f>IFERROR(VLOOKUP($A61,집계!$B:$AD,MATCH(B$1,집계!$2:$2,0)-1,FALSE),"")</f>
        <v>145</v>
      </c>
      <c r="C61" s="4" t="str">
        <f>IFERROR(VLOOKUP($A61,집계!$B:$AD,MATCH(C$1,집계!$2:$2,0)-1,FALSE),"")</f>
        <v>김대성</v>
      </c>
      <c r="D61" s="4">
        <f>IFERROR(VLOOKUP($A61,집계!$B:$AD,MATCH(D$1,집계!$2:$2,0)-1,FALSE),"")</f>
        <v>20433210</v>
      </c>
      <c r="E61" s="4" t="str">
        <f>IFERROR(VLOOKUP($A61,집계!$B:$AD,MATCH(E$1,집계!$2:$2,0)-1,FALSE),"")</f>
        <v>스마트 센서 기반 자동 캐리어 바퀴 세척 살균 기기 퓨어클레닛 개발 및 사업화</v>
      </c>
      <c r="F61" s="31">
        <f>IFERROR(VLOOKUP($A61,대상!$B:$AD,MATCH(F$1,대상!$1:$1,0)-1,FALSE),"")</f>
        <v>0</v>
      </c>
      <c r="G61" s="3">
        <f>IFERROR(VLOOKUP($A61,집계!$B:$AD,MATCH(G$1,집계!$2:$2,0)-1,FALSE),"")</f>
        <v>5</v>
      </c>
      <c r="H61" s="3">
        <f>IFERROR(VLOOKUP($A61,집계!$B:$AD,MATCH(H$1,집계!$2:$2,0)-1,FALSE),"")</f>
        <v>88</v>
      </c>
      <c r="I61" s="3">
        <f>IFERROR(VLOOKUP($A61,집계!$B:$AD,MATCH(I$1,집계!$2:$2,0)-1,FALSE),"")</f>
        <v>67</v>
      </c>
      <c r="J61" s="3">
        <f>IFERROR(VLOOKUP($A61,집계!$B:$AD,MATCH(J$1,집계!$2:$2,0)-1,FALSE),"")</f>
        <v>80</v>
      </c>
      <c r="K61" s="3">
        <f>IFERROR(VLOOKUP($A61,집계!$B:$AD,MATCH(K$1,집계!$2:$2,0)-1,FALSE),"")</f>
        <v>69</v>
      </c>
      <c r="L61" s="3">
        <f>IFERROR(VLOOKUP($A61,집계!$B:$AD,MATCH(L$1,집계!$2:$2,0)-1,FALSE),"")</f>
        <v>67</v>
      </c>
      <c r="M61" s="16">
        <f>IFERROR(VLOOKUP($A61,집계!$B:$AD,MATCH(M$1,집계!$2:$2,0)-1,FALSE),"")</f>
        <v>72</v>
      </c>
      <c r="N61" s="16">
        <f>IFERROR(VLOOKUP($A61,집계!$B:$AD,MATCH(N$1,집계!$2:$2,0)-1,FALSE),"")</f>
        <v>0</v>
      </c>
      <c r="O61" s="16">
        <f>IFERROR(VLOOKUP($A61,집계!$B:$AD,MATCH(O$1,집계!$2:$2,0)-1,FALSE),"")</f>
        <v>72</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20438068</v>
      </c>
      <c r="B62" s="4">
        <f>IFERROR(VLOOKUP($A62,집계!$B:$AD,MATCH(B$1,집계!$2:$2,0)-1,FALSE),"")</f>
        <v>22</v>
      </c>
      <c r="C62" s="4" t="str">
        <f>IFERROR(VLOOKUP($A62,집계!$B:$AD,MATCH(C$1,집계!$2:$2,0)-1,FALSE),"")</f>
        <v>김형준</v>
      </c>
      <c r="D62" s="4">
        <f>IFERROR(VLOOKUP($A62,집계!$B:$AD,MATCH(D$1,집계!$2:$2,0)-1,FALSE),"")</f>
        <v>20438068</v>
      </c>
      <c r="E62" s="4" t="str">
        <f>IFERROR(VLOOKUP($A62,집계!$B:$AD,MATCH(E$1,집계!$2:$2,0)-1,FALSE),"")</f>
        <v>프레스금형 보조 장치 (가동형 정밀 TAPPING UNIT) 개발</v>
      </c>
      <c r="F62" s="31">
        <f>IFERROR(VLOOKUP($A62,대상!$B:$AD,MATCH(F$1,대상!$1:$1,0)-1,FALSE),"")</f>
        <v>0</v>
      </c>
      <c r="G62" s="3">
        <f>IFERROR(VLOOKUP($A62,집계!$B:$AD,MATCH(G$1,집계!$2:$2,0)-1,FALSE),"")</f>
        <v>5</v>
      </c>
      <c r="H62" s="3">
        <f>IFERROR(VLOOKUP($A62,집계!$B:$AD,MATCH(H$1,집계!$2:$2,0)-1,FALSE),"")</f>
        <v>87</v>
      </c>
      <c r="I62" s="3">
        <f>IFERROR(VLOOKUP($A62,집계!$B:$AD,MATCH(I$1,집계!$2:$2,0)-1,FALSE),"")</f>
        <v>86</v>
      </c>
      <c r="J62" s="3">
        <f>IFERROR(VLOOKUP($A62,집계!$B:$AD,MATCH(J$1,집계!$2:$2,0)-1,FALSE),"")</f>
        <v>75</v>
      </c>
      <c r="K62" s="3">
        <f>IFERROR(VLOOKUP($A62,집계!$B:$AD,MATCH(K$1,집계!$2:$2,0)-1,FALSE),"")</f>
        <v>79</v>
      </c>
      <c r="L62" s="3">
        <f>IFERROR(VLOOKUP($A62,집계!$B:$AD,MATCH(L$1,집계!$2:$2,0)-1,FALSE),"")</f>
        <v>88</v>
      </c>
      <c r="M62" s="16">
        <f>IFERROR(VLOOKUP($A62,집계!$B:$AD,MATCH(M$1,집계!$2:$2,0)-1,FALSE),"")</f>
        <v>84</v>
      </c>
      <c r="N62" s="16">
        <f>IFERROR(VLOOKUP($A62,집계!$B:$AD,MATCH(N$1,집계!$2:$2,0)-1,FALSE),"")</f>
        <v>0</v>
      </c>
      <c r="O62" s="16">
        <f>IFERROR(VLOOKUP($A62,집계!$B:$AD,MATCH(O$1,집계!$2:$2,0)-1,FALSE),"")</f>
        <v>84</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20438304</v>
      </c>
      <c r="B63" s="4">
        <f>IFERROR(VLOOKUP($A63,집계!$B:$AD,MATCH(B$1,집계!$2:$2,0)-1,FALSE),"")</f>
        <v>162</v>
      </c>
      <c r="C63" s="4" t="str">
        <f>IFERROR(VLOOKUP($A63,집계!$B:$AD,MATCH(C$1,집계!$2:$2,0)-1,FALSE),"")</f>
        <v>정희진</v>
      </c>
      <c r="D63" s="4">
        <f>IFERROR(VLOOKUP($A63,집계!$B:$AD,MATCH(D$1,집계!$2:$2,0)-1,FALSE),"")</f>
        <v>20438304</v>
      </c>
      <c r="E63" s="4" t="str">
        <f>IFERROR(VLOOKUP($A63,집계!$B:$AD,MATCH(E$1,집계!$2:$2,0)-1,FALSE),"")</f>
        <v>국내산 찹쌀과 대체당을 활용한 냉동 유통형 저당 개성주악</v>
      </c>
      <c r="F63" s="31">
        <f>IFERROR(VLOOKUP($A63,대상!$B:$AD,MATCH(F$1,대상!$1:$1,0)-1,FALSE),"")</f>
        <v>0</v>
      </c>
      <c r="G63" s="3">
        <f>IFERROR(VLOOKUP($A63,집계!$B:$AD,MATCH(G$1,집계!$2:$2,0)-1,FALSE),"")</f>
        <v>5</v>
      </c>
      <c r="H63" s="3">
        <f>IFERROR(VLOOKUP($A63,집계!$B:$AD,MATCH(H$1,집계!$2:$2,0)-1,FALSE),"")</f>
        <v>86</v>
      </c>
      <c r="I63" s="3">
        <f>IFERROR(VLOOKUP($A63,집계!$B:$AD,MATCH(I$1,집계!$2:$2,0)-1,FALSE),"")</f>
        <v>71</v>
      </c>
      <c r="J63" s="3">
        <f>IFERROR(VLOOKUP($A63,집계!$B:$AD,MATCH(J$1,집계!$2:$2,0)-1,FALSE),"")</f>
        <v>64</v>
      </c>
      <c r="K63" s="3">
        <f>IFERROR(VLOOKUP($A63,집계!$B:$AD,MATCH(K$1,집계!$2:$2,0)-1,FALSE),"")</f>
        <v>66</v>
      </c>
      <c r="L63" s="3">
        <f>IFERROR(VLOOKUP($A63,집계!$B:$AD,MATCH(L$1,집계!$2:$2,0)-1,FALSE),"")</f>
        <v>75</v>
      </c>
      <c r="M63" s="16">
        <f>IFERROR(VLOOKUP($A63,집계!$B:$AD,MATCH(M$1,집계!$2:$2,0)-1,FALSE),"")</f>
        <v>70.666666666666671</v>
      </c>
      <c r="N63" s="16">
        <f>IFERROR(VLOOKUP($A63,집계!$B:$AD,MATCH(N$1,집계!$2:$2,0)-1,FALSE),"")</f>
        <v>0</v>
      </c>
      <c r="O63" s="16">
        <f>IFERROR(VLOOKUP($A63,집계!$B:$AD,MATCH(O$1,집계!$2:$2,0)-1,FALSE),"")</f>
        <v>70.666666666666671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20438421</v>
      </c>
      <c r="B64" s="4">
        <f>IFERROR(VLOOKUP($A64,집계!$B:$AD,MATCH(B$1,집계!$2:$2,0)-1,FALSE),"")</f>
        <v>164</v>
      </c>
      <c r="C64" s="4" t="str">
        <f>IFERROR(VLOOKUP($A64,집계!$B:$AD,MATCH(C$1,집계!$2:$2,0)-1,FALSE),"")</f>
        <v>이석휘</v>
      </c>
      <c r="D64" s="4">
        <f>IFERROR(VLOOKUP($A64,집계!$B:$AD,MATCH(D$1,집계!$2:$2,0)-1,FALSE),"")</f>
        <v>20438421</v>
      </c>
      <c r="E64" s="4" t="str">
        <f>IFERROR(VLOOKUP($A64,집계!$B:$AD,MATCH(E$1,집계!$2:$2,0)-1,FALSE),"")</f>
        <v>360도 진동 파운데이션</v>
      </c>
      <c r="F64" s="31">
        <f>IFERROR(VLOOKUP($A64,대상!$B:$AD,MATCH(F$1,대상!$1:$1,0)-1,FALSE),"")</f>
        <v>0</v>
      </c>
      <c r="G64" s="3">
        <f>IFERROR(VLOOKUP($A64,집계!$B:$AD,MATCH(G$1,집계!$2:$2,0)-1,FALSE),"")</f>
        <v>5</v>
      </c>
      <c r="H64" s="3">
        <f>IFERROR(VLOOKUP($A64,집계!$B:$AD,MATCH(H$1,집계!$2:$2,0)-1,FALSE),"")</f>
        <v>88</v>
      </c>
      <c r="I64" s="3">
        <f>IFERROR(VLOOKUP($A64,집계!$B:$AD,MATCH(I$1,집계!$2:$2,0)-1,FALSE),"")</f>
        <v>66</v>
      </c>
      <c r="J64" s="3">
        <f>IFERROR(VLOOKUP($A64,집계!$B:$AD,MATCH(J$1,집계!$2:$2,0)-1,FALSE),"")</f>
        <v>68</v>
      </c>
      <c r="K64" s="3">
        <f>IFERROR(VLOOKUP($A64,집계!$B:$AD,MATCH(K$1,집계!$2:$2,0)-1,FALSE),"")</f>
        <v>66</v>
      </c>
      <c r="L64" s="3">
        <f>IFERROR(VLOOKUP($A64,집계!$B:$AD,MATCH(L$1,집계!$2:$2,0)-1,FALSE),"")</f>
        <v>77</v>
      </c>
      <c r="M64" s="16">
        <f>IFERROR(VLOOKUP($A64,집계!$B:$AD,MATCH(M$1,집계!$2:$2,0)-1,FALSE),"")</f>
        <v>70.333333333333329</v>
      </c>
      <c r="N64" s="16">
        <f>IFERROR(VLOOKUP($A64,집계!$B:$AD,MATCH(N$1,집계!$2:$2,0)-1,FALSE),"")</f>
        <v>0</v>
      </c>
      <c r="O64" s="16">
        <f>IFERROR(VLOOKUP($A64,집계!$B:$AD,MATCH(O$1,집계!$2:$2,0)-1,FALSE),"")</f>
        <v>70.333333333333329</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20438426</v>
      </c>
      <c r="B65" s="4">
        <f>IFERROR(VLOOKUP($A65,집계!$B:$AD,MATCH(B$1,집계!$2:$2,0)-1,FALSE),"")</f>
        <v>117</v>
      </c>
      <c r="C65" s="4" t="str">
        <f>IFERROR(VLOOKUP($A65,집계!$B:$AD,MATCH(C$1,집계!$2:$2,0)-1,FALSE),"")</f>
        <v>이승호</v>
      </c>
      <c r="D65" s="4">
        <f>IFERROR(VLOOKUP($A65,집계!$B:$AD,MATCH(D$1,집계!$2:$2,0)-1,FALSE),"")</f>
        <v>20438426</v>
      </c>
      <c r="E65" s="4" t="str">
        <f>IFERROR(VLOOKUP($A65,집계!$B:$AD,MATCH(E$1,집계!$2:$2,0)-1,FALSE),"")</f>
        <v>Marine Guardian Robotics</v>
      </c>
      <c r="F65" s="31">
        <f>IFERROR(VLOOKUP($A65,대상!$B:$AD,MATCH(F$1,대상!$1:$1,0)-1,FALSE),"")</f>
        <v>0</v>
      </c>
      <c r="G65" s="3">
        <f>IFERROR(VLOOKUP($A65,집계!$B:$AD,MATCH(G$1,집계!$2:$2,0)-1,FALSE),"")</f>
        <v>5</v>
      </c>
      <c r="H65" s="3">
        <f>IFERROR(VLOOKUP($A65,집계!$B:$AD,MATCH(H$1,집계!$2:$2,0)-1,FALSE),"")</f>
        <v>86</v>
      </c>
      <c r="I65" s="3">
        <f>IFERROR(VLOOKUP($A65,집계!$B:$AD,MATCH(I$1,집계!$2:$2,0)-1,FALSE),"")</f>
        <v>73</v>
      </c>
      <c r="J65" s="3">
        <f>IFERROR(VLOOKUP($A65,집계!$B:$AD,MATCH(J$1,집계!$2:$2,0)-1,FALSE),"")</f>
        <v>79</v>
      </c>
      <c r="K65" s="3">
        <f>IFERROR(VLOOKUP($A65,집계!$B:$AD,MATCH(K$1,집계!$2:$2,0)-1,FALSE),"")</f>
        <v>69</v>
      </c>
      <c r="L65" s="3">
        <f>IFERROR(VLOOKUP($A65,집계!$B:$AD,MATCH(L$1,집계!$2:$2,0)-1,FALSE),"")</f>
        <v>72</v>
      </c>
      <c r="M65" s="16">
        <f>IFERROR(VLOOKUP($A65,집계!$B:$AD,MATCH(M$1,집계!$2:$2,0)-1,FALSE),"")</f>
        <v>74.666666666666671</v>
      </c>
      <c r="N65" s="16">
        <f>IFERROR(VLOOKUP($A65,집계!$B:$AD,MATCH(N$1,집계!$2:$2,0)-1,FALSE),"")</f>
        <v>0</v>
      </c>
      <c r="O65" s="16">
        <f>IFERROR(VLOOKUP($A65,집계!$B:$AD,MATCH(O$1,집계!$2:$2,0)-1,FALSE),"")</f>
        <v>74.666666666666671</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20440185</v>
      </c>
      <c r="B66" s="4">
        <f>IFERROR(VLOOKUP($A66,집계!$B:$AD,MATCH(B$1,집계!$2:$2,0)-1,FALSE),"")</f>
        <v>143</v>
      </c>
      <c r="C66" s="4" t="str">
        <f>IFERROR(VLOOKUP($A66,집계!$B:$AD,MATCH(C$1,집계!$2:$2,0)-1,FALSE),"")</f>
        <v>김현수</v>
      </c>
      <c r="D66" s="4">
        <f>IFERROR(VLOOKUP($A66,집계!$B:$AD,MATCH(D$1,집계!$2:$2,0)-1,FALSE),"")</f>
        <v>20440185</v>
      </c>
      <c r="E66" s="4" t="str">
        <f>IFERROR(VLOOKUP($A66,집계!$B:$AD,MATCH(E$1,집계!$2:$2,0)-1,FALSE),"")</f>
        <v>고효율 신소재 및 IoT 지능형 제어 기술이 적용된 스마트 전기가마</v>
      </c>
      <c r="F66" s="31">
        <f>IFERROR(VLOOKUP($A66,대상!$B:$AD,MATCH(F$1,대상!$1:$1,0)-1,FALSE),"")</f>
        <v>0</v>
      </c>
      <c r="G66" s="3">
        <f>IFERROR(VLOOKUP($A66,집계!$B:$AD,MATCH(G$1,집계!$2:$2,0)-1,FALSE),"")</f>
        <v>5</v>
      </c>
      <c r="H66" s="3">
        <f>IFERROR(VLOOKUP($A66,집계!$B:$AD,MATCH(H$1,집계!$2:$2,0)-1,FALSE),"")</f>
        <v>74</v>
      </c>
      <c r="I66" s="3">
        <f>IFERROR(VLOOKUP($A66,집계!$B:$AD,MATCH(I$1,집계!$2:$2,0)-1,FALSE),"")</f>
        <v>84</v>
      </c>
      <c r="J66" s="3">
        <f>IFERROR(VLOOKUP($A66,집계!$B:$AD,MATCH(J$1,집계!$2:$2,0)-1,FALSE),"")</f>
        <v>71</v>
      </c>
      <c r="K66" s="3">
        <f>IFERROR(VLOOKUP($A66,집계!$B:$AD,MATCH(K$1,집계!$2:$2,0)-1,FALSE),"")</f>
        <v>69</v>
      </c>
      <c r="L66" s="3">
        <f>IFERROR(VLOOKUP($A66,집계!$B:$AD,MATCH(L$1,집계!$2:$2,0)-1,FALSE),"")</f>
        <v>72</v>
      </c>
      <c r="M66" s="16">
        <f>IFERROR(VLOOKUP($A66,집계!$B:$AD,MATCH(M$1,집계!$2:$2,0)-1,FALSE),"")</f>
        <v>72.333333333333329</v>
      </c>
      <c r="N66" s="16">
        <f>IFERROR(VLOOKUP($A66,집계!$B:$AD,MATCH(N$1,집계!$2:$2,0)-1,FALSE),"")</f>
        <v>0</v>
      </c>
      <c r="O66" s="16">
        <f>IFERROR(VLOOKUP($A66,집계!$B:$AD,MATCH(O$1,집계!$2:$2,0)-1,FALSE),"")</f>
        <v>72.333333333333329</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20413168</v>
      </c>
      <c r="B67" s="4">
        <f>IFERROR(VLOOKUP($A67,집계!$B:$AD,MATCH(B$1,집계!$2:$2,0)-1,FALSE),"")</f>
        <v>42</v>
      </c>
      <c r="C67" s="4" t="str">
        <f>IFERROR(VLOOKUP($A67,집계!$B:$AD,MATCH(C$1,집계!$2:$2,0)-1,FALSE),"")</f>
        <v>배재형</v>
      </c>
      <c r="D67" s="4">
        <f>IFERROR(VLOOKUP($A67,집계!$B:$AD,MATCH(D$1,집계!$2:$2,0)-1,FALSE),"")</f>
        <v>20413168</v>
      </c>
      <c r="E67" s="4" t="str">
        <f>IFERROR(VLOOKUP($A67,집계!$B:$AD,MATCH(E$1,집계!$2:$2,0)-1,FALSE),"")</f>
        <v>대형 적층제조 기반 맞춤형 산업용 에어로겔 단열·열관리 구조체</v>
      </c>
      <c r="F67" s="31">
        <f>IFERROR(VLOOKUP($A67,대상!$B:$AD,MATCH(F$1,대상!$1:$1,0)-1,FALSE),"")</f>
        <v>0</v>
      </c>
      <c r="G67" s="3">
        <f>IFERROR(VLOOKUP($A67,집계!$B:$AD,MATCH(G$1,집계!$2:$2,0)-1,FALSE),"")</f>
        <v>5</v>
      </c>
      <c r="H67" s="3">
        <f>IFERROR(VLOOKUP($A67,집계!$B:$AD,MATCH(H$1,집계!$2:$2,0)-1,FALSE),"")</f>
        <v>72</v>
      </c>
      <c r="I67" s="3">
        <f>IFERROR(VLOOKUP($A67,집계!$B:$AD,MATCH(I$1,집계!$2:$2,0)-1,FALSE),"")</f>
        <v>86</v>
      </c>
      <c r="J67" s="3">
        <f>IFERROR(VLOOKUP($A67,집계!$B:$AD,MATCH(J$1,집계!$2:$2,0)-1,FALSE),"")</f>
        <v>78</v>
      </c>
      <c r="K67" s="3">
        <f>IFERROR(VLOOKUP($A67,집계!$B:$AD,MATCH(K$1,집계!$2:$2,0)-1,FALSE),"")</f>
        <v>89</v>
      </c>
      <c r="L67" s="3">
        <f>IFERROR(VLOOKUP($A67,집계!$B:$AD,MATCH(L$1,집계!$2:$2,0)-1,FALSE),"")</f>
        <v>77</v>
      </c>
      <c r="M67" s="16">
        <f>IFERROR(VLOOKUP($A67,집계!$B:$AD,MATCH(M$1,집계!$2:$2,0)-1,FALSE),"")</f>
        <v>80.333333333333329</v>
      </c>
      <c r="N67" s="16">
        <f>IFERROR(VLOOKUP($A67,집계!$B:$AD,MATCH(N$1,집계!$2:$2,0)-1,FALSE),"")</f>
        <v>0</v>
      </c>
      <c r="O67" s="16">
        <f>IFERROR(VLOOKUP($A67,집계!$B:$AD,MATCH(O$1,집계!$2:$2,0)-1,FALSE),"")</f>
        <v>80.333333333333329</v>
      </c>
      <c r="P67" s="31" t="str">
        <f>IFERROR(VLOOKUP($A67,집계!$B:$AD,MATCH(P$1,집계!$2:$2,0)-1,FALSE),"")</f>
        <v/>
      </c>
    </row>
    <row r="68" spans="1:32" ht="17.100000000000001" customHeight="1" x14ac:dyDescent="0.35">
      <c r="A68" s="2">
        <v>20415322</v>
      </c>
      <c r="B68" s="4">
        <f>IFERROR(VLOOKUP($A68,집계!$B:$AD,MATCH(B$1,집계!$2:$2,0)-1,FALSE),"")</f>
        <v>11</v>
      </c>
      <c r="C68" s="4" t="str">
        <f>IFERROR(VLOOKUP($A68,집계!$B:$AD,MATCH(C$1,집계!$2:$2,0)-1,FALSE),"")</f>
        <v>김건형</v>
      </c>
      <c r="D68" s="4">
        <f>IFERROR(VLOOKUP($A68,집계!$B:$AD,MATCH(D$1,집계!$2:$2,0)-1,FALSE),"")</f>
        <v>20415322</v>
      </c>
      <c r="E68" s="4" t="str">
        <f>IFERROR(VLOOKUP($A68,집계!$B:$AD,MATCH(E$1,집계!$2:$2,0)-1,FALSE),"")</f>
        <v>차세대 하이브리드 본딩용 초저온 유기박막 솔루션을 통한 AI 반도체(HBM) 고단 적층 한계 극복 및 공정 수율 극대화 기술</v>
      </c>
      <c r="F68" s="31">
        <f>IFERROR(VLOOKUP($A68,대상!$B:$AD,MATCH(F$1,대상!$1:$1,0)-1,FALSE),"")</f>
        <v>0</v>
      </c>
      <c r="G68" s="3">
        <f>IFERROR(VLOOKUP($A68,집계!$B:$AD,MATCH(G$1,집계!$2:$2,0)-1,FALSE),"")</f>
        <v>5</v>
      </c>
      <c r="H68" s="3">
        <f>IFERROR(VLOOKUP($A68,집계!$B:$AD,MATCH(H$1,집계!$2:$2,0)-1,FALSE),"")</f>
        <v>92</v>
      </c>
      <c r="I68" s="3">
        <f>IFERROR(VLOOKUP($A68,집계!$B:$AD,MATCH(I$1,집계!$2:$2,0)-1,FALSE),"")</f>
        <v>99</v>
      </c>
      <c r="J68" s="3">
        <f>IFERROR(VLOOKUP($A68,집계!$B:$AD,MATCH(J$1,집계!$2:$2,0)-1,FALSE),"")</f>
        <v>92</v>
      </c>
      <c r="K68" s="3">
        <f>IFERROR(VLOOKUP($A68,집계!$B:$AD,MATCH(K$1,집계!$2:$2,0)-1,FALSE),"")</f>
        <v>91</v>
      </c>
      <c r="L68" s="3">
        <f>IFERROR(VLOOKUP($A68,집계!$B:$AD,MATCH(L$1,집계!$2:$2,0)-1,FALSE),"")</f>
        <v>91</v>
      </c>
      <c r="M68" s="16">
        <f>IFERROR(VLOOKUP($A68,집계!$B:$AD,MATCH(M$1,집계!$2:$2,0)-1,FALSE),"")</f>
        <v>91.666666666666671</v>
      </c>
      <c r="N68" s="16">
        <f>IFERROR(VLOOKUP($A68,집계!$B:$AD,MATCH(N$1,집계!$2:$2,0)-1,FALSE),"")</f>
        <v>0</v>
      </c>
      <c r="O68" s="16">
        <f>IFERROR(VLOOKUP($A68,집계!$B:$AD,MATCH(O$1,집계!$2:$2,0)-1,FALSE),"")</f>
        <v>91.666666666666671</v>
      </c>
      <c r="P68" s="31" t="str">
        <f>IFERROR(VLOOKUP($A68,집계!$B:$AD,MATCH(P$1,집계!$2:$2,0)-1,FALSE),"")</f>
        <v/>
      </c>
    </row>
    <row r="69" spans="1:32" ht="17.100000000000001" customHeight="1" x14ac:dyDescent="0.35">
      <c r="A69" s="2">
        <v>20415501</v>
      </c>
      <c r="B69" s="4">
        <f>IFERROR(VLOOKUP($A69,집계!$B:$AD,MATCH(B$1,집계!$2:$2,0)-1,FALSE),"")</f>
        <v>64</v>
      </c>
      <c r="C69" s="4" t="str">
        <f>IFERROR(VLOOKUP($A69,집계!$B:$AD,MATCH(C$1,집계!$2:$2,0)-1,FALSE),"")</f>
        <v>최경민</v>
      </c>
      <c r="D69" s="4">
        <f>IFERROR(VLOOKUP($A69,집계!$B:$AD,MATCH(D$1,집계!$2:$2,0)-1,FALSE),"")</f>
        <v>20415501</v>
      </c>
      <c r="E69" s="4" t="str">
        <f>IFERROR(VLOOKUP($A69,집계!$B:$AD,MATCH(E$1,집계!$2:$2,0)-1,FALSE),"")</f>
        <v>자성측정장비개발</v>
      </c>
      <c r="F69" s="31">
        <f>IFERROR(VLOOKUP($A69,대상!$B:$AD,MATCH(F$1,대상!$1:$1,0)-1,FALSE),"")</f>
        <v>0</v>
      </c>
      <c r="G69" s="3">
        <f>IFERROR(VLOOKUP($A69,집계!$B:$AD,MATCH(G$1,집계!$2:$2,0)-1,FALSE),"")</f>
        <v>5</v>
      </c>
      <c r="H69" s="3">
        <f>IFERROR(VLOOKUP($A69,집계!$B:$AD,MATCH(H$1,집계!$2:$2,0)-1,FALSE),"")</f>
        <v>87</v>
      </c>
      <c r="I69" s="3">
        <f>IFERROR(VLOOKUP($A69,집계!$B:$AD,MATCH(I$1,집계!$2:$2,0)-1,FALSE),"")</f>
        <v>79</v>
      </c>
      <c r="J69" s="3">
        <f>IFERROR(VLOOKUP($A69,집계!$B:$AD,MATCH(J$1,집계!$2:$2,0)-1,FALSE),"")</f>
        <v>79</v>
      </c>
      <c r="K69" s="3">
        <f>IFERROR(VLOOKUP($A69,집계!$B:$AD,MATCH(K$1,집계!$2:$2,0)-1,FALSE),"")</f>
        <v>79</v>
      </c>
      <c r="L69" s="3">
        <f>IFERROR(VLOOKUP($A69,집계!$B:$AD,MATCH(L$1,집계!$2:$2,0)-1,FALSE),"")</f>
        <v>79</v>
      </c>
      <c r="M69" s="16">
        <f>IFERROR(VLOOKUP($A69,집계!$B:$AD,MATCH(M$1,집계!$2:$2,0)-1,FALSE),"")</f>
        <v>79</v>
      </c>
      <c r="N69" s="16">
        <f>IFERROR(VLOOKUP($A69,집계!$B:$AD,MATCH(N$1,집계!$2:$2,0)-1,FALSE),"")</f>
        <v>0</v>
      </c>
      <c r="O69" s="16">
        <f>IFERROR(VLOOKUP($A69,집계!$B:$AD,MATCH(O$1,집계!$2:$2,0)-1,FALSE),"")</f>
        <v>79</v>
      </c>
      <c r="P69" s="31" t="str">
        <f>IFERROR(VLOOKUP($A69,집계!$B:$AD,MATCH(P$1,집계!$2:$2,0)-1,FALSE),"")</f>
        <v/>
      </c>
    </row>
    <row r="70" spans="1:32" ht="17.100000000000001" customHeight="1" x14ac:dyDescent="0.35">
      <c r="A70" s="2">
        <v>20430255</v>
      </c>
      <c r="B70" s="4">
        <f>IFERROR(VLOOKUP($A70,집계!$B:$AD,MATCH(B$1,집계!$2:$2,0)-1,FALSE),"")</f>
        <v>131</v>
      </c>
      <c r="C70" s="4" t="str">
        <f>IFERROR(VLOOKUP($A70,집계!$B:$AD,MATCH(C$1,집계!$2:$2,0)-1,FALSE),"")</f>
        <v>김지호</v>
      </c>
      <c r="D70" s="4">
        <f>IFERROR(VLOOKUP($A70,집계!$B:$AD,MATCH(D$1,집계!$2:$2,0)-1,FALSE),"")</f>
        <v>20430255</v>
      </c>
      <c r="E70" s="4" t="str">
        <f>IFERROR(VLOOKUP($A70,집계!$B:$AD,MATCH(E$1,집계!$2:$2,0)-1,FALSE),"")</f>
        <v>QR/IoT(캐비넷 잠금)기반 다거점 반납형 공유 유모차 서비스</v>
      </c>
      <c r="F70" s="31">
        <f>IFERROR(VLOOKUP($A70,대상!$B:$AD,MATCH(F$1,대상!$1:$1,0)-1,FALSE),"")</f>
        <v>0</v>
      </c>
      <c r="G70" s="3">
        <f>IFERROR(VLOOKUP($A70,집계!$B:$AD,MATCH(G$1,집계!$2:$2,0)-1,FALSE),"")</f>
        <v>5</v>
      </c>
      <c r="H70" s="3">
        <f>IFERROR(VLOOKUP($A70,집계!$B:$AD,MATCH(H$1,집계!$2:$2,0)-1,FALSE),"")</f>
        <v>77</v>
      </c>
      <c r="I70" s="3">
        <f>IFERROR(VLOOKUP($A70,집계!$B:$AD,MATCH(I$1,집계!$2:$2,0)-1,FALSE),"")</f>
        <v>79</v>
      </c>
      <c r="J70" s="3">
        <f>IFERROR(VLOOKUP($A70,집계!$B:$AD,MATCH(J$1,집계!$2:$2,0)-1,FALSE),"")</f>
        <v>77</v>
      </c>
      <c r="K70" s="3">
        <f>IFERROR(VLOOKUP($A70,집계!$B:$AD,MATCH(K$1,집계!$2:$2,0)-1,FALSE),"")</f>
        <v>66</v>
      </c>
      <c r="L70" s="3">
        <f>IFERROR(VLOOKUP($A70,집계!$B:$AD,MATCH(L$1,집계!$2:$2,0)-1,FALSE),"")</f>
        <v>62</v>
      </c>
      <c r="M70" s="16">
        <f>IFERROR(VLOOKUP($A70,집계!$B:$AD,MATCH(M$1,집계!$2:$2,0)-1,FALSE),"")</f>
        <v>73.333333333333329</v>
      </c>
      <c r="N70" s="16">
        <f>IFERROR(VLOOKUP($A70,집계!$B:$AD,MATCH(N$1,집계!$2:$2,0)-1,FALSE),"")</f>
        <v>0</v>
      </c>
      <c r="O70" s="16">
        <f>IFERROR(VLOOKUP($A70,집계!$B:$AD,MATCH(O$1,집계!$2:$2,0)-1,FALSE),"")</f>
        <v>73.333333333333329</v>
      </c>
      <c r="P70" s="31" t="str">
        <f>IFERROR(VLOOKUP($A70,집계!$B:$AD,MATCH(P$1,집계!$2:$2,0)-1,FALSE),"")</f>
        <v/>
      </c>
    </row>
    <row r="71" spans="1:32" ht="17.100000000000001" customHeight="1" x14ac:dyDescent="0.35">
      <c r="A71" s="2">
        <v>20438453</v>
      </c>
      <c r="B71" s="4">
        <f>IFERROR(VLOOKUP($A71,집계!$B:$AD,MATCH(B$1,집계!$2:$2,0)-1,FALSE),"")</f>
        <v>186</v>
      </c>
      <c r="C71" s="4" t="str">
        <f>IFERROR(VLOOKUP($A71,집계!$B:$AD,MATCH(C$1,집계!$2:$2,0)-1,FALSE),"")</f>
        <v>엄정희</v>
      </c>
      <c r="D71" s="4">
        <f>IFERROR(VLOOKUP($A71,집계!$B:$AD,MATCH(D$1,집계!$2:$2,0)-1,FALSE),"")</f>
        <v>20438453</v>
      </c>
      <c r="E71" s="4" t="str">
        <f>IFERROR(VLOOKUP($A71,집계!$B:$AD,MATCH(E$1,집계!$2:$2,0)-1,FALSE),"")</f>
        <v>시니어/펫 돌봄 노동 강도 혁신을 위한 무전력 제트 스프레이 폼·수분 박리 캡슐 통합 솔루션</v>
      </c>
      <c r="F71" s="31">
        <f>IFERROR(VLOOKUP($A71,대상!$B:$AD,MATCH(F$1,대상!$1:$1,0)-1,FALSE),"")</f>
        <v>0</v>
      </c>
      <c r="G71" s="3">
        <f>IFERROR(VLOOKUP($A71,집계!$B:$AD,MATCH(G$1,집계!$2:$2,0)-1,FALSE),"")</f>
        <v>5</v>
      </c>
      <c r="H71" s="3">
        <f>IFERROR(VLOOKUP($A71,집계!$B:$AD,MATCH(H$1,집계!$2:$2,0)-1,FALSE),"")</f>
        <v>77</v>
      </c>
      <c r="I71" s="3">
        <f>IFERROR(VLOOKUP($A71,집계!$B:$AD,MATCH(I$1,집계!$2:$2,0)-1,FALSE),"")</f>
        <v>63</v>
      </c>
      <c r="J71" s="3">
        <f>IFERROR(VLOOKUP($A71,집계!$B:$AD,MATCH(J$1,집계!$2:$2,0)-1,FALSE),"")</f>
        <v>69</v>
      </c>
      <c r="K71" s="3">
        <f>IFERROR(VLOOKUP($A71,집계!$B:$AD,MATCH(K$1,집계!$2:$2,0)-1,FALSE),"")</f>
        <v>69</v>
      </c>
      <c r="L71" s="3">
        <f>IFERROR(VLOOKUP($A71,집계!$B:$AD,MATCH(L$1,집계!$2:$2,0)-1,FALSE),"")</f>
        <v>63</v>
      </c>
      <c r="M71" s="16">
        <f>IFERROR(VLOOKUP($A71,집계!$B:$AD,MATCH(M$1,집계!$2:$2,0)-1,FALSE),"")</f>
        <v>67</v>
      </c>
      <c r="N71" s="16">
        <f>IFERROR(VLOOKUP($A71,집계!$B:$AD,MATCH(N$1,집계!$2:$2,0)-1,FALSE),"")</f>
        <v>0</v>
      </c>
      <c r="O71" s="16">
        <f>IFERROR(VLOOKUP($A71,집계!$B:$AD,MATCH(O$1,집계!$2:$2,0)-1,FALSE),"")</f>
        <v>67</v>
      </c>
      <c r="P71" s="31" t="str">
        <f>IFERROR(VLOOKUP($A71,집계!$B:$AD,MATCH(P$1,집계!$2:$2,0)-1,FALSE),"")</f>
        <v/>
      </c>
    </row>
    <row r="72" spans="1:32" ht="17.100000000000001" customHeight="1" x14ac:dyDescent="0.35">
      <c r="A72" s="2">
        <v>20402470</v>
      </c>
      <c r="B72" s="4">
        <f>IFERROR(VLOOKUP($A72,집계!$B:$AD,MATCH(B$1,집계!$2:$2,0)-1,FALSE),"")</f>
        <v>60</v>
      </c>
      <c r="C72" s="4" t="str">
        <f>IFERROR(VLOOKUP($A72,집계!$B:$AD,MATCH(C$1,집계!$2:$2,0)-1,FALSE),"")</f>
        <v>정재영</v>
      </c>
      <c r="D72" s="4">
        <f>IFERROR(VLOOKUP($A72,집계!$B:$AD,MATCH(D$1,집계!$2:$2,0)-1,FALSE),"")</f>
        <v>20402470</v>
      </c>
      <c r="E72" s="4" t="str">
        <f>IFERROR(VLOOKUP($A72,집계!$B:$AD,MATCH(E$1,집계!$2:$2,0)-1,FALSE),"")</f>
        <v>피지컬 AI 제어 적용 물류 공정 최적화 가변 테이핑 시스템</v>
      </c>
      <c r="F72" s="31">
        <f>IFERROR(VLOOKUP($A72,대상!$B:$AD,MATCH(F$1,대상!$1:$1,0)-1,FALSE),"")</f>
        <v>0</v>
      </c>
      <c r="G72" s="3">
        <f>IFERROR(VLOOKUP($A72,집계!$B:$AD,MATCH(G$1,집계!$2:$2,0)-1,FALSE),"")</f>
        <v>5</v>
      </c>
      <c r="H72" s="3">
        <f>IFERROR(VLOOKUP($A72,집계!$B:$AD,MATCH(H$1,집계!$2:$2,0)-1,FALSE),"")</f>
        <v>75</v>
      </c>
      <c r="I72" s="3">
        <f>IFERROR(VLOOKUP($A72,집계!$B:$AD,MATCH(I$1,집계!$2:$2,0)-1,FALSE),"")</f>
        <v>86</v>
      </c>
      <c r="J72" s="3">
        <f>IFERROR(VLOOKUP($A72,집계!$B:$AD,MATCH(J$1,집계!$2:$2,0)-1,FALSE),"")</f>
        <v>76</v>
      </c>
      <c r="K72" s="3">
        <f>IFERROR(VLOOKUP($A72,집계!$B:$AD,MATCH(K$1,집계!$2:$2,0)-1,FALSE),"")</f>
        <v>79</v>
      </c>
      <c r="L72" s="3">
        <f>IFERROR(VLOOKUP($A72,집계!$B:$AD,MATCH(L$1,집계!$2:$2,0)-1,FALSE),"")</f>
        <v>83</v>
      </c>
      <c r="M72" s="16">
        <f>IFERROR(VLOOKUP($A72,집계!$B:$AD,MATCH(M$1,집계!$2:$2,0)-1,FALSE),"")</f>
        <v>79.333333333333329</v>
      </c>
      <c r="N72" s="16">
        <f>IFERROR(VLOOKUP($A72,집계!$B:$AD,MATCH(N$1,집계!$2:$2,0)-1,FALSE),"")</f>
        <v>0</v>
      </c>
      <c r="O72" s="16">
        <f>IFERROR(VLOOKUP($A72,집계!$B:$AD,MATCH(O$1,집계!$2:$2,0)-1,FALSE),"")</f>
        <v>79.333333333333329</v>
      </c>
      <c r="P72" s="31" t="str">
        <f>IFERROR(VLOOKUP($A72,집계!$B:$AD,MATCH(P$1,집계!$2:$2,0)-1,FALSE),"")</f>
        <v/>
      </c>
    </row>
    <row r="73" spans="1:32" ht="17.100000000000001" customHeight="1" x14ac:dyDescent="0.35">
      <c r="A73" s="2">
        <v>20402979</v>
      </c>
      <c r="B73" s="4">
        <f>IFERROR(VLOOKUP($A73,집계!$B:$AD,MATCH(B$1,집계!$2:$2,0)-1,FALSE),"")</f>
        <v>72</v>
      </c>
      <c r="C73" s="4" t="str">
        <f>IFERROR(VLOOKUP($A73,집계!$B:$AD,MATCH(C$1,집계!$2:$2,0)-1,FALSE),"")</f>
        <v>안미연</v>
      </c>
      <c r="D73" s="4">
        <f>IFERROR(VLOOKUP($A73,집계!$B:$AD,MATCH(D$1,집계!$2:$2,0)-1,FALSE),"")</f>
        <v>20402979</v>
      </c>
      <c r="E73" s="4" t="str">
        <f>IFERROR(VLOOKUP($A73,집계!$B:$AD,MATCH(E$1,집계!$2:$2,0)-1,FALSE),"")</f>
        <v>광학조건 최적화·AI 불량검출 통합 비전검사 패키지</v>
      </c>
      <c r="F73" s="31">
        <f>IFERROR(VLOOKUP($A73,대상!$B:$AD,MATCH(F$1,대상!$1:$1,0)-1,FALSE),"")</f>
        <v>0</v>
      </c>
      <c r="G73" s="3">
        <f>IFERROR(VLOOKUP($A73,집계!$B:$AD,MATCH(G$1,집계!$2:$2,0)-1,FALSE),"")</f>
        <v>5</v>
      </c>
      <c r="H73" s="3">
        <f>IFERROR(VLOOKUP($A73,집계!$B:$AD,MATCH(H$1,집계!$2:$2,0)-1,FALSE),"")</f>
        <v>73</v>
      </c>
      <c r="I73" s="3">
        <f>IFERROR(VLOOKUP($A73,집계!$B:$AD,MATCH(I$1,집계!$2:$2,0)-1,FALSE),"")</f>
        <v>77</v>
      </c>
      <c r="J73" s="3">
        <f>IFERROR(VLOOKUP($A73,집계!$B:$AD,MATCH(J$1,집계!$2:$2,0)-1,FALSE),"")</f>
        <v>72</v>
      </c>
      <c r="K73" s="3">
        <f>IFERROR(VLOOKUP($A73,집계!$B:$AD,MATCH(K$1,집계!$2:$2,0)-1,FALSE),"")</f>
        <v>84</v>
      </c>
      <c r="L73" s="3">
        <f>IFERROR(VLOOKUP($A73,집계!$B:$AD,MATCH(L$1,집계!$2:$2,0)-1,FALSE),"")</f>
        <v>84</v>
      </c>
      <c r="M73" s="16">
        <f>IFERROR(VLOOKUP($A73,집계!$B:$AD,MATCH(M$1,집계!$2:$2,0)-1,FALSE),"")</f>
        <v>78</v>
      </c>
      <c r="N73" s="16">
        <f>IFERROR(VLOOKUP($A73,집계!$B:$AD,MATCH(N$1,집계!$2:$2,0)-1,FALSE),"")</f>
        <v>0</v>
      </c>
      <c r="O73" s="16">
        <f>IFERROR(VLOOKUP($A73,집계!$B:$AD,MATCH(O$1,집계!$2:$2,0)-1,FALSE),"")</f>
        <v>78</v>
      </c>
      <c r="P73" s="31" t="str">
        <f>IFERROR(VLOOKUP($A73,집계!$B:$AD,MATCH(P$1,집계!$2:$2,0)-1,FALSE),"")</f>
        <v/>
      </c>
    </row>
    <row r="74" spans="1:32" ht="17.100000000000001" customHeight="1" x14ac:dyDescent="0.35">
      <c r="A74" s="2">
        <v>20404082</v>
      </c>
      <c r="B74" s="4">
        <f>IFERROR(VLOOKUP($A74,집계!$B:$AD,MATCH(B$1,집계!$2:$2,0)-1,FALSE),"")</f>
        <v>50</v>
      </c>
      <c r="C74" s="4" t="str">
        <f>IFERROR(VLOOKUP($A74,집계!$B:$AD,MATCH(C$1,집계!$2:$2,0)-1,FALSE),"")</f>
        <v>배수찬</v>
      </c>
      <c r="D74" s="4">
        <f>IFERROR(VLOOKUP($A74,집계!$B:$AD,MATCH(D$1,집계!$2:$2,0)-1,FALSE),"")</f>
        <v>20404082</v>
      </c>
      <c r="E74" s="4" t="str">
        <f>IFERROR(VLOOKUP($A74,집계!$B:$AD,MATCH(E$1,집계!$2:$2,0)-1,FALSE),"")</f>
        <v>사람 감지 기반 자동 감속·제동 기능을 적용한 탈부착형 병원 침대 이송 로봇 ‘Moti Bed Mover’</v>
      </c>
      <c r="F74" s="31">
        <f>IFERROR(VLOOKUP($A74,대상!$B:$AD,MATCH(F$1,대상!$1:$1,0)-1,FALSE),"")</f>
        <v>0</v>
      </c>
      <c r="G74" s="3">
        <f>IFERROR(VLOOKUP($A74,집계!$B:$AD,MATCH(G$1,집계!$2:$2,0)-1,FALSE),"")</f>
        <v>5</v>
      </c>
      <c r="H74" s="3">
        <f>IFERROR(VLOOKUP($A74,집계!$B:$AD,MATCH(H$1,집계!$2:$2,0)-1,FALSE),"")</f>
        <v>88</v>
      </c>
      <c r="I74" s="3">
        <f>IFERROR(VLOOKUP($A74,집계!$B:$AD,MATCH(I$1,집계!$2:$2,0)-1,FALSE),"")</f>
        <v>72</v>
      </c>
      <c r="J74" s="3">
        <f>IFERROR(VLOOKUP($A74,집계!$B:$AD,MATCH(J$1,집계!$2:$2,0)-1,FALSE),"")</f>
        <v>77</v>
      </c>
      <c r="K74" s="3">
        <f>IFERROR(VLOOKUP($A74,집계!$B:$AD,MATCH(K$1,집계!$2:$2,0)-1,FALSE),"")</f>
        <v>85</v>
      </c>
      <c r="L74" s="3">
        <f>IFERROR(VLOOKUP($A74,집계!$B:$AD,MATCH(L$1,집계!$2:$2,0)-1,FALSE),"")</f>
        <v>78</v>
      </c>
      <c r="M74" s="16">
        <f>IFERROR(VLOOKUP($A74,집계!$B:$AD,MATCH(M$1,집계!$2:$2,0)-1,FALSE),"")</f>
        <v>80</v>
      </c>
      <c r="N74" s="16">
        <f>IFERROR(VLOOKUP($A74,집계!$B:$AD,MATCH(N$1,집계!$2:$2,0)-1,FALSE),"")</f>
        <v>0</v>
      </c>
      <c r="O74" s="16">
        <f>IFERROR(VLOOKUP($A74,집계!$B:$AD,MATCH(O$1,집계!$2:$2,0)-1,FALSE),"")</f>
        <v>80</v>
      </c>
      <c r="P74" s="31" t="str">
        <f>IFERROR(VLOOKUP($A74,집계!$B:$AD,MATCH(P$1,집계!$2:$2,0)-1,FALSE),"")</f>
        <v/>
      </c>
    </row>
    <row r="75" spans="1:32" ht="17.100000000000001" customHeight="1" x14ac:dyDescent="0.35">
      <c r="A75" s="2">
        <v>20406098</v>
      </c>
      <c r="B75" s="4">
        <f>IFERROR(VLOOKUP($A75,집계!$B:$AD,MATCH(B$1,집계!$2:$2,0)-1,FALSE),"")</f>
        <v>60</v>
      </c>
      <c r="C75" s="4" t="str">
        <f>IFERROR(VLOOKUP($A75,집계!$B:$AD,MATCH(C$1,집계!$2:$2,0)-1,FALSE),"")</f>
        <v>최승리</v>
      </c>
      <c r="D75" s="4">
        <f>IFERROR(VLOOKUP($A75,집계!$B:$AD,MATCH(D$1,집계!$2:$2,0)-1,FALSE),"")</f>
        <v>20406098</v>
      </c>
      <c r="E75" s="4" t="str">
        <f>IFERROR(VLOOKUP($A75,집계!$B:$AD,MATCH(E$1,집계!$2:$2,0)-1,FALSE),"")</f>
        <v>툴에이스 AI : AI기반 절삭제조공구 최적화 구매 SaaS 솔루션</v>
      </c>
      <c r="F75" s="31">
        <f>IFERROR(VLOOKUP($A75,대상!$B:$AD,MATCH(F$1,대상!$1:$1,0)-1,FALSE),"")</f>
        <v>0</v>
      </c>
      <c r="G75" s="3">
        <f>IFERROR(VLOOKUP($A75,집계!$B:$AD,MATCH(G$1,집계!$2:$2,0)-1,FALSE),"")</f>
        <v>5</v>
      </c>
      <c r="H75" s="3">
        <f>IFERROR(VLOOKUP($A75,집계!$B:$AD,MATCH(H$1,집계!$2:$2,0)-1,FALSE),"")</f>
        <v>88</v>
      </c>
      <c r="I75" s="3">
        <f>IFERROR(VLOOKUP($A75,집계!$B:$AD,MATCH(I$1,집계!$2:$2,0)-1,FALSE),"")</f>
        <v>84</v>
      </c>
      <c r="J75" s="3">
        <f>IFERROR(VLOOKUP($A75,집계!$B:$AD,MATCH(J$1,집계!$2:$2,0)-1,FALSE),"")</f>
        <v>80</v>
      </c>
      <c r="K75" s="3">
        <f>IFERROR(VLOOKUP($A75,집계!$B:$AD,MATCH(K$1,집계!$2:$2,0)-1,FALSE),"")</f>
        <v>69</v>
      </c>
      <c r="L75" s="3">
        <f>IFERROR(VLOOKUP($A75,집계!$B:$AD,MATCH(L$1,집계!$2:$2,0)-1,FALSE),"")</f>
        <v>74</v>
      </c>
      <c r="M75" s="16">
        <f>IFERROR(VLOOKUP($A75,집계!$B:$AD,MATCH(M$1,집계!$2:$2,0)-1,FALSE),"")</f>
        <v>79.333333333333329</v>
      </c>
      <c r="N75" s="16">
        <f>IFERROR(VLOOKUP($A75,집계!$B:$AD,MATCH(N$1,집계!$2:$2,0)-1,FALSE),"")</f>
        <v>0</v>
      </c>
      <c r="O75" s="16">
        <f>IFERROR(VLOOKUP($A75,집계!$B:$AD,MATCH(O$1,집계!$2:$2,0)-1,FALSE),"")</f>
        <v>79.333333333333329</v>
      </c>
      <c r="P75" s="31" t="str">
        <f>IFERROR(VLOOKUP($A75,집계!$B:$AD,MATCH(P$1,집계!$2:$2,0)-1,FALSE),"")</f>
        <v/>
      </c>
    </row>
    <row r="76" spans="1:32" ht="17.100000000000001" customHeight="1" x14ac:dyDescent="0.35">
      <c r="A76" s="2">
        <v>20408512</v>
      </c>
      <c r="B76" s="4">
        <f>IFERROR(VLOOKUP($A76,집계!$B:$AD,MATCH(B$1,집계!$2:$2,0)-1,FALSE),"")</f>
        <v>42</v>
      </c>
      <c r="C76" s="4" t="str">
        <f>IFERROR(VLOOKUP($A76,집계!$B:$AD,MATCH(C$1,집계!$2:$2,0)-1,FALSE),"")</f>
        <v>이다인</v>
      </c>
      <c r="D76" s="4">
        <f>IFERROR(VLOOKUP($A76,집계!$B:$AD,MATCH(D$1,집계!$2:$2,0)-1,FALSE),"")</f>
        <v>20408512</v>
      </c>
      <c r="E76" s="4" t="str">
        <f>IFERROR(VLOOKUP($A76,집계!$B:$AD,MATCH(E$1,집계!$2:$2,0)-1,FALSE),"")</f>
        <v>산책을 바꾸는 기술: 반려견 스마트 하네스</v>
      </c>
      <c r="F76" s="31">
        <f>IFERROR(VLOOKUP($A76,대상!$B:$AD,MATCH(F$1,대상!$1:$1,0)-1,FALSE),"")</f>
        <v>0</v>
      </c>
      <c r="G76" s="3">
        <f>IFERROR(VLOOKUP($A76,집계!$B:$AD,MATCH(G$1,집계!$2:$2,0)-1,FALSE),"")</f>
        <v>5</v>
      </c>
      <c r="H76" s="3">
        <f>IFERROR(VLOOKUP($A76,집계!$B:$AD,MATCH(H$1,집계!$2:$2,0)-1,FALSE),"")</f>
        <v>82</v>
      </c>
      <c r="I76" s="3">
        <f>IFERROR(VLOOKUP($A76,집계!$B:$AD,MATCH(I$1,집계!$2:$2,0)-1,FALSE),"")</f>
        <v>83</v>
      </c>
      <c r="J76" s="3">
        <f>IFERROR(VLOOKUP($A76,집계!$B:$AD,MATCH(J$1,집계!$2:$2,0)-1,FALSE),"")</f>
        <v>87</v>
      </c>
      <c r="K76" s="3">
        <f>IFERROR(VLOOKUP($A76,집계!$B:$AD,MATCH(K$1,집계!$2:$2,0)-1,FALSE),"")</f>
        <v>76</v>
      </c>
      <c r="L76" s="3">
        <f>IFERROR(VLOOKUP($A76,집계!$B:$AD,MATCH(L$1,집계!$2:$2,0)-1,FALSE),"")</f>
        <v>67</v>
      </c>
      <c r="M76" s="16">
        <f>IFERROR(VLOOKUP($A76,집계!$B:$AD,MATCH(M$1,집계!$2:$2,0)-1,FALSE),"")</f>
        <v>80.333333333333329</v>
      </c>
      <c r="N76" s="16">
        <f>IFERROR(VLOOKUP($A76,집계!$B:$AD,MATCH(N$1,집계!$2:$2,0)-1,FALSE),"")</f>
        <v>0</v>
      </c>
      <c r="O76" s="16">
        <f>IFERROR(VLOOKUP($A76,집계!$B:$AD,MATCH(O$1,집계!$2:$2,0)-1,FALSE),"")</f>
        <v>80.333333333333329</v>
      </c>
      <c r="P76" s="31" t="str">
        <f>IFERROR(VLOOKUP($A76,집계!$B:$AD,MATCH(P$1,집계!$2:$2,0)-1,FALSE),"")</f>
        <v/>
      </c>
    </row>
    <row r="77" spans="1:32" ht="17.100000000000001" customHeight="1" x14ac:dyDescent="0.35">
      <c r="A77" s="2">
        <v>20410282</v>
      </c>
      <c r="B77" s="4">
        <f>IFERROR(VLOOKUP($A77,집계!$B:$AD,MATCH(B$1,집계!$2:$2,0)-1,FALSE),"")</f>
        <v>108</v>
      </c>
      <c r="C77" s="4" t="str">
        <f>IFERROR(VLOOKUP($A77,집계!$B:$AD,MATCH(C$1,집계!$2:$2,0)-1,FALSE),"")</f>
        <v>김재훈</v>
      </c>
      <c r="D77" s="4">
        <f>IFERROR(VLOOKUP($A77,집계!$B:$AD,MATCH(D$1,집계!$2:$2,0)-1,FALSE),"")</f>
        <v>20410282</v>
      </c>
      <c r="E77" s="4" t="str">
        <f>IFERROR(VLOOKUP($A77,집계!$B:$AD,MATCH(E$1,집계!$2:$2,0)-1,FALSE),"")</f>
        <v>글로벌 경쟁력 확보를 위한 첨단소재 도시철도 차량용 차체 안전  모노링크 부쉬 국산화 및 사업화 기술 개발</v>
      </c>
      <c r="F77" s="31">
        <f>IFERROR(VLOOKUP($A77,대상!$B:$AD,MATCH(F$1,대상!$1:$1,0)-1,FALSE),"")</f>
        <v>0</v>
      </c>
      <c r="G77" s="3">
        <f>IFERROR(VLOOKUP($A77,집계!$B:$AD,MATCH(G$1,집계!$2:$2,0)-1,FALSE),"")</f>
        <v>5</v>
      </c>
      <c r="H77" s="3">
        <f>IFERROR(VLOOKUP($A77,집계!$B:$AD,MATCH(H$1,집계!$2:$2,0)-1,FALSE),"")</f>
        <v>73</v>
      </c>
      <c r="I77" s="3">
        <f>IFERROR(VLOOKUP($A77,집계!$B:$AD,MATCH(I$1,집계!$2:$2,0)-1,FALSE),"")</f>
        <v>72</v>
      </c>
      <c r="J77" s="3">
        <f>IFERROR(VLOOKUP($A77,집계!$B:$AD,MATCH(J$1,집계!$2:$2,0)-1,FALSE),"")</f>
        <v>76</v>
      </c>
      <c r="K77" s="3">
        <f>IFERROR(VLOOKUP($A77,집계!$B:$AD,MATCH(K$1,집계!$2:$2,0)-1,FALSE),"")</f>
        <v>77</v>
      </c>
      <c r="L77" s="3">
        <f>IFERROR(VLOOKUP($A77,집계!$B:$AD,MATCH(L$1,집계!$2:$2,0)-1,FALSE),"")</f>
        <v>88</v>
      </c>
      <c r="M77" s="16">
        <f>IFERROR(VLOOKUP($A77,집계!$B:$AD,MATCH(M$1,집계!$2:$2,0)-1,FALSE),"")</f>
        <v>75.333333333333329</v>
      </c>
      <c r="N77" s="16">
        <f>IFERROR(VLOOKUP($A77,집계!$B:$AD,MATCH(N$1,집계!$2:$2,0)-1,FALSE),"")</f>
        <v>0</v>
      </c>
      <c r="O77" s="16">
        <f>IFERROR(VLOOKUP($A77,집계!$B:$AD,MATCH(O$1,집계!$2:$2,0)-1,FALSE),"")</f>
        <v>75.333333333333329</v>
      </c>
      <c r="P77" s="31" t="str">
        <f>IFERROR(VLOOKUP($A77,집계!$B:$AD,MATCH(P$1,집계!$2:$2,0)-1,FALSE),"")</f>
        <v/>
      </c>
    </row>
    <row r="78" spans="1:32" ht="17.100000000000001" customHeight="1" x14ac:dyDescent="0.35">
      <c r="A78" s="2">
        <v>20411582</v>
      </c>
      <c r="B78" s="4">
        <f>IFERROR(VLOOKUP($A78,집계!$B:$AD,MATCH(B$1,집계!$2:$2,0)-1,FALSE),"")</f>
        <v>85</v>
      </c>
      <c r="C78" s="4" t="str">
        <f>IFERROR(VLOOKUP($A78,집계!$B:$AD,MATCH(C$1,집계!$2:$2,0)-1,FALSE),"")</f>
        <v>황규헌</v>
      </c>
      <c r="D78" s="4">
        <f>IFERROR(VLOOKUP($A78,집계!$B:$AD,MATCH(D$1,집계!$2:$2,0)-1,FALSE),"")</f>
        <v>20411582</v>
      </c>
      <c r="E78" s="4" t="str">
        <f>IFERROR(VLOOKUP($A78,집계!$B:$AD,MATCH(E$1,집계!$2:$2,0)-1,FALSE),"")</f>
        <v>AI 기반 건축용 거푸집 타이볼트(Tie Bolt)  자동 간격 유지 및 실시간 체결 상태 감시 장치 개발 사업화</v>
      </c>
      <c r="F78" s="31">
        <f>IFERROR(VLOOKUP($A78,대상!$B:$AD,MATCH(F$1,대상!$1:$1,0)-1,FALSE),"")</f>
        <v>0</v>
      </c>
      <c r="G78" s="3">
        <f>IFERROR(VLOOKUP($A78,집계!$B:$AD,MATCH(G$1,집계!$2:$2,0)-1,FALSE),"")</f>
        <v>5</v>
      </c>
      <c r="H78" s="3">
        <f>IFERROR(VLOOKUP($A78,집계!$B:$AD,MATCH(H$1,집계!$2:$2,0)-1,FALSE),"")</f>
        <v>77</v>
      </c>
      <c r="I78" s="3">
        <f>IFERROR(VLOOKUP($A78,집계!$B:$AD,MATCH(I$1,집계!$2:$2,0)-1,FALSE),"")</f>
        <v>70</v>
      </c>
      <c r="J78" s="3">
        <f>IFERROR(VLOOKUP($A78,집계!$B:$AD,MATCH(J$1,집계!$2:$2,0)-1,FALSE),"")</f>
        <v>76</v>
      </c>
      <c r="K78" s="3">
        <f>IFERROR(VLOOKUP($A78,집계!$B:$AD,MATCH(K$1,집계!$2:$2,0)-1,FALSE),"")</f>
        <v>78</v>
      </c>
      <c r="L78" s="3">
        <f>IFERROR(VLOOKUP($A78,집계!$B:$AD,MATCH(L$1,집계!$2:$2,0)-1,FALSE),"")</f>
        <v>78</v>
      </c>
      <c r="M78" s="16">
        <f>IFERROR(VLOOKUP($A78,집계!$B:$AD,MATCH(M$1,집계!$2:$2,0)-1,FALSE),"")</f>
        <v>77</v>
      </c>
      <c r="N78" s="16">
        <f>IFERROR(VLOOKUP($A78,집계!$B:$AD,MATCH(N$1,집계!$2:$2,0)-1,FALSE),"")</f>
        <v>0</v>
      </c>
      <c r="O78" s="16">
        <f>IFERROR(VLOOKUP($A78,집계!$B:$AD,MATCH(O$1,집계!$2:$2,0)-1,FALSE),"")</f>
        <v>77</v>
      </c>
      <c r="P78" s="31" t="str">
        <f>IFERROR(VLOOKUP($A78,집계!$B:$AD,MATCH(P$1,집계!$2:$2,0)-1,FALSE),"")</f>
        <v/>
      </c>
    </row>
    <row r="79" spans="1:32" ht="17.100000000000001" customHeight="1" x14ac:dyDescent="0.35">
      <c r="A79" s="2">
        <v>20411586</v>
      </c>
      <c r="B79" s="4">
        <f>IFERROR(VLOOKUP($A79,집계!$B:$AD,MATCH(B$1,집계!$2:$2,0)-1,FALSE),"")</f>
        <v>191</v>
      </c>
      <c r="C79" s="4" t="str">
        <f>IFERROR(VLOOKUP($A79,집계!$B:$AD,MATCH(C$1,집계!$2:$2,0)-1,FALSE),"")</f>
        <v>박영기</v>
      </c>
      <c r="D79" s="4">
        <f>IFERROR(VLOOKUP($A79,집계!$B:$AD,MATCH(D$1,집계!$2:$2,0)-1,FALSE),"")</f>
        <v>20411586</v>
      </c>
      <c r="E79" s="4" t="str">
        <f>IFERROR(VLOOKUP($A79,집계!$B:$AD,MATCH(E$1,집계!$2:$2,0)-1,FALSE),"")</f>
        <v>사용자 인증 기반 스마트 엔터테인먼트용 다기능 컨트롤러 개발</v>
      </c>
      <c r="F79" s="31">
        <f>IFERROR(VLOOKUP($A79,대상!$B:$AD,MATCH(F$1,대상!$1:$1,0)-1,FALSE),"")</f>
        <v>0</v>
      </c>
      <c r="G79" s="3">
        <f>IFERROR(VLOOKUP($A79,집계!$B:$AD,MATCH(G$1,집계!$2:$2,0)-1,FALSE),"")</f>
        <v>5</v>
      </c>
      <c r="H79" s="3">
        <f>IFERROR(VLOOKUP($A79,집계!$B:$AD,MATCH(H$1,집계!$2:$2,0)-1,FALSE),"")</f>
        <v>78</v>
      </c>
      <c r="I79" s="3">
        <f>IFERROR(VLOOKUP($A79,집계!$B:$AD,MATCH(I$1,집계!$2:$2,0)-1,FALSE),"")</f>
        <v>64</v>
      </c>
      <c r="J79" s="3">
        <f>IFERROR(VLOOKUP($A79,집계!$B:$AD,MATCH(J$1,집계!$2:$2,0)-1,FALSE),"")</f>
        <v>69</v>
      </c>
      <c r="K79" s="3">
        <f>IFERROR(VLOOKUP($A79,집계!$B:$AD,MATCH(K$1,집계!$2:$2,0)-1,FALSE),"")</f>
        <v>67</v>
      </c>
      <c r="L79" s="3">
        <f>IFERROR(VLOOKUP($A79,집계!$B:$AD,MATCH(L$1,집계!$2:$2,0)-1,FALSE),"")</f>
        <v>63</v>
      </c>
      <c r="M79" s="16">
        <f>IFERROR(VLOOKUP($A79,집계!$B:$AD,MATCH(M$1,집계!$2:$2,0)-1,FALSE),"")</f>
        <v>66.666666666666671</v>
      </c>
      <c r="N79" s="16">
        <f>IFERROR(VLOOKUP($A79,집계!$B:$AD,MATCH(N$1,집계!$2:$2,0)-1,FALSE),"")</f>
        <v>0</v>
      </c>
      <c r="O79" s="16">
        <f>IFERROR(VLOOKUP($A79,집계!$B:$AD,MATCH(O$1,집계!$2:$2,0)-1,FALSE),"")</f>
        <v>66.666666666666671</v>
      </c>
      <c r="P79" s="31" t="str">
        <f>IFERROR(VLOOKUP($A79,집계!$B:$AD,MATCH(P$1,집계!$2:$2,0)-1,FALSE),"")</f>
        <v/>
      </c>
    </row>
    <row r="80" spans="1:32" ht="17.100000000000001" customHeight="1" x14ac:dyDescent="0.35">
      <c r="A80" s="2">
        <v>20411746</v>
      </c>
      <c r="B80" s="4">
        <f>IFERROR(VLOOKUP($A80,집계!$B:$AD,MATCH(B$1,집계!$2:$2,0)-1,FALSE),"")</f>
        <v>91</v>
      </c>
      <c r="C80" s="4" t="str">
        <f>IFERROR(VLOOKUP($A80,집계!$B:$AD,MATCH(C$1,집계!$2:$2,0)-1,FALSE),"")</f>
        <v>이성민</v>
      </c>
      <c r="D80" s="4">
        <f>IFERROR(VLOOKUP($A80,집계!$B:$AD,MATCH(D$1,집계!$2:$2,0)-1,FALSE),"")</f>
        <v>20411746</v>
      </c>
      <c r="E80" s="4" t="str">
        <f>IFERROR(VLOOKUP($A80,집계!$B:$AD,MATCH(E$1,집계!$2:$2,0)-1,FALSE),"")</f>
        <v>국내 최초 MDF 전용 친환경(VOC Zero) 분체도장 공정 기술 상용화 - 도장 납기 96% 단축(6~8일→8시간), 원가 72% 절감</v>
      </c>
      <c r="F80" s="31">
        <f>IFERROR(VLOOKUP($A80,대상!$B:$AD,MATCH(F$1,대상!$1:$1,0)-1,FALSE),"")</f>
        <v>0</v>
      </c>
      <c r="G80" s="3">
        <f>IFERROR(VLOOKUP($A80,집계!$B:$AD,MATCH(G$1,집계!$2:$2,0)-1,FALSE),"")</f>
        <v>5</v>
      </c>
      <c r="H80" s="3">
        <f>IFERROR(VLOOKUP($A80,집계!$B:$AD,MATCH(H$1,집계!$2:$2,0)-1,FALSE),"")</f>
        <v>69</v>
      </c>
      <c r="I80" s="3">
        <f>IFERROR(VLOOKUP($A80,집계!$B:$AD,MATCH(I$1,집계!$2:$2,0)-1,FALSE),"")</f>
        <v>66</v>
      </c>
      <c r="J80" s="3">
        <f>IFERROR(VLOOKUP($A80,집계!$B:$AD,MATCH(J$1,집계!$2:$2,0)-1,FALSE),"")</f>
        <v>80</v>
      </c>
      <c r="K80" s="3">
        <f>IFERROR(VLOOKUP($A80,집계!$B:$AD,MATCH(K$1,집계!$2:$2,0)-1,FALSE),"")</f>
        <v>86</v>
      </c>
      <c r="L80" s="3">
        <f>IFERROR(VLOOKUP($A80,집계!$B:$AD,MATCH(L$1,집계!$2:$2,0)-1,FALSE),"")</f>
        <v>81</v>
      </c>
      <c r="M80" s="16">
        <f>IFERROR(VLOOKUP($A80,집계!$B:$AD,MATCH(M$1,집계!$2:$2,0)-1,FALSE),"")</f>
        <v>76.666666666666671</v>
      </c>
      <c r="N80" s="16">
        <f>IFERROR(VLOOKUP($A80,집계!$B:$AD,MATCH(N$1,집계!$2:$2,0)-1,FALSE),"")</f>
        <v>0</v>
      </c>
      <c r="O80" s="16">
        <f>IFERROR(VLOOKUP($A80,집계!$B:$AD,MATCH(O$1,집계!$2:$2,0)-1,FALSE),"")</f>
        <v>76.666666666666671</v>
      </c>
      <c r="P80" s="31" t="str">
        <f>IFERROR(VLOOKUP($A80,집계!$B:$AD,MATCH(P$1,집계!$2:$2,0)-1,FALSE),"")</f>
        <v/>
      </c>
    </row>
    <row r="81" spans="1:16" ht="17.100000000000001" customHeight="1" x14ac:dyDescent="0.35">
      <c r="A81" s="2">
        <v>20412637</v>
      </c>
      <c r="B81" s="4">
        <f>IFERROR(VLOOKUP($A81,집계!$B:$AD,MATCH(B$1,집계!$2:$2,0)-1,FALSE),"")</f>
        <v>102</v>
      </c>
      <c r="C81" s="4" t="str">
        <f>IFERROR(VLOOKUP($A81,집계!$B:$AD,MATCH(C$1,집계!$2:$2,0)-1,FALSE),"")</f>
        <v>김성훈</v>
      </c>
      <c r="D81" s="4">
        <f>IFERROR(VLOOKUP($A81,집계!$B:$AD,MATCH(D$1,집계!$2:$2,0)-1,FALSE),"")</f>
        <v>20412637</v>
      </c>
      <c r="E81" s="4" t="str">
        <f>IFERROR(VLOOKUP($A81,집계!$B:$AD,MATCH(E$1,집계!$2:$2,0)-1,FALSE),"")</f>
        <v>십자형 앙카홀·슬롯 브래킷·진동 감쇠 댐퍼가 통합된 내진 시스템 화스너 개발</v>
      </c>
      <c r="F81" s="31">
        <f>IFERROR(VLOOKUP($A81,대상!$B:$AD,MATCH(F$1,대상!$1:$1,0)-1,FALSE),"")</f>
        <v>0</v>
      </c>
      <c r="G81" s="3">
        <f>IFERROR(VLOOKUP($A81,집계!$B:$AD,MATCH(G$1,집계!$2:$2,0)-1,FALSE),"")</f>
        <v>5</v>
      </c>
      <c r="H81" s="3">
        <f>IFERROR(VLOOKUP($A81,집계!$B:$AD,MATCH(H$1,집계!$2:$2,0)-1,FALSE),"")</f>
        <v>80</v>
      </c>
      <c r="I81" s="3">
        <f>IFERROR(VLOOKUP($A81,집계!$B:$AD,MATCH(I$1,집계!$2:$2,0)-1,FALSE),"")</f>
        <v>69</v>
      </c>
      <c r="J81" s="3">
        <f>IFERROR(VLOOKUP($A81,집계!$B:$AD,MATCH(J$1,집계!$2:$2,0)-1,FALSE),"")</f>
        <v>73</v>
      </c>
      <c r="K81" s="3">
        <f>IFERROR(VLOOKUP($A81,집계!$B:$AD,MATCH(K$1,집계!$2:$2,0)-1,FALSE),"")</f>
        <v>77</v>
      </c>
      <c r="L81" s="3">
        <f>IFERROR(VLOOKUP($A81,집계!$B:$AD,MATCH(L$1,집계!$2:$2,0)-1,FALSE),"")</f>
        <v>72</v>
      </c>
      <c r="M81" s="16">
        <f>IFERROR(VLOOKUP($A81,집계!$B:$AD,MATCH(M$1,집계!$2:$2,0)-1,FALSE),"")</f>
        <v>74</v>
      </c>
      <c r="N81" s="16">
        <f>IFERROR(VLOOKUP($A81,집계!$B:$AD,MATCH(N$1,집계!$2:$2,0)-1,FALSE),"")</f>
        <v>2</v>
      </c>
      <c r="O81" s="16">
        <f>IFERROR(VLOOKUP($A81,집계!$B:$AD,MATCH(O$1,집계!$2:$2,0)-1,FALSE),"")</f>
        <v>76</v>
      </c>
      <c r="P81" s="31" t="str">
        <f>IFERROR(VLOOKUP($A81,집계!$B:$AD,MATCH(P$1,집계!$2:$2,0)-1,FALSE),"")</f>
        <v/>
      </c>
    </row>
    <row r="82" spans="1:16" ht="17.100000000000001" customHeight="1" x14ac:dyDescent="0.35">
      <c r="A82" s="2">
        <v>20413086</v>
      </c>
      <c r="B82" s="4">
        <f>IFERROR(VLOOKUP($A82,집계!$B:$AD,MATCH(B$1,집계!$2:$2,0)-1,FALSE),"")</f>
        <v>96</v>
      </c>
      <c r="C82" s="4" t="str">
        <f>IFERROR(VLOOKUP($A82,집계!$B:$AD,MATCH(C$1,집계!$2:$2,0)-1,FALSE),"")</f>
        <v>백창윤</v>
      </c>
      <c r="D82" s="4">
        <f>IFERROR(VLOOKUP($A82,집계!$B:$AD,MATCH(D$1,집계!$2:$2,0)-1,FALSE),"")</f>
        <v>20413086</v>
      </c>
      <c r="E82" s="4" t="str">
        <f>IFERROR(VLOOKUP($A82,집계!$B:$AD,MATCH(E$1,집계!$2:$2,0)-1,FALSE),"")</f>
        <v>지능형 에스컬레이터 안전·위생 관리 장비 및 플랫폼</v>
      </c>
      <c r="F82" s="31">
        <f>IFERROR(VLOOKUP($A82,대상!$B:$AD,MATCH(F$1,대상!$1:$1,0)-1,FALSE),"")</f>
        <v>0</v>
      </c>
      <c r="G82" s="3">
        <f>IFERROR(VLOOKUP($A82,집계!$B:$AD,MATCH(G$1,집계!$2:$2,0)-1,FALSE),"")</f>
        <v>5</v>
      </c>
      <c r="H82" s="3">
        <f>IFERROR(VLOOKUP($A82,집계!$B:$AD,MATCH(H$1,집계!$2:$2,0)-1,FALSE),"")</f>
        <v>76</v>
      </c>
      <c r="I82" s="3">
        <f>IFERROR(VLOOKUP($A82,집계!$B:$AD,MATCH(I$1,집계!$2:$2,0)-1,FALSE),"")</f>
        <v>66</v>
      </c>
      <c r="J82" s="3">
        <f>IFERROR(VLOOKUP($A82,집계!$B:$AD,MATCH(J$1,집계!$2:$2,0)-1,FALSE),"")</f>
        <v>76</v>
      </c>
      <c r="K82" s="3">
        <f>IFERROR(VLOOKUP($A82,집계!$B:$AD,MATCH(K$1,집계!$2:$2,0)-1,FALSE),"")</f>
        <v>77</v>
      </c>
      <c r="L82" s="3">
        <f>IFERROR(VLOOKUP($A82,집계!$B:$AD,MATCH(L$1,집계!$2:$2,0)-1,FALSE),"")</f>
        <v>79</v>
      </c>
      <c r="M82" s="16">
        <f>IFERROR(VLOOKUP($A82,집계!$B:$AD,MATCH(M$1,집계!$2:$2,0)-1,FALSE),"")</f>
        <v>76.333333333333329</v>
      </c>
      <c r="N82" s="16">
        <f>IFERROR(VLOOKUP($A82,집계!$B:$AD,MATCH(N$1,집계!$2:$2,0)-1,FALSE),"")</f>
        <v>0</v>
      </c>
      <c r="O82" s="16">
        <f>IFERROR(VLOOKUP($A82,집계!$B:$AD,MATCH(O$1,집계!$2:$2,0)-1,FALSE),"")</f>
        <v>76.333333333333329</v>
      </c>
      <c r="P82" s="31" t="str">
        <f>IFERROR(VLOOKUP($A82,집계!$B:$AD,MATCH(P$1,집계!$2:$2,0)-1,FALSE),"")</f>
        <v/>
      </c>
    </row>
    <row r="83" spans="1:16" ht="17.100000000000001" customHeight="1" x14ac:dyDescent="0.35">
      <c r="A83" s="2">
        <v>20413111</v>
      </c>
      <c r="B83" s="4">
        <f>IFERROR(VLOOKUP($A83,집계!$B:$AD,MATCH(B$1,집계!$2:$2,0)-1,FALSE),"")</f>
        <v>4</v>
      </c>
      <c r="C83" s="4" t="str">
        <f>IFERROR(VLOOKUP($A83,집계!$B:$AD,MATCH(C$1,집계!$2:$2,0)-1,FALSE),"")</f>
        <v>안지인</v>
      </c>
      <c r="D83" s="4">
        <f>IFERROR(VLOOKUP($A83,집계!$B:$AD,MATCH(D$1,집계!$2:$2,0)-1,FALSE),"")</f>
        <v>20413111</v>
      </c>
      <c r="E83" s="4" t="str">
        <f>IFERROR(VLOOKUP($A83,집계!$B:$AD,MATCH(E$1,집계!$2:$2,0)-1,FALSE),"")</f>
        <v>건설현장 컨테이너용 ‘재사용 가능한 모듈 칸막이 Easy-Wall’ 제품화 및 사업화</v>
      </c>
      <c r="F83" s="31">
        <f>IFERROR(VLOOKUP($A83,대상!$B:$AD,MATCH(F$1,대상!$1:$1,0)-1,FALSE),"")</f>
        <v>0</v>
      </c>
      <c r="G83" s="3">
        <f>IFERROR(VLOOKUP($A83,집계!$B:$AD,MATCH(G$1,집계!$2:$2,0)-1,FALSE),"")</f>
        <v>5</v>
      </c>
      <c r="H83" s="3">
        <f>IFERROR(VLOOKUP($A83,집계!$B:$AD,MATCH(H$1,집계!$2:$2,0)-1,FALSE),"")</f>
        <v>94</v>
      </c>
      <c r="I83" s="3">
        <f>IFERROR(VLOOKUP($A83,집계!$B:$AD,MATCH(I$1,집계!$2:$2,0)-1,FALSE),"")</f>
        <v>97</v>
      </c>
      <c r="J83" s="3">
        <f>IFERROR(VLOOKUP($A83,집계!$B:$AD,MATCH(J$1,집계!$2:$2,0)-1,FALSE),"")</f>
        <v>91</v>
      </c>
      <c r="K83" s="3">
        <f>IFERROR(VLOOKUP($A83,집계!$B:$AD,MATCH(K$1,집계!$2:$2,0)-1,FALSE),"")</f>
        <v>89</v>
      </c>
      <c r="L83" s="3">
        <f>IFERROR(VLOOKUP($A83,집계!$B:$AD,MATCH(L$1,집계!$2:$2,0)-1,FALSE),"")</f>
        <v>90</v>
      </c>
      <c r="M83" s="16">
        <f>IFERROR(VLOOKUP($A83,집계!$B:$AD,MATCH(M$1,집계!$2:$2,0)-1,FALSE),"")</f>
        <v>91.666666666666671</v>
      </c>
      <c r="N83" s="16">
        <f>IFERROR(VLOOKUP($A83,집계!$B:$AD,MATCH(N$1,집계!$2:$2,0)-1,FALSE),"")</f>
        <v>2</v>
      </c>
      <c r="O83" s="16">
        <f>IFERROR(VLOOKUP($A83,집계!$B:$AD,MATCH(O$1,집계!$2:$2,0)-1,FALSE),"")</f>
        <v>93.666666666666671</v>
      </c>
      <c r="P83" s="31" t="str">
        <f>IFERROR(VLOOKUP($A83,집계!$B:$AD,MATCH(P$1,집계!$2:$2,0)-1,FALSE),"")</f>
        <v/>
      </c>
    </row>
    <row r="84" spans="1:16" ht="17.100000000000001" customHeight="1" x14ac:dyDescent="0.35">
      <c r="A84" s="2">
        <v>20413444</v>
      </c>
      <c r="B84" s="4">
        <f>IFERROR(VLOOKUP($A84,집계!$B:$AD,MATCH(B$1,집계!$2:$2,0)-1,FALSE),"")</f>
        <v>7</v>
      </c>
      <c r="C84" s="4" t="str">
        <f>IFERROR(VLOOKUP($A84,집계!$B:$AD,MATCH(C$1,집계!$2:$2,0)-1,FALSE),"")</f>
        <v>박재민</v>
      </c>
      <c r="D84" s="4">
        <f>IFERROR(VLOOKUP($A84,집계!$B:$AD,MATCH(D$1,집계!$2:$2,0)-1,FALSE),"")</f>
        <v>20413444</v>
      </c>
      <c r="E84" s="4" t="str">
        <f>IFERROR(VLOOKUP($A84,집계!$B:$AD,MATCH(E$1,집계!$2:$2,0)-1,FALSE),"")</f>
        <v>반영구 항균/항바이러스 세라믹 복합소재의 제품화를 통한 폐기물 저감 사업화</v>
      </c>
      <c r="F84" s="31">
        <f>IFERROR(VLOOKUP($A84,대상!$B:$AD,MATCH(F$1,대상!$1:$1,0)-1,FALSE),"")</f>
        <v>0</v>
      </c>
      <c r="G84" s="3">
        <f>IFERROR(VLOOKUP($A84,집계!$B:$AD,MATCH(G$1,집계!$2:$2,0)-1,FALSE),"")</f>
        <v>5</v>
      </c>
      <c r="H84" s="3">
        <f>IFERROR(VLOOKUP($A84,집계!$B:$AD,MATCH(H$1,집계!$2:$2,0)-1,FALSE),"")</f>
        <v>91</v>
      </c>
      <c r="I84" s="3">
        <f>IFERROR(VLOOKUP($A84,집계!$B:$AD,MATCH(I$1,집계!$2:$2,0)-1,FALSE),"")</f>
        <v>96</v>
      </c>
      <c r="J84" s="3">
        <f>IFERROR(VLOOKUP($A84,집계!$B:$AD,MATCH(J$1,집계!$2:$2,0)-1,FALSE),"")</f>
        <v>97</v>
      </c>
      <c r="K84" s="3">
        <f>IFERROR(VLOOKUP($A84,집계!$B:$AD,MATCH(K$1,집계!$2:$2,0)-1,FALSE),"")</f>
        <v>91</v>
      </c>
      <c r="L84" s="3">
        <f>IFERROR(VLOOKUP($A84,집계!$B:$AD,MATCH(L$1,집계!$2:$2,0)-1,FALSE),"")</f>
        <v>91</v>
      </c>
      <c r="M84" s="16">
        <f>IFERROR(VLOOKUP($A84,집계!$B:$AD,MATCH(M$1,집계!$2:$2,0)-1,FALSE),"")</f>
        <v>92.666666666666671</v>
      </c>
      <c r="N84" s="16">
        <f>IFERROR(VLOOKUP($A84,집계!$B:$AD,MATCH(N$1,집계!$2:$2,0)-1,FALSE),"")</f>
        <v>0</v>
      </c>
      <c r="O84" s="16">
        <f>IFERROR(VLOOKUP($A84,집계!$B:$AD,MATCH(O$1,집계!$2:$2,0)-1,FALSE),"")</f>
        <v>92.666666666666671</v>
      </c>
      <c r="P84" s="31" t="str">
        <f>IFERROR(VLOOKUP($A84,집계!$B:$AD,MATCH(P$1,집계!$2:$2,0)-1,FALSE),"")</f>
        <v/>
      </c>
    </row>
    <row r="85" spans="1:16" ht="17.100000000000001" customHeight="1" x14ac:dyDescent="0.35">
      <c r="A85" s="2">
        <v>20413909</v>
      </c>
      <c r="B85" s="4">
        <f>IFERROR(VLOOKUP($A85,집계!$B:$AD,MATCH(B$1,집계!$2:$2,0)-1,FALSE),"")</f>
        <v>194</v>
      </c>
      <c r="C85" s="4" t="str">
        <f>IFERROR(VLOOKUP($A85,집계!$B:$AD,MATCH(C$1,집계!$2:$2,0)-1,FALSE),"")</f>
        <v>김성국</v>
      </c>
      <c r="D85" s="4">
        <f>IFERROR(VLOOKUP($A85,집계!$B:$AD,MATCH(D$1,집계!$2:$2,0)-1,FALSE),"")</f>
        <v>20413909</v>
      </c>
      <c r="E85" s="4" t="str">
        <f>IFERROR(VLOOKUP($A85,집계!$B:$AD,MATCH(E$1,집계!$2:$2,0)-1,FALSE),"")</f>
        <v>AI 피부 상태 분석 기반 맞춤 성분 추천 앱(SKNZ) + NINEZ 클린 포뮬러 스킨케어</v>
      </c>
      <c r="F85" s="31">
        <f>IFERROR(VLOOKUP($A85,대상!$B:$AD,MATCH(F$1,대상!$1:$1,0)-1,FALSE),"")</f>
        <v>0</v>
      </c>
      <c r="G85" s="3">
        <f>IFERROR(VLOOKUP($A85,집계!$B:$AD,MATCH(G$1,집계!$2:$2,0)-1,FALSE),"")</f>
        <v>5</v>
      </c>
      <c r="H85" s="3">
        <f>IFERROR(VLOOKUP($A85,집계!$B:$AD,MATCH(H$1,집계!$2:$2,0)-1,FALSE),"")</f>
        <v>88</v>
      </c>
      <c r="I85" s="3">
        <f>IFERROR(VLOOKUP($A85,집계!$B:$AD,MATCH(I$1,집계!$2:$2,0)-1,FALSE),"")</f>
        <v>65</v>
      </c>
      <c r="J85" s="3">
        <f>IFERROR(VLOOKUP($A85,집계!$B:$AD,MATCH(J$1,집계!$2:$2,0)-1,FALSE),"")</f>
        <v>65</v>
      </c>
      <c r="K85" s="3">
        <f>IFERROR(VLOOKUP($A85,집계!$B:$AD,MATCH(K$1,집계!$2:$2,0)-1,FALSE),"")</f>
        <v>65</v>
      </c>
      <c r="L85" s="3">
        <f>IFERROR(VLOOKUP($A85,집계!$B:$AD,MATCH(L$1,집계!$2:$2,0)-1,FALSE),"")</f>
        <v>64</v>
      </c>
      <c r="M85" s="16">
        <f>IFERROR(VLOOKUP($A85,집계!$B:$AD,MATCH(M$1,집계!$2:$2,0)-1,FALSE),"")</f>
        <v>65</v>
      </c>
      <c r="N85" s="16">
        <f>IFERROR(VLOOKUP($A85,집계!$B:$AD,MATCH(N$1,집계!$2:$2,0)-1,FALSE),"")</f>
        <v>0</v>
      </c>
      <c r="O85" s="16">
        <f>IFERROR(VLOOKUP($A85,집계!$B:$AD,MATCH(O$1,집계!$2:$2,0)-1,FALSE),"")</f>
        <v>65</v>
      </c>
      <c r="P85" s="31" t="str">
        <f>IFERROR(VLOOKUP($A85,집계!$B:$AD,MATCH(P$1,집계!$2:$2,0)-1,FALSE),"")</f>
        <v/>
      </c>
    </row>
    <row r="86" spans="1:16" ht="17.100000000000001" customHeight="1" x14ac:dyDescent="0.35">
      <c r="A86" s="2">
        <v>20413915</v>
      </c>
      <c r="B86" s="4">
        <f>IFERROR(VLOOKUP($A86,집계!$B:$AD,MATCH(B$1,집계!$2:$2,0)-1,FALSE),"")</f>
        <v>58</v>
      </c>
      <c r="C86" s="4" t="str">
        <f>IFERROR(VLOOKUP($A86,집계!$B:$AD,MATCH(C$1,집계!$2:$2,0)-1,FALSE),"")</f>
        <v>양선모</v>
      </c>
      <c r="D86" s="4">
        <f>IFERROR(VLOOKUP($A86,집계!$B:$AD,MATCH(D$1,집계!$2:$2,0)-1,FALSE),"")</f>
        <v>20413915</v>
      </c>
      <c r="E86" s="4" t="str">
        <f>IFERROR(VLOOKUP($A86,집계!$B:$AD,MATCH(E$1,집계!$2:$2,0)-1,FALSE),"")</f>
        <v>전자 제조 공정용 3D AOI 검사 장비 및 ML Vision Algorithm 기반 검사 솔루션, SQ3000-K</v>
      </c>
      <c r="F86" s="31">
        <f>IFERROR(VLOOKUP($A86,대상!$B:$AD,MATCH(F$1,대상!$1:$1,0)-1,FALSE),"")</f>
        <v>0</v>
      </c>
      <c r="G86" s="3">
        <f>IFERROR(VLOOKUP($A86,집계!$B:$AD,MATCH(G$1,집계!$2:$2,0)-1,FALSE),"")</f>
        <v>5</v>
      </c>
      <c r="H86" s="3">
        <f>IFERROR(VLOOKUP($A86,집계!$B:$AD,MATCH(H$1,집계!$2:$2,0)-1,FALSE),"")</f>
        <v>88</v>
      </c>
      <c r="I86" s="3">
        <f>IFERROR(VLOOKUP($A86,집계!$B:$AD,MATCH(I$1,집계!$2:$2,0)-1,FALSE),"")</f>
        <v>74</v>
      </c>
      <c r="J86" s="3">
        <f>IFERROR(VLOOKUP($A86,집계!$B:$AD,MATCH(J$1,집계!$2:$2,0)-1,FALSE),"")</f>
        <v>71</v>
      </c>
      <c r="K86" s="3">
        <f>IFERROR(VLOOKUP($A86,집계!$B:$AD,MATCH(K$1,집계!$2:$2,0)-1,FALSE),"")</f>
        <v>89</v>
      </c>
      <c r="L86" s="3">
        <f>IFERROR(VLOOKUP($A86,집계!$B:$AD,MATCH(L$1,집계!$2:$2,0)-1,FALSE),"")</f>
        <v>77</v>
      </c>
      <c r="M86" s="16">
        <f>IFERROR(VLOOKUP($A86,집계!$B:$AD,MATCH(M$1,집계!$2:$2,0)-1,FALSE),"")</f>
        <v>79.666666666666671</v>
      </c>
      <c r="N86" s="16">
        <f>IFERROR(VLOOKUP($A86,집계!$B:$AD,MATCH(N$1,집계!$2:$2,0)-1,FALSE),"")</f>
        <v>0</v>
      </c>
      <c r="O86" s="16">
        <f>IFERROR(VLOOKUP($A86,집계!$B:$AD,MATCH(O$1,집계!$2:$2,0)-1,FALSE),"")</f>
        <v>79.666666666666671</v>
      </c>
      <c r="P86" s="31" t="str">
        <f>IFERROR(VLOOKUP($A86,집계!$B:$AD,MATCH(P$1,집계!$2:$2,0)-1,FALSE),"")</f>
        <v/>
      </c>
    </row>
    <row r="87" spans="1:16" ht="17.100000000000001" customHeight="1" x14ac:dyDescent="0.35">
      <c r="A87" s="2">
        <v>20413950</v>
      </c>
      <c r="B87" s="4">
        <f>IFERROR(VLOOKUP($A87,집계!$B:$AD,MATCH(B$1,집계!$2:$2,0)-1,FALSE),"")</f>
        <v>76</v>
      </c>
      <c r="C87" s="4" t="str">
        <f>IFERROR(VLOOKUP($A87,집계!$B:$AD,MATCH(C$1,집계!$2:$2,0)-1,FALSE),"")</f>
        <v>임성택</v>
      </c>
      <c r="D87" s="4">
        <f>IFERROR(VLOOKUP($A87,집계!$B:$AD,MATCH(D$1,집계!$2:$2,0)-1,FALSE),"")</f>
        <v>20413950</v>
      </c>
      <c r="E87" s="4" t="str">
        <f>IFERROR(VLOOKUP($A87,집계!$B:$AD,MATCH(E$1,집계!$2:$2,0)-1,FALSE),"")</f>
        <v>AI 차선 프로파일러</v>
      </c>
      <c r="F87" s="31">
        <f>IFERROR(VLOOKUP($A87,대상!$B:$AD,MATCH(F$1,대상!$1:$1,0)-1,FALSE),"")</f>
        <v>0</v>
      </c>
      <c r="G87" s="3">
        <f>IFERROR(VLOOKUP($A87,집계!$B:$AD,MATCH(G$1,집계!$2:$2,0)-1,FALSE),"")</f>
        <v>5</v>
      </c>
      <c r="H87" s="3">
        <f>IFERROR(VLOOKUP($A87,집계!$B:$AD,MATCH(H$1,집계!$2:$2,0)-1,FALSE),"")</f>
        <v>78</v>
      </c>
      <c r="I87" s="3">
        <f>IFERROR(VLOOKUP($A87,집계!$B:$AD,MATCH(I$1,집계!$2:$2,0)-1,FALSE),"")</f>
        <v>71</v>
      </c>
      <c r="J87" s="3">
        <f>IFERROR(VLOOKUP($A87,집계!$B:$AD,MATCH(J$1,집계!$2:$2,0)-1,FALSE),"")</f>
        <v>76</v>
      </c>
      <c r="K87" s="3">
        <f>IFERROR(VLOOKUP($A87,집계!$B:$AD,MATCH(K$1,집계!$2:$2,0)-1,FALSE),"")</f>
        <v>79</v>
      </c>
      <c r="L87" s="3">
        <f>IFERROR(VLOOKUP($A87,집계!$B:$AD,MATCH(L$1,집계!$2:$2,0)-1,FALSE),"")</f>
        <v>84</v>
      </c>
      <c r="M87" s="16">
        <f>IFERROR(VLOOKUP($A87,집계!$B:$AD,MATCH(M$1,집계!$2:$2,0)-1,FALSE),"")</f>
        <v>77.666666666666671</v>
      </c>
      <c r="N87" s="16">
        <f>IFERROR(VLOOKUP($A87,집계!$B:$AD,MATCH(N$1,집계!$2:$2,0)-1,FALSE),"")</f>
        <v>0</v>
      </c>
      <c r="O87" s="16">
        <f>IFERROR(VLOOKUP($A87,집계!$B:$AD,MATCH(O$1,집계!$2:$2,0)-1,FALSE),"")</f>
        <v>77.666666666666671</v>
      </c>
      <c r="P87" s="31" t="str">
        <f>IFERROR(VLOOKUP($A87,집계!$B:$AD,MATCH(P$1,집계!$2:$2,0)-1,FALSE),"")</f>
        <v/>
      </c>
    </row>
    <row r="88" spans="1:16" ht="17.100000000000001" customHeight="1" x14ac:dyDescent="0.35">
      <c r="A88" s="2">
        <v>20414475</v>
      </c>
      <c r="B88" s="4">
        <f>IFERROR(VLOOKUP($A88,집계!$B:$AD,MATCH(B$1,집계!$2:$2,0)-1,FALSE),"")</f>
        <v>68</v>
      </c>
      <c r="C88" s="4" t="str">
        <f>IFERROR(VLOOKUP($A88,집계!$B:$AD,MATCH(C$1,집계!$2:$2,0)-1,FALSE),"")</f>
        <v>김한수</v>
      </c>
      <c r="D88" s="4">
        <f>IFERROR(VLOOKUP($A88,집계!$B:$AD,MATCH(D$1,집계!$2:$2,0)-1,FALSE),"")</f>
        <v>20414475</v>
      </c>
      <c r="E88" s="4" t="str">
        <f>IFERROR(VLOOKUP($A88,집계!$B:$AD,MATCH(E$1,집계!$2:$2,0)-1,FALSE),"")</f>
        <v>재활용 원료를 사용한 정량추출 기능 자동 변기 세정기</v>
      </c>
      <c r="F88" s="31">
        <f>IFERROR(VLOOKUP($A88,대상!$B:$AD,MATCH(F$1,대상!$1:$1,0)-1,FALSE),"")</f>
        <v>0</v>
      </c>
      <c r="G88" s="3">
        <f>IFERROR(VLOOKUP($A88,집계!$B:$AD,MATCH(G$1,집계!$2:$2,0)-1,FALSE),"")</f>
        <v>5</v>
      </c>
      <c r="H88" s="3">
        <f>IFERROR(VLOOKUP($A88,집계!$B:$AD,MATCH(H$1,집계!$2:$2,0)-1,FALSE),"")</f>
        <v>88</v>
      </c>
      <c r="I88" s="3">
        <f>IFERROR(VLOOKUP($A88,집계!$B:$AD,MATCH(I$1,집계!$2:$2,0)-1,FALSE),"")</f>
        <v>65</v>
      </c>
      <c r="J88" s="3">
        <f>IFERROR(VLOOKUP($A88,집계!$B:$AD,MATCH(J$1,집계!$2:$2,0)-1,FALSE),"")</f>
        <v>74</v>
      </c>
      <c r="K88" s="3">
        <f>IFERROR(VLOOKUP($A88,집계!$B:$AD,MATCH(K$1,집계!$2:$2,0)-1,FALSE),"")</f>
        <v>74</v>
      </c>
      <c r="L88" s="3">
        <f>IFERROR(VLOOKUP($A88,집계!$B:$AD,MATCH(L$1,집계!$2:$2,0)-1,FALSE),"")</f>
        <v>88</v>
      </c>
      <c r="M88" s="16">
        <f>IFERROR(VLOOKUP($A88,집계!$B:$AD,MATCH(M$1,집계!$2:$2,0)-1,FALSE),"")</f>
        <v>78.666666666666671</v>
      </c>
      <c r="N88" s="16">
        <f>IFERROR(VLOOKUP($A88,집계!$B:$AD,MATCH(N$1,집계!$2:$2,0)-1,FALSE),"")</f>
        <v>0</v>
      </c>
      <c r="O88" s="16">
        <f>IFERROR(VLOOKUP($A88,집계!$B:$AD,MATCH(O$1,집계!$2:$2,0)-1,FALSE),"")</f>
        <v>78.666666666666671</v>
      </c>
      <c r="P88" s="31" t="str">
        <f>IFERROR(VLOOKUP($A88,집계!$B:$AD,MATCH(P$1,집계!$2:$2,0)-1,FALSE),"")</f>
        <v/>
      </c>
    </row>
    <row r="89" spans="1:16" ht="17.100000000000001" customHeight="1" x14ac:dyDescent="0.35">
      <c r="A89" s="2">
        <v>20414973</v>
      </c>
      <c r="B89" s="4">
        <f>IFERROR(VLOOKUP($A89,집계!$B:$AD,MATCH(B$1,집계!$2:$2,0)-1,FALSE),"")</f>
        <v>78</v>
      </c>
      <c r="C89" s="4" t="str">
        <f>IFERROR(VLOOKUP($A89,집계!$B:$AD,MATCH(C$1,집계!$2:$2,0)-1,FALSE),"")</f>
        <v>김준섭</v>
      </c>
      <c r="D89" s="4">
        <f>IFERROR(VLOOKUP($A89,집계!$B:$AD,MATCH(D$1,집계!$2:$2,0)-1,FALSE),"")</f>
        <v>20414973</v>
      </c>
      <c r="E89" s="4" t="str">
        <f>IFERROR(VLOOKUP($A89,집계!$B:$AD,MATCH(E$1,집계!$2:$2,0)-1,FALSE),"")</f>
        <v>도그착 3D 착용 구조 기술이 적용된 소변 위생 관리 기능의 반려견 기저귀·매너벨트</v>
      </c>
      <c r="F89" s="31">
        <f>IFERROR(VLOOKUP($A89,대상!$B:$AD,MATCH(F$1,대상!$1:$1,0)-1,FALSE),"")</f>
        <v>0</v>
      </c>
      <c r="G89" s="3">
        <f>IFERROR(VLOOKUP($A89,집계!$B:$AD,MATCH(G$1,집계!$2:$2,0)-1,FALSE),"")</f>
        <v>5</v>
      </c>
      <c r="H89" s="3">
        <f>IFERROR(VLOOKUP($A89,집계!$B:$AD,MATCH(H$1,집계!$2:$2,0)-1,FALSE),"")</f>
        <v>82</v>
      </c>
      <c r="I89" s="3">
        <f>IFERROR(VLOOKUP($A89,집계!$B:$AD,MATCH(I$1,집계!$2:$2,0)-1,FALSE),"")</f>
        <v>68</v>
      </c>
      <c r="J89" s="3">
        <f>IFERROR(VLOOKUP($A89,집계!$B:$AD,MATCH(J$1,집계!$2:$2,0)-1,FALSE),"")</f>
        <v>72</v>
      </c>
      <c r="K89" s="3">
        <f>IFERROR(VLOOKUP($A89,집계!$B:$AD,MATCH(K$1,집계!$2:$2,0)-1,FALSE),"")</f>
        <v>77</v>
      </c>
      <c r="L89" s="3">
        <f>IFERROR(VLOOKUP($A89,집계!$B:$AD,MATCH(L$1,집계!$2:$2,0)-1,FALSE),"")</f>
        <v>77</v>
      </c>
      <c r="M89" s="16">
        <f>IFERROR(VLOOKUP($A89,집계!$B:$AD,MATCH(M$1,집계!$2:$2,0)-1,FALSE),"")</f>
        <v>75.333333333333329</v>
      </c>
      <c r="N89" s="16">
        <f>IFERROR(VLOOKUP($A89,집계!$B:$AD,MATCH(N$1,집계!$2:$2,0)-1,FALSE),"")</f>
        <v>2</v>
      </c>
      <c r="O89" s="16">
        <f>IFERROR(VLOOKUP($A89,집계!$B:$AD,MATCH(O$1,집계!$2:$2,0)-1,FALSE),"")</f>
        <v>77.333333333333329</v>
      </c>
      <c r="P89" s="31" t="str">
        <f>IFERROR(VLOOKUP($A89,집계!$B:$AD,MATCH(P$1,집계!$2:$2,0)-1,FALSE),"")</f>
        <v/>
      </c>
    </row>
    <row r="90" spans="1:16" ht="17.100000000000001" customHeight="1" x14ac:dyDescent="0.35">
      <c r="A90" s="2">
        <v>20415805</v>
      </c>
      <c r="B90" s="4">
        <f>IFERROR(VLOOKUP($A90,집계!$B:$AD,MATCH(B$1,집계!$2:$2,0)-1,FALSE),"")</f>
        <v>113</v>
      </c>
      <c r="C90" s="4" t="str">
        <f>IFERROR(VLOOKUP($A90,집계!$B:$AD,MATCH(C$1,집계!$2:$2,0)-1,FALSE),"")</f>
        <v>황성호</v>
      </c>
      <c r="D90" s="4">
        <f>IFERROR(VLOOKUP($A90,집계!$B:$AD,MATCH(D$1,집계!$2:$2,0)-1,FALSE),"")</f>
        <v>20415805</v>
      </c>
      <c r="E90" s="4" t="str">
        <f>IFERROR(VLOOKUP($A90,집계!$B:$AD,MATCH(E$1,집계!$2:$2,0)-1,FALSE),"")</f>
        <v>바닥 시공공법을 개선한 중량충격음 2등급 이상의 층간차음재 개발</v>
      </c>
      <c r="F90" s="31">
        <f>IFERROR(VLOOKUP($A90,대상!$B:$AD,MATCH(F$1,대상!$1:$1,0)-1,FALSE),"")</f>
        <v>0</v>
      </c>
      <c r="G90" s="3">
        <f>IFERROR(VLOOKUP($A90,집계!$B:$AD,MATCH(G$1,집계!$2:$2,0)-1,FALSE),"")</f>
        <v>5</v>
      </c>
      <c r="H90" s="3">
        <f>IFERROR(VLOOKUP($A90,집계!$B:$AD,MATCH(H$1,집계!$2:$2,0)-1,FALSE),"")</f>
        <v>78</v>
      </c>
      <c r="I90" s="3">
        <f>IFERROR(VLOOKUP($A90,집계!$B:$AD,MATCH(I$1,집계!$2:$2,0)-1,FALSE),"")</f>
        <v>71</v>
      </c>
      <c r="J90" s="3">
        <f>IFERROR(VLOOKUP($A90,집계!$B:$AD,MATCH(J$1,집계!$2:$2,0)-1,FALSE),"")</f>
        <v>76</v>
      </c>
      <c r="K90" s="3">
        <f>IFERROR(VLOOKUP($A90,집계!$B:$AD,MATCH(K$1,집계!$2:$2,0)-1,FALSE),"")</f>
        <v>69</v>
      </c>
      <c r="L90" s="3">
        <f>IFERROR(VLOOKUP($A90,집계!$B:$AD,MATCH(L$1,집계!$2:$2,0)-1,FALSE),"")</f>
        <v>87</v>
      </c>
      <c r="M90" s="16">
        <f>IFERROR(VLOOKUP($A90,집계!$B:$AD,MATCH(M$1,집계!$2:$2,0)-1,FALSE),"")</f>
        <v>75</v>
      </c>
      <c r="N90" s="16">
        <f>IFERROR(VLOOKUP($A90,집계!$B:$AD,MATCH(N$1,집계!$2:$2,0)-1,FALSE),"")</f>
        <v>0</v>
      </c>
      <c r="O90" s="16">
        <f>IFERROR(VLOOKUP($A90,집계!$B:$AD,MATCH(O$1,집계!$2:$2,0)-1,FALSE),"")</f>
        <v>75</v>
      </c>
      <c r="P90" s="31" t="str">
        <f>IFERROR(VLOOKUP($A90,집계!$B:$AD,MATCH(P$1,집계!$2:$2,0)-1,FALSE),"")</f>
        <v/>
      </c>
    </row>
    <row r="91" spans="1:16" ht="17.100000000000001" customHeight="1" x14ac:dyDescent="0.35">
      <c r="A91" s="2">
        <v>20416121</v>
      </c>
      <c r="B91" s="4">
        <f>IFERROR(VLOOKUP($A91,집계!$B:$AD,MATCH(B$1,집계!$2:$2,0)-1,FALSE),"")</f>
        <v>120</v>
      </c>
      <c r="C91" s="4" t="str">
        <f>IFERROR(VLOOKUP($A91,집계!$B:$AD,MATCH(C$1,집계!$2:$2,0)-1,FALSE),"")</f>
        <v>임희훈</v>
      </c>
      <c r="D91" s="4">
        <f>IFERROR(VLOOKUP($A91,집계!$B:$AD,MATCH(D$1,집계!$2:$2,0)-1,FALSE),"")</f>
        <v>20416121</v>
      </c>
      <c r="E91" s="4" t="str">
        <f>IFERROR(VLOOKUP($A91,집계!$B:$AD,MATCH(E$1,집계!$2:$2,0)-1,FALSE),"")</f>
        <v>초보자도 30분 내 설치 가능한 ‘오토 얼라인먼트’ 모듈형 조립식 창고, “원터치하우스”</v>
      </c>
      <c r="F91" s="31">
        <f>IFERROR(VLOOKUP($A91,대상!$B:$AD,MATCH(F$1,대상!$1:$1,0)-1,FALSE),"")</f>
        <v>0</v>
      </c>
      <c r="G91" s="3">
        <f>IFERROR(VLOOKUP($A91,집계!$B:$AD,MATCH(G$1,집계!$2:$2,0)-1,FALSE),"")</f>
        <v>5</v>
      </c>
      <c r="H91" s="3">
        <f>IFERROR(VLOOKUP($A91,집계!$B:$AD,MATCH(H$1,집계!$2:$2,0)-1,FALSE),"")</f>
        <v>82</v>
      </c>
      <c r="I91" s="3">
        <f>IFERROR(VLOOKUP($A91,집계!$B:$AD,MATCH(I$1,집계!$2:$2,0)-1,FALSE),"")</f>
        <v>63</v>
      </c>
      <c r="J91" s="3">
        <f>IFERROR(VLOOKUP($A91,집계!$B:$AD,MATCH(J$1,집계!$2:$2,0)-1,FALSE),"")</f>
        <v>74</v>
      </c>
      <c r="K91" s="3">
        <f>IFERROR(VLOOKUP($A91,집계!$B:$AD,MATCH(K$1,집계!$2:$2,0)-1,FALSE),"")</f>
        <v>69</v>
      </c>
      <c r="L91" s="3">
        <f>IFERROR(VLOOKUP($A91,집계!$B:$AD,MATCH(L$1,집계!$2:$2,0)-1,FALSE),"")</f>
        <v>79</v>
      </c>
      <c r="M91" s="16">
        <f>IFERROR(VLOOKUP($A91,집계!$B:$AD,MATCH(M$1,집계!$2:$2,0)-1,FALSE),"")</f>
        <v>74</v>
      </c>
      <c r="N91" s="16">
        <f>IFERROR(VLOOKUP($A91,집계!$B:$AD,MATCH(N$1,집계!$2:$2,0)-1,FALSE),"")</f>
        <v>0</v>
      </c>
      <c r="O91" s="16">
        <f>IFERROR(VLOOKUP($A91,집계!$B:$AD,MATCH(O$1,집계!$2:$2,0)-1,FALSE),"")</f>
        <v>74</v>
      </c>
      <c r="P91" s="31" t="str">
        <f>IFERROR(VLOOKUP($A91,집계!$B:$AD,MATCH(P$1,집계!$2:$2,0)-1,FALSE),"")</f>
        <v/>
      </c>
    </row>
    <row r="92" spans="1:16" ht="17.100000000000001" customHeight="1" x14ac:dyDescent="0.35">
      <c r="A92" s="2">
        <v>20416168</v>
      </c>
      <c r="B92" s="4">
        <f>IFERROR(VLOOKUP($A92,집계!$B:$AD,MATCH(B$1,집계!$2:$2,0)-1,FALSE),"")</f>
        <v>50</v>
      </c>
      <c r="C92" s="4" t="str">
        <f>IFERROR(VLOOKUP($A92,집계!$B:$AD,MATCH(C$1,집계!$2:$2,0)-1,FALSE),"")</f>
        <v>김학빈</v>
      </c>
      <c r="D92" s="4">
        <f>IFERROR(VLOOKUP($A92,집계!$B:$AD,MATCH(D$1,집계!$2:$2,0)-1,FALSE),"")</f>
        <v>20416168</v>
      </c>
      <c r="E92" s="4" t="str">
        <f>IFERROR(VLOOKUP($A92,집계!$B:$AD,MATCH(E$1,집계!$2:$2,0)-1,FALSE),"")</f>
        <v>광학·선글라스용 편광필름 성형품 계면 박리 저감을 위한 자체 개발 코팅형 접착제 적용 및 LOT 품질증빙 체계 구축</v>
      </c>
      <c r="F92" s="31">
        <f>IFERROR(VLOOKUP($A92,대상!$B:$AD,MATCH(F$1,대상!$1:$1,0)-1,FALSE),"")</f>
        <v>0</v>
      </c>
      <c r="G92" s="3">
        <f>IFERROR(VLOOKUP($A92,집계!$B:$AD,MATCH(G$1,집계!$2:$2,0)-1,FALSE),"")</f>
        <v>5</v>
      </c>
      <c r="H92" s="3">
        <f>IFERROR(VLOOKUP($A92,집계!$B:$AD,MATCH(H$1,집계!$2:$2,0)-1,FALSE),"")</f>
        <v>75</v>
      </c>
      <c r="I92" s="3">
        <f>IFERROR(VLOOKUP($A92,집계!$B:$AD,MATCH(I$1,집계!$2:$2,0)-1,FALSE),"")</f>
        <v>85</v>
      </c>
      <c r="J92" s="3">
        <f>IFERROR(VLOOKUP($A92,집계!$B:$AD,MATCH(J$1,집계!$2:$2,0)-1,FALSE),"")</f>
        <v>80</v>
      </c>
      <c r="K92" s="3">
        <f>IFERROR(VLOOKUP($A92,집계!$B:$AD,MATCH(K$1,집계!$2:$2,0)-1,FALSE),"")</f>
        <v>89</v>
      </c>
      <c r="L92" s="3">
        <f>IFERROR(VLOOKUP($A92,집계!$B:$AD,MATCH(L$1,집계!$2:$2,0)-1,FALSE),"")</f>
        <v>67</v>
      </c>
      <c r="M92" s="16">
        <f>IFERROR(VLOOKUP($A92,집계!$B:$AD,MATCH(M$1,집계!$2:$2,0)-1,FALSE),"")</f>
        <v>80</v>
      </c>
      <c r="N92" s="16">
        <f>IFERROR(VLOOKUP($A92,집계!$B:$AD,MATCH(N$1,집계!$2:$2,0)-1,FALSE),"")</f>
        <v>0</v>
      </c>
      <c r="O92" s="16">
        <f>IFERROR(VLOOKUP($A92,집계!$B:$AD,MATCH(O$1,집계!$2:$2,0)-1,FALSE),"")</f>
        <v>80</v>
      </c>
      <c r="P92" s="31" t="str">
        <f>IFERROR(VLOOKUP($A92,집계!$B:$AD,MATCH(P$1,집계!$2:$2,0)-1,FALSE),"")</f>
        <v/>
      </c>
    </row>
    <row r="93" spans="1:16" ht="17.100000000000001" customHeight="1" x14ac:dyDescent="0.35">
      <c r="A93" s="2">
        <v>20416382</v>
      </c>
      <c r="B93" s="4">
        <f>IFERROR(VLOOKUP($A93,집계!$B:$AD,MATCH(B$1,집계!$2:$2,0)-1,FALSE),"")</f>
        <v>149</v>
      </c>
      <c r="C93" s="4" t="str">
        <f>IFERROR(VLOOKUP($A93,집계!$B:$AD,MATCH(C$1,집계!$2:$2,0)-1,FALSE),"")</f>
        <v>이우진</v>
      </c>
      <c r="D93" s="4">
        <f>IFERROR(VLOOKUP($A93,집계!$B:$AD,MATCH(D$1,집계!$2:$2,0)-1,FALSE),"")</f>
        <v>20416382</v>
      </c>
      <c r="E93" s="4" t="str">
        <f>IFERROR(VLOOKUP($A93,집계!$B:$AD,MATCH(E$1,집계!$2:$2,0)-1,FALSE),"")</f>
        <v>릴랙싱 바닐라 드링크 : 바닐라빈 내 항산화 성분을 핵심으로 스트레스 완화 목적의 기능성 음료 개발</v>
      </c>
      <c r="F93" s="31">
        <f>IFERROR(VLOOKUP($A93,대상!$B:$AD,MATCH(F$1,대상!$1:$1,0)-1,FALSE),"")</f>
        <v>0</v>
      </c>
      <c r="G93" s="3">
        <f>IFERROR(VLOOKUP($A93,집계!$B:$AD,MATCH(G$1,집계!$2:$2,0)-1,FALSE),"")</f>
        <v>5</v>
      </c>
      <c r="H93" s="3">
        <f>IFERROR(VLOOKUP($A93,집계!$B:$AD,MATCH(H$1,집계!$2:$2,0)-1,FALSE),"")</f>
        <v>75</v>
      </c>
      <c r="I93" s="3">
        <f>IFERROR(VLOOKUP($A93,집계!$B:$AD,MATCH(I$1,집계!$2:$2,0)-1,FALSE),"")</f>
        <v>63</v>
      </c>
      <c r="J93" s="3">
        <f>IFERROR(VLOOKUP($A93,집계!$B:$AD,MATCH(J$1,집계!$2:$2,0)-1,FALSE),"")</f>
        <v>70</v>
      </c>
      <c r="K93" s="3">
        <f>IFERROR(VLOOKUP($A93,집계!$B:$AD,MATCH(K$1,집계!$2:$2,0)-1,FALSE),"")</f>
        <v>67</v>
      </c>
      <c r="L93" s="3">
        <f>IFERROR(VLOOKUP($A93,집계!$B:$AD,MATCH(L$1,집계!$2:$2,0)-1,FALSE),"")</f>
        <v>72</v>
      </c>
      <c r="M93" s="16">
        <f>IFERROR(VLOOKUP($A93,집계!$B:$AD,MATCH(M$1,집계!$2:$2,0)-1,FALSE),"")</f>
        <v>69.666666666666671</v>
      </c>
      <c r="N93" s="16">
        <f>IFERROR(VLOOKUP($A93,집계!$B:$AD,MATCH(N$1,집계!$2:$2,0)-1,FALSE),"")</f>
        <v>2</v>
      </c>
      <c r="O93" s="16">
        <f>IFERROR(VLOOKUP($A93,집계!$B:$AD,MATCH(O$1,집계!$2:$2,0)-1,FALSE),"")</f>
        <v>71.666666666666671</v>
      </c>
      <c r="P93" s="31" t="str">
        <f>IFERROR(VLOOKUP($A93,집계!$B:$AD,MATCH(P$1,집계!$2:$2,0)-1,FALSE),"")</f>
        <v/>
      </c>
    </row>
    <row r="94" spans="1:16" ht="17.100000000000001" customHeight="1" x14ac:dyDescent="0.35">
      <c r="A94" s="2">
        <v>20416497</v>
      </c>
      <c r="B94" s="4">
        <f>IFERROR(VLOOKUP($A94,집계!$B:$AD,MATCH(B$1,집계!$2:$2,0)-1,FALSE),"")</f>
        <v>60</v>
      </c>
      <c r="C94" s="4" t="str">
        <f>IFERROR(VLOOKUP($A94,집계!$B:$AD,MATCH(C$1,집계!$2:$2,0)-1,FALSE),"")</f>
        <v>강승엽</v>
      </c>
      <c r="D94" s="4">
        <f>IFERROR(VLOOKUP($A94,집계!$B:$AD,MATCH(D$1,집계!$2:$2,0)-1,FALSE),"")</f>
        <v>20416497</v>
      </c>
      <c r="E94" s="4" t="str">
        <f>IFERROR(VLOOKUP($A94,집계!$B:$AD,MATCH(E$1,집계!$2:$2,0)-1,FALSE),"")</f>
        <v>RE100 대응 에너지 절감형 고진공 Liquid 순환 모듈식 플렌지 일체형 히팅배관 시스템 개발</v>
      </c>
      <c r="F94" s="31">
        <f>IFERROR(VLOOKUP($A94,대상!$B:$AD,MATCH(F$1,대상!$1:$1,0)-1,FALSE),"")</f>
        <v>0</v>
      </c>
      <c r="G94" s="3">
        <f>IFERROR(VLOOKUP($A94,집계!$B:$AD,MATCH(G$1,집계!$2:$2,0)-1,FALSE),"")</f>
        <v>5</v>
      </c>
      <c r="H94" s="3">
        <f>IFERROR(VLOOKUP($A94,집계!$B:$AD,MATCH(H$1,집계!$2:$2,0)-1,FALSE),"")</f>
        <v>88</v>
      </c>
      <c r="I94" s="3">
        <f>IFERROR(VLOOKUP($A94,집계!$B:$AD,MATCH(I$1,집계!$2:$2,0)-1,FALSE),"")</f>
        <v>85</v>
      </c>
      <c r="J94" s="3">
        <f>IFERROR(VLOOKUP($A94,집계!$B:$AD,MATCH(J$1,집계!$2:$2,0)-1,FALSE),"")</f>
        <v>75</v>
      </c>
      <c r="K94" s="3">
        <f>IFERROR(VLOOKUP($A94,집계!$B:$AD,MATCH(K$1,집계!$2:$2,0)-1,FALSE),"")</f>
        <v>69</v>
      </c>
      <c r="L94" s="3">
        <f>IFERROR(VLOOKUP($A94,집계!$B:$AD,MATCH(L$1,집계!$2:$2,0)-1,FALSE),"")</f>
        <v>78</v>
      </c>
      <c r="M94" s="16">
        <f>IFERROR(VLOOKUP($A94,집계!$B:$AD,MATCH(M$1,집계!$2:$2,0)-1,FALSE),"")</f>
        <v>79.333333333333329</v>
      </c>
      <c r="N94" s="16">
        <f>IFERROR(VLOOKUP($A94,집계!$B:$AD,MATCH(N$1,집계!$2:$2,0)-1,FALSE),"")</f>
        <v>0</v>
      </c>
      <c r="O94" s="16">
        <f>IFERROR(VLOOKUP($A94,집계!$B:$AD,MATCH(O$1,집계!$2:$2,0)-1,FALSE),"")</f>
        <v>79.333333333333329</v>
      </c>
      <c r="P94" s="31" t="str">
        <f>IFERROR(VLOOKUP($A94,집계!$B:$AD,MATCH(P$1,집계!$2:$2,0)-1,FALSE),"")</f>
        <v/>
      </c>
    </row>
    <row r="95" spans="1:16" ht="17.100000000000001" customHeight="1" x14ac:dyDescent="0.35">
      <c r="A95" s="2">
        <v>20416730</v>
      </c>
      <c r="B95" s="4">
        <f>IFERROR(VLOOKUP($A95,집계!$B:$AD,MATCH(B$1,집계!$2:$2,0)-1,FALSE),"")</f>
        <v>35</v>
      </c>
      <c r="C95" s="4" t="str">
        <f>IFERROR(VLOOKUP($A95,집계!$B:$AD,MATCH(C$1,집계!$2:$2,0)-1,FALSE),"")</f>
        <v>권혁주</v>
      </c>
      <c r="D95" s="4">
        <f>IFERROR(VLOOKUP($A95,집계!$B:$AD,MATCH(D$1,집계!$2:$2,0)-1,FALSE),"")</f>
        <v>20416730</v>
      </c>
      <c r="E95" s="4" t="str">
        <f>IFERROR(VLOOKUP($A95,집계!$B:$AD,MATCH(E$1,집계!$2:$2,0)-1,FALSE),"")</f>
        <v>국내 규격 배터리 및 가스 공급 기술이 적용된 무선 가스식 화스너 장비</v>
      </c>
      <c r="F95" s="31">
        <f>IFERROR(VLOOKUP($A95,대상!$B:$AD,MATCH(F$1,대상!$1:$1,0)-1,FALSE),"")</f>
        <v>0</v>
      </c>
      <c r="G95" s="3">
        <f>IFERROR(VLOOKUP($A95,집계!$B:$AD,MATCH(G$1,집계!$2:$2,0)-1,FALSE),"")</f>
        <v>5</v>
      </c>
      <c r="H95" s="3">
        <f>IFERROR(VLOOKUP($A95,집계!$B:$AD,MATCH(H$1,집계!$2:$2,0)-1,FALSE),"")</f>
        <v>79</v>
      </c>
      <c r="I95" s="3">
        <f>IFERROR(VLOOKUP($A95,집계!$B:$AD,MATCH(I$1,집계!$2:$2,0)-1,FALSE),"")</f>
        <v>84</v>
      </c>
      <c r="J95" s="3">
        <f>IFERROR(VLOOKUP($A95,집계!$B:$AD,MATCH(J$1,집계!$2:$2,0)-1,FALSE),"")</f>
        <v>81</v>
      </c>
      <c r="K95" s="3">
        <f>IFERROR(VLOOKUP($A95,집계!$B:$AD,MATCH(K$1,집계!$2:$2,0)-1,FALSE),"")</f>
        <v>77</v>
      </c>
      <c r="L95" s="3">
        <f>IFERROR(VLOOKUP($A95,집계!$B:$AD,MATCH(L$1,집계!$2:$2,0)-1,FALSE),"")</f>
        <v>89</v>
      </c>
      <c r="M95" s="16">
        <f>IFERROR(VLOOKUP($A95,집계!$B:$AD,MATCH(M$1,집계!$2:$2,0)-1,FALSE),"")</f>
        <v>81.333333333333329</v>
      </c>
      <c r="N95" s="16">
        <f>IFERROR(VLOOKUP($A95,집계!$B:$AD,MATCH(N$1,집계!$2:$2,0)-1,FALSE),"")</f>
        <v>0</v>
      </c>
      <c r="O95" s="16">
        <f>IFERROR(VLOOKUP($A95,집계!$B:$AD,MATCH(O$1,집계!$2:$2,0)-1,FALSE),"")</f>
        <v>81.333333333333329</v>
      </c>
      <c r="P95" s="31" t="str">
        <f>IFERROR(VLOOKUP($A95,집계!$B:$AD,MATCH(P$1,집계!$2:$2,0)-1,FALSE),"")</f>
        <v/>
      </c>
    </row>
    <row r="96" spans="1:16" ht="17.100000000000001" customHeight="1" x14ac:dyDescent="0.35">
      <c r="A96" s="2">
        <v>20416754</v>
      </c>
      <c r="B96" s="4">
        <f>IFERROR(VLOOKUP($A96,집계!$B:$AD,MATCH(B$1,집계!$2:$2,0)-1,FALSE),"")</f>
        <v>136</v>
      </c>
      <c r="C96" s="4" t="str">
        <f>IFERROR(VLOOKUP($A96,집계!$B:$AD,MATCH(C$1,집계!$2:$2,0)-1,FALSE),"")</f>
        <v>최현성</v>
      </c>
      <c r="D96" s="4">
        <f>IFERROR(VLOOKUP($A96,집계!$B:$AD,MATCH(D$1,집계!$2:$2,0)-1,FALSE),"")</f>
        <v>20416754</v>
      </c>
      <c r="E96" s="4" t="str">
        <f>IFERROR(VLOOKUP($A96,집계!$B:$AD,MATCH(E$1,집계!$2:$2,0)-1,FALSE),"")</f>
        <v>플라즈마 활성수(PAW) 및 나노버블 기술이 적용된 무세제 세척 솔루션</v>
      </c>
      <c r="F96" s="31">
        <f>IFERROR(VLOOKUP($A96,대상!$B:$AD,MATCH(F$1,대상!$1:$1,0)-1,FALSE),"")</f>
        <v>0</v>
      </c>
      <c r="G96" s="3">
        <f>IFERROR(VLOOKUP($A96,집계!$B:$AD,MATCH(G$1,집계!$2:$2,0)-1,FALSE),"")</f>
        <v>5</v>
      </c>
      <c r="H96" s="3">
        <f>IFERROR(VLOOKUP($A96,집계!$B:$AD,MATCH(H$1,집계!$2:$2,0)-1,FALSE),"")</f>
        <v>76</v>
      </c>
      <c r="I96" s="3">
        <f>IFERROR(VLOOKUP($A96,집계!$B:$AD,MATCH(I$1,집계!$2:$2,0)-1,FALSE),"")</f>
        <v>65</v>
      </c>
      <c r="J96" s="3">
        <f>IFERROR(VLOOKUP($A96,집계!$B:$AD,MATCH(J$1,집계!$2:$2,0)-1,FALSE),"")</f>
        <v>69</v>
      </c>
      <c r="K96" s="3">
        <f>IFERROR(VLOOKUP($A96,집계!$B:$AD,MATCH(K$1,집계!$2:$2,0)-1,FALSE),"")</f>
        <v>88</v>
      </c>
      <c r="L96" s="3">
        <f>IFERROR(VLOOKUP($A96,집계!$B:$AD,MATCH(L$1,집계!$2:$2,0)-1,FALSE),"")</f>
        <v>74</v>
      </c>
      <c r="M96" s="16">
        <f>IFERROR(VLOOKUP($A96,집계!$B:$AD,MATCH(M$1,집계!$2:$2,0)-1,FALSE),"")</f>
        <v>73</v>
      </c>
      <c r="N96" s="16">
        <f>IFERROR(VLOOKUP($A96,집계!$B:$AD,MATCH(N$1,집계!$2:$2,0)-1,FALSE),"")</f>
        <v>0</v>
      </c>
      <c r="O96" s="16">
        <f>IFERROR(VLOOKUP($A96,집계!$B:$AD,MATCH(O$1,집계!$2:$2,0)-1,FALSE),"")</f>
        <v>73</v>
      </c>
      <c r="P96" s="31" t="str">
        <f>IFERROR(VLOOKUP($A96,집계!$B:$AD,MATCH(P$1,집계!$2:$2,0)-1,FALSE),"")</f>
        <v/>
      </c>
    </row>
    <row r="97" spans="1:16" ht="17.100000000000001" customHeight="1" x14ac:dyDescent="0.35">
      <c r="A97" s="2">
        <v>20416870</v>
      </c>
      <c r="B97" s="4">
        <f>IFERROR(VLOOKUP($A97,집계!$B:$AD,MATCH(B$1,집계!$2:$2,0)-1,FALSE),"")</f>
        <v>113</v>
      </c>
      <c r="C97" s="4" t="str">
        <f>IFERROR(VLOOKUP($A97,집계!$B:$AD,MATCH(C$1,집계!$2:$2,0)-1,FALSE),"")</f>
        <v>도현옥</v>
      </c>
      <c r="D97" s="4">
        <f>IFERROR(VLOOKUP($A97,집계!$B:$AD,MATCH(D$1,집계!$2:$2,0)-1,FALSE),"")</f>
        <v>20416870</v>
      </c>
      <c r="E97" s="4" t="str">
        <f>IFERROR(VLOOKUP($A97,집계!$B:$AD,MATCH(E$1,집계!$2:$2,0)-1,FALSE),"")</f>
        <v>온라인 제조 플랫폼 ‘ NEGO ’</v>
      </c>
      <c r="F97" s="31">
        <f>IFERROR(VLOOKUP($A97,대상!$B:$AD,MATCH(F$1,대상!$1:$1,0)-1,FALSE),"")</f>
        <v>0</v>
      </c>
      <c r="G97" s="3">
        <f>IFERROR(VLOOKUP($A97,집계!$B:$AD,MATCH(G$1,집계!$2:$2,0)-1,FALSE),"")</f>
        <v>5</v>
      </c>
      <c r="H97" s="3">
        <f>IFERROR(VLOOKUP($A97,집계!$B:$AD,MATCH(H$1,집계!$2:$2,0)-1,FALSE),"")</f>
        <v>79</v>
      </c>
      <c r="I97" s="3">
        <f>IFERROR(VLOOKUP($A97,집계!$B:$AD,MATCH(I$1,집계!$2:$2,0)-1,FALSE),"")</f>
        <v>78</v>
      </c>
      <c r="J97" s="3">
        <f>IFERROR(VLOOKUP($A97,집계!$B:$AD,MATCH(J$1,집계!$2:$2,0)-1,FALSE),"")</f>
        <v>68</v>
      </c>
      <c r="K97" s="3">
        <f>IFERROR(VLOOKUP($A97,집계!$B:$AD,MATCH(K$1,집계!$2:$2,0)-1,FALSE),"")</f>
        <v>89</v>
      </c>
      <c r="L97" s="3">
        <f>IFERROR(VLOOKUP($A97,집계!$B:$AD,MATCH(L$1,집계!$2:$2,0)-1,FALSE),"")</f>
        <v>68</v>
      </c>
      <c r="M97" s="16">
        <f>IFERROR(VLOOKUP($A97,집계!$B:$AD,MATCH(M$1,집계!$2:$2,0)-1,FALSE),"")</f>
        <v>75</v>
      </c>
      <c r="N97" s="16">
        <f>IFERROR(VLOOKUP($A97,집계!$B:$AD,MATCH(N$1,집계!$2:$2,0)-1,FALSE),"")</f>
        <v>0</v>
      </c>
      <c r="O97" s="16">
        <f>IFERROR(VLOOKUP($A97,집계!$B:$AD,MATCH(O$1,집계!$2:$2,0)-1,FALSE),"")</f>
        <v>75</v>
      </c>
      <c r="P97" s="31" t="str">
        <f>IFERROR(VLOOKUP($A97,집계!$B:$AD,MATCH(P$1,집계!$2:$2,0)-1,FALSE),"")</f>
        <v/>
      </c>
    </row>
    <row r="98" spans="1:16" ht="17.100000000000001" customHeight="1" x14ac:dyDescent="0.35">
      <c r="A98" s="2">
        <v>20417454</v>
      </c>
      <c r="B98" s="4">
        <f>IFERROR(VLOOKUP($A98,집계!$B:$AD,MATCH(B$1,집계!$2:$2,0)-1,FALSE),"")</f>
        <v>23</v>
      </c>
      <c r="C98" s="4" t="str">
        <f>IFERROR(VLOOKUP($A98,집계!$B:$AD,MATCH(C$1,집계!$2:$2,0)-1,FALSE),"")</f>
        <v>이훈탁</v>
      </c>
      <c r="D98" s="4">
        <f>IFERROR(VLOOKUP($A98,집계!$B:$AD,MATCH(D$1,집계!$2:$2,0)-1,FALSE),"")</f>
        <v>20417454</v>
      </c>
      <c r="E98" s="4" t="str">
        <f>IFERROR(VLOOKUP($A98,집계!$B:$AD,MATCH(E$1,집계!$2:$2,0)-1,FALSE),"")</f>
        <v>전력 사용 가시화 기반 전력 안전 관리형 멀티탭 ‘릴라이블(Reliable)’</v>
      </c>
      <c r="F98" s="31">
        <f>IFERROR(VLOOKUP($A98,대상!$B:$AD,MATCH(F$1,대상!$1:$1,0)-1,FALSE),"")</f>
        <v>0</v>
      </c>
      <c r="G98" s="3">
        <f>IFERROR(VLOOKUP($A98,집계!$B:$AD,MATCH(G$1,집계!$2:$2,0)-1,FALSE),"")</f>
        <v>5</v>
      </c>
      <c r="H98" s="3">
        <f>IFERROR(VLOOKUP($A98,집계!$B:$AD,MATCH(H$1,집계!$2:$2,0)-1,FALSE),"")</f>
        <v>87</v>
      </c>
      <c r="I98" s="3">
        <f>IFERROR(VLOOKUP($A98,집계!$B:$AD,MATCH(I$1,집계!$2:$2,0)-1,FALSE),"")</f>
        <v>84</v>
      </c>
      <c r="J98" s="3">
        <f>IFERROR(VLOOKUP($A98,집계!$B:$AD,MATCH(J$1,집계!$2:$2,0)-1,FALSE),"")</f>
        <v>80</v>
      </c>
      <c r="K98" s="3">
        <f>IFERROR(VLOOKUP($A98,집계!$B:$AD,MATCH(K$1,집계!$2:$2,0)-1,FALSE),"")</f>
        <v>89</v>
      </c>
      <c r="L98" s="3">
        <f>IFERROR(VLOOKUP($A98,집계!$B:$AD,MATCH(L$1,집계!$2:$2,0)-1,FALSE),"")</f>
        <v>64</v>
      </c>
      <c r="M98" s="16">
        <f>IFERROR(VLOOKUP($A98,집계!$B:$AD,MATCH(M$1,집계!$2:$2,0)-1,FALSE),"")</f>
        <v>83.666666666666671</v>
      </c>
      <c r="N98" s="16">
        <f>IFERROR(VLOOKUP($A98,집계!$B:$AD,MATCH(N$1,집계!$2:$2,0)-1,FALSE),"")</f>
        <v>0</v>
      </c>
      <c r="O98" s="16">
        <f>IFERROR(VLOOKUP($A98,집계!$B:$AD,MATCH(O$1,집계!$2:$2,0)-1,FALSE),"")</f>
        <v>83.666666666666671</v>
      </c>
      <c r="P98" s="31" t="str">
        <f>IFERROR(VLOOKUP($A98,집계!$B:$AD,MATCH(P$1,집계!$2:$2,0)-1,FALSE),"")</f>
        <v/>
      </c>
    </row>
    <row r="99" spans="1:16" ht="17.100000000000001" customHeight="1" x14ac:dyDescent="0.35">
      <c r="A99" s="2">
        <v>20417553</v>
      </c>
      <c r="B99" s="4">
        <f>IFERROR(VLOOKUP($A99,집계!$B:$AD,MATCH(B$1,집계!$2:$2,0)-1,FALSE),"")</f>
        <v>149</v>
      </c>
      <c r="C99" s="4" t="str">
        <f>IFERROR(VLOOKUP($A99,집계!$B:$AD,MATCH(C$1,집계!$2:$2,0)-1,FALSE),"")</f>
        <v>박정희</v>
      </c>
      <c r="D99" s="4">
        <f>IFERROR(VLOOKUP($A99,집계!$B:$AD,MATCH(D$1,집계!$2:$2,0)-1,FALSE),"")</f>
        <v>20417553</v>
      </c>
      <c r="E99" s="4" t="str">
        <f>IFERROR(VLOOKUP($A99,집계!$B:$AD,MATCH(E$1,집계!$2:$2,0)-1,FALSE),"")</f>
        <v>세면대 장착형 다기능 영유아용 아기 비데 제품의 제조 및 판매 사업화</v>
      </c>
      <c r="F99" s="31">
        <f>IFERROR(VLOOKUP($A99,대상!$B:$AD,MATCH(F$1,대상!$1:$1,0)-1,FALSE),"")</f>
        <v>0</v>
      </c>
      <c r="G99" s="3">
        <f>IFERROR(VLOOKUP($A99,집계!$B:$AD,MATCH(G$1,집계!$2:$2,0)-1,FALSE),"")</f>
        <v>5</v>
      </c>
      <c r="H99" s="3">
        <f>IFERROR(VLOOKUP($A99,집계!$B:$AD,MATCH(H$1,집계!$2:$2,0)-1,FALSE),"")</f>
        <v>74</v>
      </c>
      <c r="I99" s="3">
        <f>IFERROR(VLOOKUP($A99,집계!$B:$AD,MATCH(I$1,집계!$2:$2,0)-1,FALSE),"")</f>
        <v>70</v>
      </c>
      <c r="J99" s="3">
        <f>IFERROR(VLOOKUP($A99,집계!$B:$AD,MATCH(J$1,집계!$2:$2,0)-1,FALSE),"")</f>
        <v>71</v>
      </c>
      <c r="K99" s="3">
        <f>IFERROR(VLOOKUP($A99,집계!$B:$AD,MATCH(K$1,집계!$2:$2,0)-1,FALSE),"")</f>
        <v>69</v>
      </c>
      <c r="L99" s="3">
        <f>IFERROR(VLOOKUP($A99,집계!$B:$AD,MATCH(L$1,집계!$2:$2,0)-1,FALSE),"")</f>
        <v>81</v>
      </c>
      <c r="M99" s="16">
        <f>IFERROR(VLOOKUP($A99,집계!$B:$AD,MATCH(M$1,집계!$2:$2,0)-1,FALSE),"")</f>
        <v>71.666666666666671</v>
      </c>
      <c r="N99" s="16">
        <f>IFERROR(VLOOKUP($A99,집계!$B:$AD,MATCH(N$1,집계!$2:$2,0)-1,FALSE),"")</f>
        <v>0</v>
      </c>
      <c r="O99" s="16">
        <f>IFERROR(VLOOKUP($A99,집계!$B:$AD,MATCH(O$1,집계!$2:$2,0)-1,FALSE),"")</f>
        <v>71.666666666666671</v>
      </c>
      <c r="P99" s="31" t="str">
        <f>IFERROR(VLOOKUP($A99,집계!$B:$AD,MATCH(P$1,집계!$2:$2,0)-1,FALSE),"")</f>
        <v/>
      </c>
    </row>
    <row r="100" spans="1:16" ht="17.100000000000001" customHeight="1" x14ac:dyDescent="0.35">
      <c r="A100" s="2">
        <v>20417570</v>
      </c>
      <c r="B100" s="4">
        <f>IFERROR(VLOOKUP($A100,집계!$B:$AD,MATCH(B$1,집계!$2:$2,0)-1,FALSE),"")</f>
        <v>166</v>
      </c>
      <c r="C100" s="4" t="str">
        <f>IFERROR(VLOOKUP($A100,집계!$B:$AD,MATCH(C$1,집계!$2:$2,0)-1,FALSE),"")</f>
        <v>신서연</v>
      </c>
      <c r="D100" s="4">
        <f>IFERROR(VLOOKUP($A100,집계!$B:$AD,MATCH(D$1,집계!$2:$2,0)-1,FALSE),"")</f>
        <v>20417570</v>
      </c>
      <c r="E100" s="4" t="str">
        <f>IFERROR(VLOOKUP($A100,집계!$B:$AD,MATCH(E$1,집계!$2:$2,0)-1,FALSE),"")</f>
        <v>데이터 기반 안전·효과 검증 반려동물 자동목욕기 사업화 모델</v>
      </c>
      <c r="F100" s="31">
        <f>IFERROR(VLOOKUP($A100,대상!$B:$AD,MATCH(F$1,대상!$1:$1,0)-1,FALSE),"")</f>
        <v>0</v>
      </c>
      <c r="G100" s="3">
        <f>IFERROR(VLOOKUP($A100,집계!$B:$AD,MATCH(G$1,집계!$2:$2,0)-1,FALSE),"")</f>
        <v>5</v>
      </c>
      <c r="H100" s="3">
        <f>IFERROR(VLOOKUP($A100,집계!$B:$AD,MATCH(H$1,집계!$2:$2,0)-1,FALSE),"")</f>
        <v>76</v>
      </c>
      <c r="I100" s="3">
        <f>IFERROR(VLOOKUP($A100,집계!$B:$AD,MATCH(I$1,집계!$2:$2,0)-1,FALSE),"")</f>
        <v>67</v>
      </c>
      <c r="J100" s="3">
        <f>IFERROR(VLOOKUP($A100,집계!$B:$AD,MATCH(J$1,집계!$2:$2,0)-1,FALSE),"")</f>
        <v>72</v>
      </c>
      <c r="K100" s="3">
        <f>IFERROR(VLOOKUP($A100,집계!$B:$AD,MATCH(K$1,집계!$2:$2,0)-1,FALSE),"")</f>
        <v>69</v>
      </c>
      <c r="L100" s="3">
        <f>IFERROR(VLOOKUP($A100,집계!$B:$AD,MATCH(L$1,집계!$2:$2,0)-1,FALSE),"")</f>
        <v>69</v>
      </c>
      <c r="M100" s="16">
        <f>IFERROR(VLOOKUP($A100,집계!$B:$AD,MATCH(M$1,집계!$2:$2,0)-1,FALSE),"")</f>
        <v>70</v>
      </c>
      <c r="N100" s="16">
        <f>IFERROR(VLOOKUP($A100,집계!$B:$AD,MATCH(N$1,집계!$2:$2,0)-1,FALSE),"")</f>
        <v>0</v>
      </c>
      <c r="O100" s="16">
        <f>IFERROR(VLOOKUP($A100,집계!$B:$AD,MATCH(O$1,집계!$2:$2,0)-1,FALSE),"")</f>
        <v>70</v>
      </c>
      <c r="P100" s="31" t="str">
        <f>IFERROR(VLOOKUP($A100,집계!$B:$AD,MATCH(P$1,집계!$2:$2,0)-1,FALSE),"")</f>
        <v/>
      </c>
    </row>
    <row r="101" spans="1:16" ht="17.100000000000001" customHeight="1" x14ac:dyDescent="0.35">
      <c r="A101" s="2">
        <v>20417597</v>
      </c>
      <c r="B101" s="4">
        <f>IFERROR(VLOOKUP($A101,집계!$B:$AD,MATCH(B$1,집계!$2:$2,0)-1,FALSE),"")</f>
        <v>171</v>
      </c>
      <c r="C101" s="4" t="str">
        <f>IFERROR(VLOOKUP($A101,집계!$B:$AD,MATCH(C$1,집계!$2:$2,0)-1,FALSE),"")</f>
        <v>나재형</v>
      </c>
      <c r="D101" s="4">
        <f>IFERROR(VLOOKUP($A101,집계!$B:$AD,MATCH(D$1,집계!$2:$2,0)-1,FALSE),"")</f>
        <v>20417597</v>
      </c>
      <c r="E101" s="4" t="str">
        <f>IFERROR(VLOOKUP($A101,집계!$B:$AD,MATCH(E$1,집계!$2:$2,0)-1,FALSE),"")</f>
        <v>올인원 계단식 고양이 배변통</v>
      </c>
      <c r="F101" s="31">
        <f>IFERROR(VLOOKUP($A101,대상!$B:$AD,MATCH(F$1,대상!$1:$1,0)-1,FALSE),"")</f>
        <v>0</v>
      </c>
      <c r="G101" s="3">
        <f>IFERROR(VLOOKUP($A101,집계!$B:$AD,MATCH(G$1,집계!$2:$2,0)-1,FALSE),"")</f>
        <v>5</v>
      </c>
      <c r="H101" s="3">
        <f>IFERROR(VLOOKUP($A101,집계!$B:$AD,MATCH(H$1,집계!$2:$2,0)-1,FALSE),"")</f>
        <v>72</v>
      </c>
      <c r="I101" s="3">
        <f>IFERROR(VLOOKUP($A101,집계!$B:$AD,MATCH(I$1,집계!$2:$2,0)-1,FALSE),"")</f>
        <v>65</v>
      </c>
      <c r="J101" s="3">
        <f>IFERROR(VLOOKUP($A101,집계!$B:$AD,MATCH(J$1,집계!$2:$2,0)-1,FALSE),"")</f>
        <v>69</v>
      </c>
      <c r="K101" s="3">
        <f>IFERROR(VLOOKUP($A101,집계!$B:$AD,MATCH(K$1,집계!$2:$2,0)-1,FALSE),"")</f>
        <v>67</v>
      </c>
      <c r="L101" s="3">
        <f>IFERROR(VLOOKUP($A101,집계!$B:$AD,MATCH(L$1,집계!$2:$2,0)-1,FALSE),"")</f>
        <v>77</v>
      </c>
      <c r="M101" s="16">
        <f>IFERROR(VLOOKUP($A101,집계!$B:$AD,MATCH(M$1,집계!$2:$2,0)-1,FALSE),"")</f>
        <v>69.333333333333329</v>
      </c>
      <c r="N101" s="16">
        <f>IFERROR(VLOOKUP($A101,집계!$B:$AD,MATCH(N$1,집계!$2:$2,0)-1,FALSE),"")</f>
        <v>0</v>
      </c>
      <c r="O101" s="16">
        <f>IFERROR(VLOOKUP($A101,집계!$B:$AD,MATCH(O$1,집계!$2:$2,0)-1,FALSE),"")</f>
        <v>69.333333333333329</v>
      </c>
      <c r="P101" s="31" t="str">
        <f>IFERROR(VLOOKUP($A101,집계!$B:$AD,MATCH(P$1,집계!$2:$2,0)-1,FALSE),"")</f>
        <v/>
      </c>
    </row>
    <row r="102" spans="1:16" ht="17.100000000000001" customHeight="1" x14ac:dyDescent="0.35">
      <c r="A102" s="2">
        <v>20417721</v>
      </c>
      <c r="B102" s="4">
        <f>IFERROR(VLOOKUP($A102,집계!$B:$AD,MATCH(B$1,집계!$2:$2,0)-1,FALSE),"")</f>
        <v>126</v>
      </c>
      <c r="C102" s="4" t="str">
        <f>IFERROR(VLOOKUP($A102,집계!$B:$AD,MATCH(C$1,집계!$2:$2,0)-1,FALSE),"")</f>
        <v>이용학</v>
      </c>
      <c r="D102" s="4">
        <f>IFERROR(VLOOKUP($A102,집계!$B:$AD,MATCH(D$1,집계!$2:$2,0)-1,FALSE),"")</f>
        <v>20417721</v>
      </c>
      <c r="E102" s="4" t="str">
        <f>IFERROR(VLOOKUP($A102,집계!$B:$AD,MATCH(E$1,집계!$2:$2,0)-1,FALSE),"")</f>
        <v>AI 협동로봇 기술이 적용된 부품가공 자동가공·품질검사 기능의 스마트셀 솔루션</v>
      </c>
      <c r="F102" s="31">
        <f>IFERROR(VLOOKUP($A102,대상!$B:$AD,MATCH(F$1,대상!$1:$1,0)-1,FALSE),"")</f>
        <v>0</v>
      </c>
      <c r="G102" s="3">
        <f>IFERROR(VLOOKUP($A102,집계!$B:$AD,MATCH(G$1,집계!$2:$2,0)-1,FALSE),"")</f>
        <v>5</v>
      </c>
      <c r="H102" s="3">
        <f>IFERROR(VLOOKUP($A102,집계!$B:$AD,MATCH(H$1,집계!$2:$2,0)-1,FALSE),"")</f>
        <v>63</v>
      </c>
      <c r="I102" s="3">
        <f>IFERROR(VLOOKUP($A102,집계!$B:$AD,MATCH(I$1,집계!$2:$2,0)-1,FALSE),"")</f>
        <v>84</v>
      </c>
      <c r="J102" s="3">
        <f>IFERROR(VLOOKUP($A102,집계!$B:$AD,MATCH(J$1,집계!$2:$2,0)-1,FALSE),"")</f>
        <v>69</v>
      </c>
      <c r="K102" s="3">
        <f>IFERROR(VLOOKUP($A102,집계!$B:$AD,MATCH(K$1,집계!$2:$2,0)-1,FALSE),"")</f>
        <v>87</v>
      </c>
      <c r="L102" s="3">
        <f>IFERROR(VLOOKUP($A102,집계!$B:$AD,MATCH(L$1,집계!$2:$2,0)-1,FALSE),"")</f>
        <v>68</v>
      </c>
      <c r="M102" s="16">
        <f>IFERROR(VLOOKUP($A102,집계!$B:$AD,MATCH(M$1,집계!$2:$2,0)-1,FALSE),"")</f>
        <v>73.666666666666671</v>
      </c>
      <c r="N102" s="16">
        <f>IFERROR(VLOOKUP($A102,집계!$B:$AD,MATCH(N$1,집계!$2:$2,0)-1,FALSE),"")</f>
        <v>0</v>
      </c>
      <c r="O102" s="16">
        <f>IFERROR(VLOOKUP($A102,집계!$B:$AD,MATCH(O$1,집계!$2:$2,0)-1,FALSE),"")</f>
        <v>73.666666666666671</v>
      </c>
      <c r="P102" s="31" t="str">
        <f>IFERROR(VLOOKUP($A102,집계!$B:$AD,MATCH(P$1,집계!$2:$2,0)-1,FALSE),"")</f>
        <v/>
      </c>
    </row>
    <row r="103" spans="1:16" ht="17.100000000000001" customHeight="1" x14ac:dyDescent="0.35">
      <c r="A103" s="2">
        <v>20418315</v>
      </c>
      <c r="B103" s="4">
        <f>IFERROR(VLOOKUP($A103,집계!$B:$AD,MATCH(B$1,집계!$2:$2,0)-1,FALSE),"")</f>
        <v>15</v>
      </c>
      <c r="C103" s="4" t="str">
        <f>IFERROR(VLOOKUP($A103,집계!$B:$AD,MATCH(C$1,집계!$2:$2,0)-1,FALSE),"")</f>
        <v>최송민</v>
      </c>
      <c r="D103" s="4">
        <f>IFERROR(VLOOKUP($A103,집계!$B:$AD,MATCH(D$1,집계!$2:$2,0)-1,FALSE),"")</f>
        <v>20418315</v>
      </c>
      <c r="E103" s="4" t="str">
        <f>IFERROR(VLOOKUP($A103,집계!$B:$AD,MATCH(E$1,집계!$2:$2,0)-1,FALSE),"")</f>
        <v>하이브리드 코팅 알루미늄 외장패널</v>
      </c>
      <c r="F103" s="31">
        <f>IFERROR(VLOOKUP($A103,대상!$B:$AD,MATCH(F$1,대상!$1:$1,0)-1,FALSE),"")</f>
        <v>0</v>
      </c>
      <c r="G103" s="3">
        <f>IFERROR(VLOOKUP($A103,집계!$B:$AD,MATCH(G$1,집계!$2:$2,0)-1,FALSE),"")</f>
        <v>5</v>
      </c>
      <c r="H103" s="3">
        <f>IFERROR(VLOOKUP($A103,집계!$B:$AD,MATCH(H$1,집계!$2:$2,0)-1,FALSE),"")</f>
        <v>65</v>
      </c>
      <c r="I103" s="3">
        <f>IFERROR(VLOOKUP($A103,집계!$B:$AD,MATCH(I$1,집계!$2:$2,0)-1,FALSE),"")</f>
        <v>85</v>
      </c>
      <c r="J103" s="3">
        <f>IFERROR(VLOOKUP($A103,집계!$B:$AD,MATCH(J$1,집계!$2:$2,0)-1,FALSE),"")</f>
        <v>89</v>
      </c>
      <c r="K103" s="3">
        <f>IFERROR(VLOOKUP($A103,집계!$B:$AD,MATCH(K$1,집계!$2:$2,0)-1,FALSE),"")</f>
        <v>89</v>
      </c>
      <c r="L103" s="3">
        <f>IFERROR(VLOOKUP($A103,집계!$B:$AD,MATCH(L$1,집계!$2:$2,0)-1,FALSE),"")</f>
        <v>87</v>
      </c>
      <c r="M103" s="16">
        <f>IFERROR(VLOOKUP($A103,집계!$B:$AD,MATCH(M$1,집계!$2:$2,0)-1,FALSE),"")</f>
        <v>87</v>
      </c>
      <c r="N103" s="16">
        <f>IFERROR(VLOOKUP($A103,집계!$B:$AD,MATCH(N$1,집계!$2:$2,0)-1,FALSE),"")</f>
        <v>0</v>
      </c>
      <c r="O103" s="16">
        <f>IFERROR(VLOOKUP($A103,집계!$B:$AD,MATCH(O$1,집계!$2:$2,0)-1,FALSE),"")</f>
        <v>87</v>
      </c>
      <c r="P103" s="31" t="str">
        <f>IFERROR(VLOOKUP($A103,집계!$B:$AD,MATCH(P$1,집계!$2:$2,0)-1,FALSE),"")</f>
        <v/>
      </c>
    </row>
    <row r="104" spans="1:16" ht="17.100000000000001" customHeight="1" x14ac:dyDescent="0.35">
      <c r="A104" s="2">
        <v>20418675</v>
      </c>
      <c r="B104" s="4">
        <f>IFERROR(VLOOKUP($A104,집계!$B:$AD,MATCH(B$1,집계!$2:$2,0)-1,FALSE),"")</f>
        <v>20</v>
      </c>
      <c r="C104" s="4" t="str">
        <f>IFERROR(VLOOKUP($A104,집계!$B:$AD,MATCH(C$1,집계!$2:$2,0)-1,FALSE),"")</f>
        <v>김정율</v>
      </c>
      <c r="D104" s="4">
        <f>IFERROR(VLOOKUP($A104,집계!$B:$AD,MATCH(D$1,집계!$2:$2,0)-1,FALSE),"")</f>
        <v>20418675</v>
      </c>
      <c r="E104" s="4" t="str">
        <f>IFERROR(VLOOKUP($A104,집계!$B:$AD,MATCH(E$1,집계!$2:$2,0)-1,FALSE),"")</f>
        <v>초지향성 음향 기술과 AI 개인화 엔진을 결합한 개방형 몰입 사운드 디바이스</v>
      </c>
      <c r="F104" s="31">
        <f>IFERROR(VLOOKUP($A104,대상!$B:$AD,MATCH(F$1,대상!$1:$1,0)-1,FALSE),"")</f>
        <v>0</v>
      </c>
      <c r="G104" s="3">
        <f>IFERROR(VLOOKUP($A104,집계!$B:$AD,MATCH(G$1,집계!$2:$2,0)-1,FALSE),"")</f>
        <v>5</v>
      </c>
      <c r="H104" s="3">
        <f>IFERROR(VLOOKUP($A104,집계!$B:$AD,MATCH(H$1,집계!$2:$2,0)-1,FALSE),"")</f>
        <v>74</v>
      </c>
      <c r="I104" s="3">
        <f>IFERROR(VLOOKUP($A104,집계!$B:$AD,MATCH(I$1,집계!$2:$2,0)-1,FALSE),"")</f>
        <v>84</v>
      </c>
      <c r="J104" s="3">
        <f>IFERROR(VLOOKUP($A104,집계!$B:$AD,MATCH(J$1,집계!$2:$2,0)-1,FALSE),"")</f>
        <v>86</v>
      </c>
      <c r="K104" s="3">
        <f>IFERROR(VLOOKUP($A104,집계!$B:$AD,MATCH(K$1,집계!$2:$2,0)-1,FALSE),"")</f>
        <v>87</v>
      </c>
      <c r="L104" s="3">
        <f>IFERROR(VLOOKUP($A104,집계!$B:$AD,MATCH(L$1,집계!$2:$2,0)-1,FALSE),"")</f>
        <v>84</v>
      </c>
      <c r="M104" s="16">
        <f>IFERROR(VLOOKUP($A104,집계!$B:$AD,MATCH(M$1,집계!$2:$2,0)-1,FALSE),"")</f>
        <v>84.666666666666671</v>
      </c>
      <c r="N104" s="16">
        <f>IFERROR(VLOOKUP($A104,집계!$B:$AD,MATCH(N$1,집계!$2:$2,0)-1,FALSE),"")</f>
        <v>0</v>
      </c>
      <c r="O104" s="16">
        <f>IFERROR(VLOOKUP($A104,집계!$B:$AD,MATCH(O$1,집계!$2:$2,0)-1,FALSE),"")</f>
        <v>84.666666666666671</v>
      </c>
      <c r="P104" s="31" t="str">
        <f>IFERROR(VLOOKUP($A104,집계!$B:$AD,MATCH(P$1,집계!$2:$2,0)-1,FALSE),"")</f>
        <v/>
      </c>
    </row>
    <row r="105" spans="1:16" ht="17.100000000000001" customHeight="1" x14ac:dyDescent="0.35">
      <c r="A105" s="2">
        <v>20418841</v>
      </c>
      <c r="B105" s="4">
        <f>IFERROR(VLOOKUP($A105,집계!$B:$AD,MATCH(B$1,집계!$2:$2,0)-1,FALSE),"")</f>
        <v>50</v>
      </c>
      <c r="C105" s="4" t="str">
        <f>IFERROR(VLOOKUP($A105,집계!$B:$AD,MATCH(C$1,집계!$2:$2,0)-1,FALSE),"")</f>
        <v>유계주</v>
      </c>
      <c r="D105" s="4">
        <f>IFERROR(VLOOKUP($A105,집계!$B:$AD,MATCH(D$1,집계!$2:$2,0)-1,FALSE),"")</f>
        <v>20418841</v>
      </c>
      <c r="E105" s="4" t="str">
        <f>IFERROR(VLOOKUP($A105,집계!$B:$AD,MATCH(E$1,집계!$2:$2,0)-1,FALSE),"")</f>
        <v>AI 스마트후드</v>
      </c>
      <c r="F105" s="31">
        <f>IFERROR(VLOOKUP($A105,대상!$B:$AD,MATCH(F$1,대상!$1:$1,0)-1,FALSE),"")</f>
        <v>0</v>
      </c>
      <c r="G105" s="3">
        <f>IFERROR(VLOOKUP($A105,집계!$B:$AD,MATCH(G$1,집계!$2:$2,0)-1,FALSE),"")</f>
        <v>5</v>
      </c>
      <c r="H105" s="3">
        <f>IFERROR(VLOOKUP($A105,집계!$B:$AD,MATCH(H$1,집계!$2:$2,0)-1,FALSE),"")</f>
        <v>73</v>
      </c>
      <c r="I105" s="3">
        <f>IFERROR(VLOOKUP($A105,집계!$B:$AD,MATCH(I$1,집계!$2:$2,0)-1,FALSE),"")</f>
        <v>79</v>
      </c>
      <c r="J105" s="3">
        <f>IFERROR(VLOOKUP($A105,집계!$B:$AD,MATCH(J$1,집계!$2:$2,0)-1,FALSE),"")</f>
        <v>82</v>
      </c>
      <c r="K105" s="3">
        <f>IFERROR(VLOOKUP($A105,집계!$B:$AD,MATCH(K$1,집계!$2:$2,0)-1,FALSE),"")</f>
        <v>79</v>
      </c>
      <c r="L105" s="3">
        <f>IFERROR(VLOOKUP($A105,집계!$B:$AD,MATCH(L$1,집계!$2:$2,0)-1,FALSE),"")</f>
        <v>86</v>
      </c>
      <c r="M105" s="16">
        <f>IFERROR(VLOOKUP($A105,집계!$B:$AD,MATCH(M$1,집계!$2:$2,0)-1,FALSE),"")</f>
        <v>80</v>
      </c>
      <c r="N105" s="16">
        <f>IFERROR(VLOOKUP($A105,집계!$B:$AD,MATCH(N$1,집계!$2:$2,0)-1,FALSE),"")</f>
        <v>0</v>
      </c>
      <c r="O105" s="16">
        <f>IFERROR(VLOOKUP($A105,집계!$B:$AD,MATCH(O$1,집계!$2:$2,0)-1,FALSE),"")</f>
        <v>80</v>
      </c>
      <c r="P105" s="31" t="str">
        <f>IFERROR(VLOOKUP($A105,집계!$B:$AD,MATCH(P$1,집계!$2:$2,0)-1,FALSE),"")</f>
        <v/>
      </c>
    </row>
    <row r="106" spans="1:16" ht="17.100000000000001" customHeight="1" x14ac:dyDescent="0.35">
      <c r="A106" s="2">
        <v>20419422</v>
      </c>
      <c r="B106" s="4">
        <f>IFERROR(VLOOKUP($A106,집계!$B:$AD,MATCH(B$1,집계!$2:$2,0)-1,FALSE),"")</f>
        <v>102</v>
      </c>
      <c r="C106" s="4" t="str">
        <f>IFERROR(VLOOKUP($A106,집계!$B:$AD,MATCH(C$1,집계!$2:$2,0)-1,FALSE),"")</f>
        <v>박진호</v>
      </c>
      <c r="D106" s="4">
        <f>IFERROR(VLOOKUP($A106,집계!$B:$AD,MATCH(D$1,집계!$2:$2,0)-1,FALSE),"")</f>
        <v>20419422</v>
      </c>
      <c r="E106" s="4" t="str">
        <f>IFERROR(VLOOKUP($A106,집계!$B:$AD,MATCH(E$1,집계!$2:$2,0)-1,FALSE),"")</f>
        <v>IoT 연동 포터블 거리감지 안전경보기(위험구역 접근경보 솔루션)임</v>
      </c>
      <c r="F106" s="31">
        <f>IFERROR(VLOOKUP($A106,대상!$B:$AD,MATCH(F$1,대상!$1:$1,0)-1,FALSE),"")</f>
        <v>0</v>
      </c>
      <c r="G106" s="3">
        <f>IFERROR(VLOOKUP($A106,집계!$B:$AD,MATCH(G$1,집계!$2:$2,0)-1,FALSE),"")</f>
        <v>5</v>
      </c>
      <c r="H106" s="3">
        <f>IFERROR(VLOOKUP($A106,집계!$B:$AD,MATCH(H$1,집계!$2:$2,0)-1,FALSE),"")</f>
        <v>78</v>
      </c>
      <c r="I106" s="3">
        <f>IFERROR(VLOOKUP($A106,집계!$B:$AD,MATCH(I$1,집계!$2:$2,0)-1,FALSE),"")</f>
        <v>67</v>
      </c>
      <c r="J106" s="3">
        <f>IFERROR(VLOOKUP($A106,집계!$B:$AD,MATCH(J$1,집계!$2:$2,0)-1,FALSE),"")</f>
        <v>76</v>
      </c>
      <c r="K106" s="3">
        <f>IFERROR(VLOOKUP($A106,집계!$B:$AD,MATCH(K$1,집계!$2:$2,0)-1,FALSE),"")</f>
        <v>78</v>
      </c>
      <c r="L106" s="3">
        <f>IFERROR(VLOOKUP($A106,집계!$B:$AD,MATCH(L$1,집계!$2:$2,0)-1,FALSE),"")</f>
        <v>74</v>
      </c>
      <c r="M106" s="16">
        <f>IFERROR(VLOOKUP($A106,집계!$B:$AD,MATCH(M$1,집계!$2:$2,0)-1,FALSE),"")</f>
        <v>76</v>
      </c>
      <c r="N106" s="16">
        <f>IFERROR(VLOOKUP($A106,집계!$B:$AD,MATCH(N$1,집계!$2:$2,0)-1,FALSE),"")</f>
        <v>0</v>
      </c>
      <c r="O106" s="16">
        <f>IFERROR(VLOOKUP($A106,집계!$B:$AD,MATCH(O$1,집계!$2:$2,0)-1,FALSE),"")</f>
        <v>76</v>
      </c>
      <c r="P106" s="31" t="str">
        <f>IFERROR(VLOOKUP($A106,집계!$B:$AD,MATCH(P$1,집계!$2:$2,0)-1,FALSE),"")</f>
        <v/>
      </c>
    </row>
    <row r="107" spans="1:16" ht="17.100000000000001" customHeight="1" x14ac:dyDescent="0.35">
      <c r="A107" s="2">
        <v>20420075</v>
      </c>
      <c r="B107" s="4">
        <f>IFERROR(VLOOKUP($A107,집계!$B:$AD,MATCH(B$1,집계!$2:$2,0)-1,FALSE),"")</f>
        <v>78</v>
      </c>
      <c r="C107" s="4" t="str">
        <f>IFERROR(VLOOKUP($A107,집계!$B:$AD,MATCH(C$1,집계!$2:$2,0)-1,FALSE),"")</f>
        <v>임인섭</v>
      </c>
      <c r="D107" s="4">
        <f>IFERROR(VLOOKUP($A107,집계!$B:$AD,MATCH(D$1,집계!$2:$2,0)-1,FALSE),"")</f>
        <v>20420075</v>
      </c>
      <c r="E107" s="4" t="str">
        <f>IFERROR(VLOOKUP($A107,집계!$B:$AD,MATCH(E$1,집계!$2:$2,0)-1,FALSE),"")</f>
        <v>무타공 삽입형 이중 직경 구조를 적용한 고신뢰성 스터드 볼트</v>
      </c>
      <c r="F107" s="31">
        <f>IFERROR(VLOOKUP($A107,대상!$B:$AD,MATCH(F$1,대상!$1:$1,0)-1,FALSE),"")</f>
        <v>0</v>
      </c>
      <c r="G107" s="3">
        <f>IFERROR(VLOOKUP($A107,집계!$B:$AD,MATCH(G$1,집계!$2:$2,0)-1,FALSE),"")</f>
        <v>5</v>
      </c>
      <c r="H107" s="3">
        <f>IFERROR(VLOOKUP($A107,집계!$B:$AD,MATCH(H$1,집계!$2:$2,0)-1,FALSE),"")</f>
        <v>78</v>
      </c>
      <c r="I107" s="3">
        <f>IFERROR(VLOOKUP($A107,집계!$B:$AD,MATCH(I$1,집계!$2:$2,0)-1,FALSE),"")</f>
        <v>79</v>
      </c>
      <c r="J107" s="3">
        <f>IFERROR(VLOOKUP($A107,집계!$B:$AD,MATCH(J$1,집계!$2:$2,0)-1,FALSE),"")</f>
        <v>76</v>
      </c>
      <c r="K107" s="3">
        <f>IFERROR(VLOOKUP($A107,집계!$B:$AD,MATCH(K$1,집계!$2:$2,0)-1,FALSE),"")</f>
        <v>73</v>
      </c>
      <c r="L107" s="3">
        <f>IFERROR(VLOOKUP($A107,집계!$B:$AD,MATCH(L$1,집계!$2:$2,0)-1,FALSE),"")</f>
        <v>78</v>
      </c>
      <c r="M107" s="16">
        <f>IFERROR(VLOOKUP($A107,집계!$B:$AD,MATCH(M$1,집계!$2:$2,0)-1,FALSE),"")</f>
        <v>77.333333333333329</v>
      </c>
      <c r="N107" s="16">
        <f>IFERROR(VLOOKUP($A107,집계!$B:$AD,MATCH(N$1,집계!$2:$2,0)-1,FALSE),"")</f>
        <v>0</v>
      </c>
      <c r="O107" s="16">
        <f>IFERROR(VLOOKUP($A107,집계!$B:$AD,MATCH(O$1,집계!$2:$2,0)-1,FALSE),"")</f>
        <v>77.333333333333329</v>
      </c>
      <c r="P107" s="31" t="str">
        <f>IFERROR(VLOOKUP($A107,집계!$B:$AD,MATCH(P$1,집계!$2:$2,0)-1,FALSE),"")</f>
        <v/>
      </c>
    </row>
    <row r="108" spans="1:16" ht="17.100000000000001" customHeight="1" x14ac:dyDescent="0.35">
      <c r="A108" s="2">
        <v>20420413</v>
      </c>
      <c r="B108" s="4">
        <f>IFERROR(VLOOKUP($A108,집계!$B:$AD,MATCH(B$1,집계!$2:$2,0)-1,FALSE),"")</f>
        <v>42</v>
      </c>
      <c r="C108" s="4" t="str">
        <f>IFERROR(VLOOKUP($A108,집계!$B:$AD,MATCH(C$1,집계!$2:$2,0)-1,FALSE),"")</f>
        <v>최원국</v>
      </c>
      <c r="D108" s="4">
        <f>IFERROR(VLOOKUP($A108,집계!$B:$AD,MATCH(D$1,집계!$2:$2,0)-1,FALSE),"")</f>
        <v>20420413</v>
      </c>
      <c r="E108" s="4" t="str">
        <f>IFERROR(VLOOKUP($A108,집계!$B:$AD,MATCH(E$1,집계!$2:$2,0)-1,FALSE),"")</f>
        <v>캔용기 자동 배송 솔루션이 내장된 전자동 올인원 캔시머</v>
      </c>
      <c r="F108" s="31">
        <f>IFERROR(VLOOKUP($A108,대상!$B:$AD,MATCH(F$1,대상!$1:$1,0)-1,FALSE),"")</f>
        <v>0</v>
      </c>
      <c r="G108" s="3">
        <f>IFERROR(VLOOKUP($A108,집계!$B:$AD,MATCH(G$1,집계!$2:$2,0)-1,FALSE),"")</f>
        <v>5</v>
      </c>
      <c r="H108" s="3">
        <f>IFERROR(VLOOKUP($A108,집계!$B:$AD,MATCH(H$1,집계!$2:$2,0)-1,FALSE),"")</f>
        <v>76</v>
      </c>
      <c r="I108" s="3">
        <f>IFERROR(VLOOKUP($A108,집계!$B:$AD,MATCH(I$1,집계!$2:$2,0)-1,FALSE),"")</f>
        <v>86</v>
      </c>
      <c r="J108" s="3">
        <f>IFERROR(VLOOKUP($A108,집계!$B:$AD,MATCH(J$1,집계!$2:$2,0)-1,FALSE),"")</f>
        <v>76</v>
      </c>
      <c r="K108" s="3">
        <f>IFERROR(VLOOKUP($A108,집계!$B:$AD,MATCH(K$1,집계!$2:$2,0)-1,FALSE),"")</f>
        <v>79</v>
      </c>
      <c r="L108" s="3">
        <f>IFERROR(VLOOKUP($A108,집계!$B:$AD,MATCH(L$1,집계!$2:$2,0)-1,FALSE),"")</f>
        <v>89</v>
      </c>
      <c r="M108" s="16">
        <f>IFERROR(VLOOKUP($A108,집계!$B:$AD,MATCH(M$1,집계!$2:$2,0)-1,FALSE),"")</f>
        <v>80.333333333333329</v>
      </c>
      <c r="N108" s="16">
        <f>IFERROR(VLOOKUP($A108,집계!$B:$AD,MATCH(N$1,집계!$2:$2,0)-1,FALSE),"")</f>
        <v>0</v>
      </c>
      <c r="O108" s="16">
        <f>IFERROR(VLOOKUP($A108,집계!$B:$AD,MATCH(O$1,집계!$2:$2,0)-1,FALSE),"")</f>
        <v>80.333333333333329</v>
      </c>
      <c r="P108" s="31" t="str">
        <f>IFERROR(VLOOKUP($A108,집계!$B:$AD,MATCH(P$1,집계!$2:$2,0)-1,FALSE),"")</f>
        <v/>
      </c>
    </row>
    <row r="109" spans="1:16" ht="17.100000000000001" customHeight="1" x14ac:dyDescent="0.35">
      <c r="A109" s="2">
        <v>20420591</v>
      </c>
      <c r="B109" s="4">
        <f>IFERROR(VLOOKUP($A109,집계!$B:$AD,MATCH(B$1,집계!$2:$2,0)-1,FALSE),"")</f>
        <v>108</v>
      </c>
      <c r="C109" s="4" t="str">
        <f>IFERROR(VLOOKUP($A109,집계!$B:$AD,MATCH(C$1,집계!$2:$2,0)-1,FALSE),"")</f>
        <v>박종현</v>
      </c>
      <c r="D109" s="4">
        <f>IFERROR(VLOOKUP($A109,집계!$B:$AD,MATCH(D$1,집계!$2:$2,0)-1,FALSE),"")</f>
        <v>20420591</v>
      </c>
      <c r="E109" s="4" t="str">
        <f>IFERROR(VLOOKUP($A109,집계!$B:$AD,MATCH(E$1,집계!$2:$2,0)-1,FALSE),"")</f>
        <v>아시안 체형 최적화 아이스하키 보호장비·스틱 D2C 브랜드</v>
      </c>
      <c r="F109" s="31">
        <f>IFERROR(VLOOKUP($A109,대상!$B:$AD,MATCH(F$1,대상!$1:$1,0)-1,FALSE),"")</f>
        <v>0</v>
      </c>
      <c r="G109" s="3">
        <f>IFERROR(VLOOKUP($A109,집계!$B:$AD,MATCH(G$1,집계!$2:$2,0)-1,FALSE),"")</f>
        <v>5</v>
      </c>
      <c r="H109" s="3">
        <f>IFERROR(VLOOKUP($A109,집계!$B:$AD,MATCH(H$1,집계!$2:$2,0)-1,FALSE),"")</f>
        <v>63</v>
      </c>
      <c r="I109" s="3">
        <f>IFERROR(VLOOKUP($A109,집계!$B:$AD,MATCH(I$1,집계!$2:$2,0)-1,FALSE),"")</f>
        <v>85</v>
      </c>
      <c r="J109" s="3">
        <f>IFERROR(VLOOKUP($A109,집계!$B:$AD,MATCH(J$1,집계!$2:$2,0)-1,FALSE),"")</f>
        <v>68</v>
      </c>
      <c r="K109" s="3">
        <f>IFERROR(VLOOKUP($A109,집계!$B:$AD,MATCH(K$1,집계!$2:$2,0)-1,FALSE),"")</f>
        <v>79</v>
      </c>
      <c r="L109" s="3">
        <f>IFERROR(VLOOKUP($A109,집계!$B:$AD,MATCH(L$1,집계!$2:$2,0)-1,FALSE),"")</f>
        <v>79</v>
      </c>
      <c r="M109" s="16">
        <f>IFERROR(VLOOKUP($A109,집계!$B:$AD,MATCH(M$1,집계!$2:$2,0)-1,FALSE),"")</f>
        <v>75.333333333333329</v>
      </c>
      <c r="N109" s="16">
        <f>IFERROR(VLOOKUP($A109,집계!$B:$AD,MATCH(N$1,집계!$2:$2,0)-1,FALSE),"")</f>
        <v>0</v>
      </c>
      <c r="O109" s="16">
        <f>IFERROR(VLOOKUP($A109,집계!$B:$AD,MATCH(O$1,집계!$2:$2,0)-1,FALSE),"")</f>
        <v>75.333333333333329</v>
      </c>
      <c r="P109" s="31" t="str">
        <f>IFERROR(VLOOKUP($A109,집계!$B:$AD,MATCH(P$1,집계!$2:$2,0)-1,FALSE),"")</f>
        <v/>
      </c>
    </row>
    <row r="110" spans="1:16" ht="17.100000000000001" customHeight="1" x14ac:dyDescent="0.35">
      <c r="A110" s="2">
        <v>20420743</v>
      </c>
      <c r="B110" s="4">
        <f>IFERROR(VLOOKUP($A110,집계!$B:$AD,MATCH(B$1,집계!$2:$2,0)-1,FALSE),"")</f>
        <v>50</v>
      </c>
      <c r="C110" s="4" t="str">
        <f>IFERROR(VLOOKUP($A110,집계!$B:$AD,MATCH(C$1,집계!$2:$2,0)-1,FALSE),"")</f>
        <v>박지유</v>
      </c>
      <c r="D110" s="4">
        <f>IFERROR(VLOOKUP($A110,집계!$B:$AD,MATCH(D$1,집계!$2:$2,0)-1,FALSE),"")</f>
        <v>20420743</v>
      </c>
      <c r="E110" s="4" t="str">
        <f>IFERROR(VLOOKUP($A110,집계!$B:$AD,MATCH(E$1,집계!$2:$2,0)-1,FALSE),"")</f>
        <v>압력피드백(폐루프 제어)·안전인터락 기술이 적용된 민감피부용 압력제어 자동괄사’ 홈케어 디바이스</v>
      </c>
      <c r="F110" s="31">
        <f>IFERROR(VLOOKUP($A110,대상!$B:$AD,MATCH(F$1,대상!$1:$1,0)-1,FALSE),"")</f>
        <v>0</v>
      </c>
      <c r="G110" s="3">
        <f>IFERROR(VLOOKUP($A110,집계!$B:$AD,MATCH(G$1,집계!$2:$2,0)-1,FALSE),"")</f>
        <v>5</v>
      </c>
      <c r="H110" s="3">
        <f>IFERROR(VLOOKUP($A110,집계!$B:$AD,MATCH(H$1,집계!$2:$2,0)-1,FALSE),"")</f>
        <v>66</v>
      </c>
      <c r="I110" s="3">
        <f>IFERROR(VLOOKUP($A110,집계!$B:$AD,MATCH(I$1,집계!$2:$2,0)-1,FALSE),"")</f>
        <v>79</v>
      </c>
      <c r="J110" s="3">
        <f>IFERROR(VLOOKUP($A110,집계!$B:$AD,MATCH(J$1,집계!$2:$2,0)-1,FALSE),"")</f>
        <v>82</v>
      </c>
      <c r="K110" s="3">
        <f>IFERROR(VLOOKUP($A110,집계!$B:$AD,MATCH(K$1,집계!$2:$2,0)-1,FALSE),"")</f>
        <v>79</v>
      </c>
      <c r="L110" s="3">
        <f>IFERROR(VLOOKUP($A110,집계!$B:$AD,MATCH(L$1,집계!$2:$2,0)-1,FALSE),"")</f>
        <v>88</v>
      </c>
      <c r="M110" s="16">
        <f>IFERROR(VLOOKUP($A110,집계!$B:$AD,MATCH(M$1,집계!$2:$2,0)-1,FALSE),"")</f>
        <v>80</v>
      </c>
      <c r="N110" s="16">
        <f>IFERROR(VLOOKUP($A110,집계!$B:$AD,MATCH(N$1,집계!$2:$2,0)-1,FALSE),"")</f>
        <v>0</v>
      </c>
      <c r="O110" s="16">
        <f>IFERROR(VLOOKUP($A110,집계!$B:$AD,MATCH(O$1,집계!$2:$2,0)-1,FALSE),"")</f>
        <v>80</v>
      </c>
      <c r="P110" s="31" t="str">
        <f>IFERROR(VLOOKUP($A110,집계!$B:$AD,MATCH(P$1,집계!$2:$2,0)-1,FALSE),"")</f>
        <v/>
      </c>
    </row>
    <row r="111" spans="1:16" ht="17.100000000000001" customHeight="1" x14ac:dyDescent="0.35">
      <c r="A111" s="2">
        <v>20420994</v>
      </c>
      <c r="B111" s="4">
        <f>IFERROR(VLOOKUP($A111,집계!$B:$AD,MATCH(B$1,집계!$2:$2,0)-1,FALSE),"")</f>
        <v>76</v>
      </c>
      <c r="C111" s="4" t="str">
        <f>IFERROR(VLOOKUP($A111,집계!$B:$AD,MATCH(C$1,집계!$2:$2,0)-1,FALSE),"")</f>
        <v>안승중</v>
      </c>
      <c r="D111" s="4">
        <f>IFERROR(VLOOKUP($A111,집계!$B:$AD,MATCH(D$1,집계!$2:$2,0)-1,FALSE),"")</f>
        <v>20420994</v>
      </c>
      <c r="E111" s="4" t="str">
        <f>IFERROR(VLOOKUP($A111,집계!$B:$AD,MATCH(E$1,집계!$2:$2,0)-1,FALSE),"")</f>
        <v>4-DOF 독립제어 로보틱스 기술이 적용된 AI 생체역학 기반의 도심형 승마 시뮬레이터, ‘리얼호스’</v>
      </c>
      <c r="F111" s="31">
        <f>IFERROR(VLOOKUP($A111,대상!$B:$AD,MATCH(F$1,대상!$1:$1,0)-1,FALSE),"")</f>
        <v>0</v>
      </c>
      <c r="G111" s="3">
        <f>IFERROR(VLOOKUP($A111,집계!$B:$AD,MATCH(G$1,집계!$2:$2,0)-1,FALSE),"")</f>
        <v>5</v>
      </c>
      <c r="H111" s="3">
        <f>IFERROR(VLOOKUP($A111,집계!$B:$AD,MATCH(H$1,집계!$2:$2,0)-1,FALSE),"")</f>
        <v>73</v>
      </c>
      <c r="I111" s="3">
        <f>IFERROR(VLOOKUP($A111,집계!$B:$AD,MATCH(I$1,집계!$2:$2,0)-1,FALSE),"")</f>
        <v>78</v>
      </c>
      <c r="J111" s="3">
        <f>IFERROR(VLOOKUP($A111,집계!$B:$AD,MATCH(J$1,집계!$2:$2,0)-1,FALSE),"")</f>
        <v>80</v>
      </c>
      <c r="K111" s="3">
        <f>IFERROR(VLOOKUP($A111,집계!$B:$AD,MATCH(K$1,집계!$2:$2,0)-1,FALSE),"")</f>
        <v>78</v>
      </c>
      <c r="L111" s="3">
        <f>IFERROR(VLOOKUP($A111,집계!$B:$AD,MATCH(L$1,집계!$2:$2,0)-1,FALSE),"")</f>
        <v>77</v>
      </c>
      <c r="M111" s="16">
        <f>IFERROR(VLOOKUP($A111,집계!$B:$AD,MATCH(M$1,집계!$2:$2,0)-1,FALSE),"")</f>
        <v>77.666666666666671</v>
      </c>
      <c r="N111" s="16">
        <f>IFERROR(VLOOKUP($A111,집계!$B:$AD,MATCH(N$1,집계!$2:$2,0)-1,FALSE),"")</f>
        <v>0</v>
      </c>
      <c r="O111" s="16">
        <f>IFERROR(VLOOKUP($A111,집계!$B:$AD,MATCH(O$1,집계!$2:$2,0)-1,FALSE),"")</f>
        <v>77.666666666666671</v>
      </c>
      <c r="P111" s="31" t="str">
        <f>IFERROR(VLOOKUP($A111,집계!$B:$AD,MATCH(P$1,집계!$2:$2,0)-1,FALSE),"")</f>
        <v/>
      </c>
    </row>
    <row r="112" spans="1:16" ht="17.100000000000001" customHeight="1" x14ac:dyDescent="0.35">
      <c r="A112" s="2">
        <v>20420997</v>
      </c>
      <c r="B112" s="4">
        <f>IFERROR(VLOOKUP($A112,집계!$B:$AD,MATCH(B$1,집계!$2:$2,0)-1,FALSE),"")</f>
        <v>155</v>
      </c>
      <c r="C112" s="4" t="str">
        <f>IFERROR(VLOOKUP($A112,집계!$B:$AD,MATCH(C$1,집계!$2:$2,0)-1,FALSE),"")</f>
        <v>이찬희</v>
      </c>
      <c r="D112" s="4">
        <f>IFERROR(VLOOKUP($A112,집계!$B:$AD,MATCH(D$1,집계!$2:$2,0)-1,FALSE),"")</f>
        <v>20420997</v>
      </c>
      <c r="E112" s="4" t="str">
        <f>IFERROR(VLOOKUP($A112,집계!$B:$AD,MATCH(E$1,집계!$2:$2,0)-1,FALSE),"")</f>
        <v>폐자원(재활용 소재)을 활용한 수압 감응형 무전원 자동 개폐 스마트 그레이팅</v>
      </c>
      <c r="F112" s="31">
        <f>IFERROR(VLOOKUP($A112,대상!$B:$AD,MATCH(F$1,대상!$1:$1,0)-1,FALSE),"")</f>
        <v>0</v>
      </c>
      <c r="G112" s="3">
        <f>IFERROR(VLOOKUP($A112,집계!$B:$AD,MATCH(G$1,집계!$2:$2,0)-1,FALSE),"")</f>
        <v>5</v>
      </c>
      <c r="H112" s="3">
        <f>IFERROR(VLOOKUP($A112,집계!$B:$AD,MATCH(H$1,집계!$2:$2,0)-1,FALSE),"")</f>
        <v>76</v>
      </c>
      <c r="I112" s="3">
        <f>IFERROR(VLOOKUP($A112,집계!$B:$AD,MATCH(I$1,집계!$2:$2,0)-1,FALSE),"")</f>
        <v>63</v>
      </c>
      <c r="J112" s="3">
        <f>IFERROR(VLOOKUP($A112,집계!$B:$AD,MATCH(J$1,집계!$2:$2,0)-1,FALSE),"")</f>
        <v>76</v>
      </c>
      <c r="K112" s="3">
        <f>IFERROR(VLOOKUP($A112,집계!$B:$AD,MATCH(K$1,집계!$2:$2,0)-1,FALSE),"")</f>
        <v>69</v>
      </c>
      <c r="L112" s="3">
        <f>IFERROR(VLOOKUP($A112,집계!$B:$AD,MATCH(L$1,집계!$2:$2,0)-1,FALSE),"")</f>
        <v>69</v>
      </c>
      <c r="M112" s="16">
        <f>IFERROR(VLOOKUP($A112,집계!$B:$AD,MATCH(M$1,집계!$2:$2,0)-1,FALSE),"")</f>
        <v>71.333333333333329</v>
      </c>
      <c r="N112" s="16">
        <f>IFERROR(VLOOKUP($A112,집계!$B:$AD,MATCH(N$1,집계!$2:$2,0)-1,FALSE),"")</f>
        <v>0</v>
      </c>
      <c r="O112" s="16">
        <f>IFERROR(VLOOKUP($A112,집계!$B:$AD,MATCH(O$1,집계!$2:$2,0)-1,FALSE),"")</f>
        <v>71.333333333333329</v>
      </c>
      <c r="P112" s="31" t="str">
        <f>IFERROR(VLOOKUP($A112,집계!$B:$AD,MATCH(P$1,집계!$2:$2,0)-1,FALSE),"")</f>
        <v/>
      </c>
    </row>
    <row r="113" spans="1:32" ht="17.100000000000001" customHeight="1" x14ac:dyDescent="0.35">
      <c r="A113" s="2">
        <v>20421357</v>
      </c>
      <c r="B113" s="4">
        <f>IFERROR(VLOOKUP($A113,집계!$B:$AD,MATCH(B$1,집계!$2:$2,0)-1,FALSE),"")</f>
        <v>50</v>
      </c>
      <c r="C113" s="4" t="str">
        <f>IFERROR(VLOOKUP($A113,집계!$B:$AD,MATCH(C$1,집계!$2:$2,0)-1,FALSE),"")</f>
        <v>추민우</v>
      </c>
      <c r="D113" s="4">
        <f>IFERROR(VLOOKUP($A113,집계!$B:$AD,MATCH(D$1,집계!$2:$2,0)-1,FALSE),"")</f>
        <v>20421357</v>
      </c>
      <c r="E113" s="4" t="str">
        <f>IFERROR(VLOOKUP($A113,집계!$B:$AD,MATCH(E$1,집계!$2:$2,0)-1,FALSE),"")</f>
        <v>커피 로스팅 전 과정의 생산성을 획기적으로 높이는 결점두 선별 AI 솔루션</v>
      </c>
      <c r="F113" s="31">
        <f>IFERROR(VLOOKUP($A113,대상!$B:$AD,MATCH(F$1,대상!$1:$1,0)-1,FALSE),"")</f>
        <v>0</v>
      </c>
      <c r="G113" s="3">
        <f>IFERROR(VLOOKUP($A113,집계!$B:$AD,MATCH(G$1,집계!$2:$2,0)-1,FALSE),"")</f>
        <v>5</v>
      </c>
      <c r="H113" s="3">
        <f>IFERROR(VLOOKUP($A113,집계!$B:$AD,MATCH(H$1,집계!$2:$2,0)-1,FALSE),"")</f>
        <v>65</v>
      </c>
      <c r="I113" s="3">
        <f>IFERROR(VLOOKUP($A113,집계!$B:$AD,MATCH(I$1,집계!$2:$2,0)-1,FALSE),"")</f>
        <v>83</v>
      </c>
      <c r="J113" s="3">
        <f>IFERROR(VLOOKUP($A113,집계!$B:$AD,MATCH(J$1,집계!$2:$2,0)-1,FALSE),"")</f>
        <v>86</v>
      </c>
      <c r="K113" s="3">
        <f>IFERROR(VLOOKUP($A113,집계!$B:$AD,MATCH(K$1,집계!$2:$2,0)-1,FALSE),"")</f>
        <v>78</v>
      </c>
      <c r="L113" s="3">
        <f>IFERROR(VLOOKUP($A113,집계!$B:$AD,MATCH(L$1,집계!$2:$2,0)-1,FALSE),"")</f>
        <v>79</v>
      </c>
      <c r="M113" s="16">
        <f>IFERROR(VLOOKUP($A113,집계!$B:$AD,MATCH(M$1,집계!$2:$2,0)-1,FALSE),"")</f>
        <v>80</v>
      </c>
      <c r="N113" s="16">
        <f>IFERROR(VLOOKUP($A113,집계!$B:$AD,MATCH(N$1,집계!$2:$2,0)-1,FALSE),"")</f>
        <v>0</v>
      </c>
      <c r="O113" s="16">
        <f>IFERROR(VLOOKUP($A113,집계!$B:$AD,MATCH(O$1,집계!$2:$2,0)-1,FALSE),"")</f>
        <v>80</v>
      </c>
      <c r="P113" s="31" t="str">
        <f>IFERROR(VLOOKUP($A113,집계!$B:$AD,MATCH(P$1,집계!$2:$2,0)-1,FALSE),"")</f>
        <v/>
      </c>
    </row>
    <row r="114" spans="1:32" ht="17.100000000000001" customHeight="1" x14ac:dyDescent="0.35">
      <c r="A114" s="2">
        <v>20421631</v>
      </c>
      <c r="B114" s="4">
        <f>IFERROR(VLOOKUP($A114,집계!$B:$AD,MATCH(B$1,집계!$2:$2,0)-1,FALSE),"")</f>
        <v>176</v>
      </c>
      <c r="C114" s="4" t="str">
        <f>IFERROR(VLOOKUP($A114,집계!$B:$AD,MATCH(C$1,집계!$2:$2,0)-1,FALSE),"")</f>
        <v>김영서</v>
      </c>
      <c r="D114" s="4">
        <f>IFERROR(VLOOKUP($A114,집계!$B:$AD,MATCH(D$1,집계!$2:$2,0)-1,FALSE),"")</f>
        <v>20421631</v>
      </c>
      <c r="E114" s="4" t="str">
        <f>IFERROR(VLOOKUP($A114,집계!$B:$AD,MATCH(E$1,집계!$2:$2,0)-1,FALSE),"")</f>
        <v>2026년도 창업중심대학 지역기반 (예비)창업기업 모집</v>
      </c>
      <c r="F114" s="31">
        <f>IFERROR(VLOOKUP($A114,대상!$B:$AD,MATCH(F$1,대상!$1:$1,0)-1,FALSE),"")</f>
        <v>0</v>
      </c>
      <c r="G114" s="3">
        <f>IFERROR(VLOOKUP($A114,집계!$B:$AD,MATCH(G$1,집계!$2:$2,0)-1,FALSE),"")</f>
        <v>5</v>
      </c>
      <c r="H114" s="3">
        <f>IFERROR(VLOOKUP($A114,집계!$B:$AD,MATCH(H$1,집계!$2:$2,0)-1,FALSE),"")</f>
        <v>74</v>
      </c>
      <c r="I114" s="3">
        <f>IFERROR(VLOOKUP($A114,집계!$B:$AD,MATCH(I$1,집계!$2:$2,0)-1,FALSE),"")</f>
        <v>64</v>
      </c>
      <c r="J114" s="3">
        <f>IFERROR(VLOOKUP($A114,집계!$B:$AD,MATCH(J$1,집계!$2:$2,0)-1,FALSE),"")</f>
        <v>76</v>
      </c>
      <c r="K114" s="3">
        <f>IFERROR(VLOOKUP($A114,집계!$B:$AD,MATCH(K$1,집계!$2:$2,0)-1,FALSE),"")</f>
        <v>67</v>
      </c>
      <c r="L114" s="3">
        <f>IFERROR(VLOOKUP($A114,집계!$B:$AD,MATCH(L$1,집계!$2:$2,0)-1,FALSE),"")</f>
        <v>64</v>
      </c>
      <c r="M114" s="16">
        <f>IFERROR(VLOOKUP($A114,집계!$B:$AD,MATCH(M$1,집계!$2:$2,0)-1,FALSE),"")</f>
        <v>68.333333333333329</v>
      </c>
      <c r="N114" s="16">
        <f>IFERROR(VLOOKUP($A114,집계!$B:$AD,MATCH(N$1,집계!$2:$2,0)-1,FALSE),"")</f>
        <v>0</v>
      </c>
      <c r="O114" s="16">
        <f>IFERROR(VLOOKUP($A114,집계!$B:$AD,MATCH(O$1,집계!$2:$2,0)-1,FALSE),"")</f>
        <v>68.333333333333329</v>
      </c>
      <c r="P114" s="31" t="str">
        <f>IFERROR(VLOOKUP($A114,집계!$B:$AD,MATCH(P$1,집계!$2:$2,0)-1,FALSE),"")</f>
        <v/>
      </c>
    </row>
    <row r="115" spans="1:32" ht="17.100000000000001" customHeight="1" x14ac:dyDescent="0.35">
      <c r="A115" s="2">
        <v>20422200</v>
      </c>
      <c r="B115" s="4">
        <f>IFERROR(VLOOKUP($A115,집계!$B:$AD,MATCH(B$1,집계!$2:$2,0)-1,FALSE),"")</f>
        <v>174</v>
      </c>
      <c r="C115" s="4" t="str">
        <f>IFERROR(VLOOKUP($A115,집계!$B:$AD,MATCH(C$1,집계!$2:$2,0)-1,FALSE),"")</f>
        <v>김시원</v>
      </c>
      <c r="D115" s="4">
        <f>IFERROR(VLOOKUP($A115,집계!$B:$AD,MATCH(D$1,집계!$2:$2,0)-1,FALSE),"")</f>
        <v>20422200</v>
      </c>
      <c r="E115" s="4" t="str">
        <f>IFERROR(VLOOKUP($A115,집계!$B:$AD,MATCH(E$1,집계!$2:$2,0)-1,FALSE),"")</f>
        <v>AI 뎁스 추정 기반 2.5D 입체 부조 및 NFC 연동 추모 굿즈 솔루션</v>
      </c>
      <c r="F115" s="31">
        <f>IFERROR(VLOOKUP($A115,대상!$B:$AD,MATCH(F$1,대상!$1:$1,0)-1,FALSE),"")</f>
        <v>0</v>
      </c>
      <c r="G115" s="3">
        <f>IFERROR(VLOOKUP($A115,집계!$B:$AD,MATCH(G$1,집계!$2:$2,0)-1,FALSE),"")</f>
        <v>5</v>
      </c>
      <c r="H115" s="3">
        <f>IFERROR(VLOOKUP($A115,집계!$B:$AD,MATCH(H$1,집계!$2:$2,0)-1,FALSE),"")</f>
        <v>71</v>
      </c>
      <c r="I115" s="3">
        <f>IFERROR(VLOOKUP($A115,집계!$B:$AD,MATCH(I$1,집계!$2:$2,0)-1,FALSE),"")</f>
        <v>64</v>
      </c>
      <c r="J115" s="3">
        <f>IFERROR(VLOOKUP($A115,집계!$B:$AD,MATCH(J$1,집계!$2:$2,0)-1,FALSE),"")</f>
        <v>69</v>
      </c>
      <c r="K115" s="3">
        <f>IFERROR(VLOOKUP($A115,집계!$B:$AD,MATCH(K$1,집계!$2:$2,0)-1,FALSE),"")</f>
        <v>69</v>
      </c>
      <c r="L115" s="3">
        <f>IFERROR(VLOOKUP($A115,집계!$B:$AD,MATCH(L$1,집계!$2:$2,0)-1,FALSE),"")</f>
        <v>69</v>
      </c>
      <c r="M115" s="16">
        <f>IFERROR(VLOOKUP($A115,집계!$B:$AD,MATCH(M$1,집계!$2:$2,0)-1,FALSE),"")</f>
        <v>69</v>
      </c>
      <c r="N115" s="16">
        <f>IFERROR(VLOOKUP($A115,집계!$B:$AD,MATCH(N$1,집계!$2:$2,0)-1,FALSE),"")</f>
        <v>0</v>
      </c>
      <c r="O115" s="16">
        <f>IFERROR(VLOOKUP($A115,집계!$B:$AD,MATCH(O$1,집계!$2:$2,0)-1,FALSE),"")</f>
        <v>69</v>
      </c>
      <c r="P115" s="31" t="str">
        <f>IFERROR(VLOOKUP($A115,집계!$B:$AD,MATCH(P$1,집계!$2:$2,0)-1,FALSE),"")</f>
        <v/>
      </c>
    </row>
    <row r="116" spans="1:32" ht="17.100000000000001" customHeight="1" x14ac:dyDescent="0.35">
      <c r="A116" s="2">
        <v>20422364</v>
      </c>
      <c r="B116" s="4">
        <f>IFERROR(VLOOKUP($A116,집계!$B:$AD,MATCH(B$1,집계!$2:$2,0)-1,FALSE),"")</f>
        <v>28</v>
      </c>
      <c r="C116" s="4" t="str">
        <f>IFERROR(VLOOKUP($A116,집계!$B:$AD,MATCH(C$1,집계!$2:$2,0)-1,FALSE),"")</f>
        <v>백은서</v>
      </c>
      <c r="D116" s="4">
        <f>IFERROR(VLOOKUP($A116,집계!$B:$AD,MATCH(D$1,집계!$2:$2,0)-1,FALSE),"")</f>
        <v>20422364</v>
      </c>
      <c r="E116" s="4" t="str">
        <f>IFERROR(VLOOKUP($A116,집계!$B:$AD,MATCH(E$1,집계!$2:$2,0)-1,FALSE),"")</f>
        <v>정량 분말 디스펜싱 스마트 캡 기반 개인맞춤형 이너뷰티 음료 제조 시스템 개발</v>
      </c>
      <c r="F116" s="31">
        <f>IFERROR(VLOOKUP($A116,대상!$B:$AD,MATCH(F$1,대상!$1:$1,0)-1,FALSE),"")</f>
        <v>0</v>
      </c>
      <c r="G116" s="3">
        <f>IFERROR(VLOOKUP($A116,집계!$B:$AD,MATCH(G$1,집계!$2:$2,0)-1,FALSE),"")</f>
        <v>5</v>
      </c>
      <c r="H116" s="3">
        <f>IFERROR(VLOOKUP($A116,집계!$B:$AD,MATCH(H$1,집계!$2:$2,0)-1,FALSE),"")</f>
        <v>75</v>
      </c>
      <c r="I116" s="3">
        <f>IFERROR(VLOOKUP($A116,집계!$B:$AD,MATCH(I$1,집계!$2:$2,0)-1,FALSE),"")</f>
        <v>89</v>
      </c>
      <c r="J116" s="3">
        <f>IFERROR(VLOOKUP($A116,집계!$B:$AD,MATCH(J$1,집계!$2:$2,0)-1,FALSE),"")</f>
        <v>82</v>
      </c>
      <c r="K116" s="3">
        <f>IFERROR(VLOOKUP($A116,집계!$B:$AD,MATCH(K$1,집계!$2:$2,0)-1,FALSE),"")</f>
        <v>79</v>
      </c>
      <c r="L116" s="3">
        <f>IFERROR(VLOOKUP($A116,집계!$B:$AD,MATCH(L$1,집계!$2:$2,0)-1,FALSE),"")</f>
        <v>85</v>
      </c>
      <c r="M116" s="16">
        <f>IFERROR(VLOOKUP($A116,집계!$B:$AD,MATCH(M$1,집계!$2:$2,0)-1,FALSE),"")</f>
        <v>82</v>
      </c>
      <c r="N116" s="16">
        <f>IFERROR(VLOOKUP($A116,집계!$B:$AD,MATCH(N$1,집계!$2:$2,0)-1,FALSE),"")</f>
        <v>0</v>
      </c>
      <c r="O116" s="16">
        <f>IFERROR(VLOOKUP($A116,집계!$B:$AD,MATCH(O$1,집계!$2:$2,0)-1,FALSE),"")</f>
        <v>82</v>
      </c>
      <c r="P116" s="31" t="str">
        <f>IFERROR(VLOOKUP($A116,집계!$B:$AD,MATCH(P$1,집계!$2:$2,0)-1,FALSE),"")</f>
        <v/>
      </c>
    </row>
    <row r="117" spans="1:32" ht="17.100000000000001" customHeight="1" x14ac:dyDescent="0.35">
      <c r="A117" s="2">
        <v>20422710</v>
      </c>
      <c r="B117" s="4">
        <f>IFERROR(VLOOKUP($A117,집계!$B:$AD,MATCH(B$1,집계!$2:$2,0)-1,FALSE),"")</f>
        <v>4</v>
      </c>
      <c r="C117" s="4" t="str">
        <f>IFERROR(VLOOKUP($A117,집계!$B:$AD,MATCH(C$1,집계!$2:$2,0)-1,FALSE),"")</f>
        <v>유봉현</v>
      </c>
      <c r="D117" s="4">
        <f>IFERROR(VLOOKUP($A117,집계!$B:$AD,MATCH(D$1,집계!$2:$2,0)-1,FALSE),"")</f>
        <v>20422710</v>
      </c>
      <c r="E117" s="4" t="str">
        <f>IFERROR(VLOOKUP($A117,집계!$B:$AD,MATCH(E$1,집계!$2:$2,0)-1,FALSE),"")</f>
        <v>고화질 OLED 폴더블 디스플레이용 그라파이트 고열전도, 고탄성 방열소재 개발</v>
      </c>
      <c r="F117" s="31">
        <f>IFERROR(VLOOKUP($A117,대상!$B:$AD,MATCH(F$1,대상!$1:$1,0)-1,FALSE),"")</f>
        <v>0</v>
      </c>
      <c r="G117" s="3">
        <f>IFERROR(VLOOKUP($A117,집계!$B:$AD,MATCH(G$1,집계!$2:$2,0)-1,FALSE),"")</f>
        <v>5</v>
      </c>
      <c r="H117" s="3">
        <f>IFERROR(VLOOKUP($A117,집계!$B:$AD,MATCH(H$1,집계!$2:$2,0)-1,FALSE),"")</f>
        <v>92</v>
      </c>
      <c r="I117" s="3">
        <f>IFERROR(VLOOKUP($A117,집계!$B:$AD,MATCH(I$1,집계!$2:$2,0)-1,FALSE),"")</f>
        <v>95</v>
      </c>
      <c r="J117" s="3">
        <f>IFERROR(VLOOKUP($A117,집계!$B:$AD,MATCH(J$1,집계!$2:$2,0)-1,FALSE),"")</f>
        <v>95</v>
      </c>
      <c r="K117" s="3">
        <f>IFERROR(VLOOKUP($A117,집계!$B:$AD,MATCH(K$1,집계!$2:$2,0)-1,FALSE),"")</f>
        <v>94</v>
      </c>
      <c r="L117" s="3">
        <f>IFERROR(VLOOKUP($A117,집계!$B:$AD,MATCH(L$1,집계!$2:$2,0)-1,FALSE),"")</f>
        <v>92</v>
      </c>
      <c r="M117" s="16">
        <f>IFERROR(VLOOKUP($A117,집계!$B:$AD,MATCH(M$1,집계!$2:$2,0)-1,FALSE),"")</f>
        <v>93.666666666666671</v>
      </c>
      <c r="N117" s="16">
        <f>IFERROR(VLOOKUP($A117,집계!$B:$AD,MATCH(N$1,집계!$2:$2,0)-1,FALSE),"")</f>
        <v>0</v>
      </c>
      <c r="O117" s="16">
        <f>IFERROR(VLOOKUP($A117,집계!$B:$AD,MATCH(O$1,집계!$2:$2,0)-1,FALSE),"")</f>
        <v>93.666666666666671</v>
      </c>
      <c r="P117" s="31" t="str">
        <f>IFERROR(VLOOKUP($A117,집계!$B:$AD,MATCH(P$1,집계!$2:$2,0)-1,FALSE),"")</f>
        <v/>
      </c>
    </row>
    <row r="118" spans="1:32" ht="17.100000000000001" customHeight="1" x14ac:dyDescent="0.35">
      <c r="A118" s="2">
        <v>20423170</v>
      </c>
      <c r="B118" s="4">
        <f>IFERROR(VLOOKUP($A118,집계!$B:$AD,MATCH(B$1,집계!$2:$2,0)-1,FALSE),"")</f>
        <v>102</v>
      </c>
      <c r="C118" s="4" t="str">
        <f>IFERROR(VLOOKUP($A118,집계!$B:$AD,MATCH(C$1,집계!$2:$2,0)-1,FALSE),"")</f>
        <v>김연희</v>
      </c>
      <c r="D118" s="4">
        <f>IFERROR(VLOOKUP($A118,집계!$B:$AD,MATCH(D$1,집계!$2:$2,0)-1,FALSE),"")</f>
        <v>20423170</v>
      </c>
      <c r="E118" s="4" t="str">
        <f>IFERROR(VLOOKUP($A118,집계!$B:$AD,MATCH(E$1,집계!$2:$2,0)-1,FALSE),"")</f>
        <v>정밀 품질검사 장비 솔루션 국산화를 위한 자체 컨트롤러 및 솔루션 Pride1 Tester 개발</v>
      </c>
      <c r="F118" s="31">
        <f>IFERROR(VLOOKUP($A118,대상!$B:$AD,MATCH(F$1,대상!$1:$1,0)-1,FALSE),"")</f>
        <v>0</v>
      </c>
      <c r="G118" s="3">
        <f>IFERROR(VLOOKUP($A118,집계!$B:$AD,MATCH(G$1,집계!$2:$2,0)-1,FALSE),"")</f>
        <v>5</v>
      </c>
      <c r="H118" s="3">
        <f>IFERROR(VLOOKUP($A118,집계!$B:$AD,MATCH(H$1,집계!$2:$2,0)-1,FALSE),"")</f>
        <v>73</v>
      </c>
      <c r="I118" s="3">
        <f>IFERROR(VLOOKUP($A118,집계!$B:$AD,MATCH(I$1,집계!$2:$2,0)-1,FALSE),"")</f>
        <v>79</v>
      </c>
      <c r="J118" s="3">
        <f>IFERROR(VLOOKUP($A118,집계!$B:$AD,MATCH(J$1,집계!$2:$2,0)-1,FALSE),"")</f>
        <v>76</v>
      </c>
      <c r="K118" s="3">
        <f>IFERROR(VLOOKUP($A118,집계!$B:$AD,MATCH(K$1,집계!$2:$2,0)-1,FALSE),"")</f>
        <v>86</v>
      </c>
      <c r="L118" s="3">
        <f>IFERROR(VLOOKUP($A118,집계!$B:$AD,MATCH(L$1,집계!$2:$2,0)-1,FALSE),"")</f>
        <v>73</v>
      </c>
      <c r="M118" s="16">
        <f>IFERROR(VLOOKUP($A118,집계!$B:$AD,MATCH(M$1,집계!$2:$2,0)-1,FALSE),"")</f>
        <v>76</v>
      </c>
      <c r="N118" s="16">
        <f>IFERROR(VLOOKUP($A118,집계!$B:$AD,MATCH(N$1,집계!$2:$2,0)-1,FALSE),"")</f>
        <v>0</v>
      </c>
      <c r="O118" s="16">
        <f>IFERROR(VLOOKUP($A118,집계!$B:$AD,MATCH(O$1,집계!$2:$2,0)-1,FALSE),"")</f>
        <v>76</v>
      </c>
      <c r="P118" s="31" t="str">
        <f>IFERROR(VLOOKUP($A118,집계!$B:$AD,MATCH(P$1,집계!$2:$2,0)-1,FALSE),"")</f>
        <v/>
      </c>
    </row>
    <row r="119" spans="1:32" ht="17.100000000000001" customHeight="1" x14ac:dyDescent="0.35">
      <c r="A119" s="2">
        <v>20423353</v>
      </c>
      <c r="B119" s="4">
        <f>IFERROR(VLOOKUP($A119,집계!$B:$AD,MATCH(B$1,집계!$2:$2,0)-1,FALSE),"")</f>
        <v>108</v>
      </c>
      <c r="C119" s="4" t="str">
        <f>IFERROR(VLOOKUP($A119,집계!$B:$AD,MATCH(C$1,집계!$2:$2,0)-1,FALSE),"")</f>
        <v>이민종</v>
      </c>
      <c r="D119" s="4">
        <f>IFERROR(VLOOKUP($A119,집계!$B:$AD,MATCH(D$1,집계!$2:$2,0)-1,FALSE),"")</f>
        <v>20423353</v>
      </c>
      <c r="E119" s="4" t="str">
        <f>IFERROR(VLOOKUP($A119,집계!$B:$AD,MATCH(E$1,집계!$2:$2,0)-1,FALSE),"")</f>
        <v>폐패각(조개껍데기)을 활용한 친환경 바이오 플라스틱 원료(소재)</v>
      </c>
      <c r="F119" s="31">
        <f>IFERROR(VLOOKUP($A119,대상!$B:$AD,MATCH(F$1,대상!$1:$1,0)-1,FALSE),"")</f>
        <v>0</v>
      </c>
      <c r="G119" s="3">
        <f>IFERROR(VLOOKUP($A119,집계!$B:$AD,MATCH(G$1,집계!$2:$2,0)-1,FALSE),"")</f>
        <v>5</v>
      </c>
      <c r="H119" s="3">
        <f>IFERROR(VLOOKUP($A119,집계!$B:$AD,MATCH(H$1,집계!$2:$2,0)-1,FALSE),"")</f>
        <v>84</v>
      </c>
      <c r="I119" s="3">
        <f>IFERROR(VLOOKUP($A119,집계!$B:$AD,MATCH(I$1,집계!$2:$2,0)-1,FALSE),"")</f>
        <v>73</v>
      </c>
      <c r="J119" s="3">
        <f>IFERROR(VLOOKUP($A119,집계!$B:$AD,MATCH(J$1,집계!$2:$2,0)-1,FALSE),"")</f>
        <v>81</v>
      </c>
      <c r="K119" s="3">
        <f>IFERROR(VLOOKUP($A119,집계!$B:$AD,MATCH(K$1,집계!$2:$2,0)-1,FALSE),"")</f>
        <v>69</v>
      </c>
      <c r="L119" s="3">
        <f>IFERROR(VLOOKUP($A119,집계!$B:$AD,MATCH(L$1,집계!$2:$2,0)-1,FALSE),"")</f>
        <v>72</v>
      </c>
      <c r="M119" s="16">
        <f>IFERROR(VLOOKUP($A119,집계!$B:$AD,MATCH(M$1,집계!$2:$2,0)-1,FALSE),"")</f>
        <v>75.333333333333329</v>
      </c>
      <c r="N119" s="16">
        <f>IFERROR(VLOOKUP($A119,집계!$B:$AD,MATCH(N$1,집계!$2:$2,0)-1,FALSE),"")</f>
        <v>0</v>
      </c>
      <c r="O119" s="16">
        <f>IFERROR(VLOOKUP($A119,집계!$B:$AD,MATCH(O$1,집계!$2:$2,0)-1,FALSE),"")</f>
        <v>75.333333333333329</v>
      </c>
      <c r="P119" s="31" t="str">
        <f>IFERROR(VLOOKUP($A119,집계!$B:$AD,MATCH(P$1,집계!$2:$2,0)-1,FALSE),"")</f>
        <v/>
      </c>
    </row>
    <row r="120" spans="1:32" ht="17.100000000000001" customHeight="1" x14ac:dyDescent="0.35">
      <c r="A120" s="2">
        <v>20423673</v>
      </c>
      <c r="B120" s="4">
        <f>IFERROR(VLOOKUP($A120,집계!$B:$AD,MATCH(B$1,집계!$2:$2,0)-1,FALSE),"")</f>
        <v>136</v>
      </c>
      <c r="C120" s="4" t="str">
        <f>IFERROR(VLOOKUP($A120,집계!$B:$AD,MATCH(C$1,집계!$2:$2,0)-1,FALSE),"")</f>
        <v>채상민</v>
      </c>
      <c r="D120" s="4">
        <f>IFERROR(VLOOKUP($A120,집계!$B:$AD,MATCH(D$1,집계!$2:$2,0)-1,FALSE),"")</f>
        <v>20423673</v>
      </c>
      <c r="E120" s="4" t="str">
        <f>IFERROR(VLOOKUP($A120,집계!$B:$AD,MATCH(E$1,집계!$2:$2,0)-1,FALSE),"")</f>
        <v>액추에이터 특화 Physical AI 시뮬레이션 플랫폼 개발 및 사업화</v>
      </c>
      <c r="F120" s="31">
        <f>IFERROR(VLOOKUP($A120,대상!$B:$AD,MATCH(F$1,대상!$1:$1,0)-1,FALSE),"")</f>
        <v>0</v>
      </c>
      <c r="G120" s="3">
        <f>IFERROR(VLOOKUP($A120,집계!$B:$AD,MATCH(G$1,집계!$2:$2,0)-1,FALSE),"")</f>
        <v>5</v>
      </c>
      <c r="H120" s="3">
        <f>IFERROR(VLOOKUP($A120,집계!$B:$AD,MATCH(H$1,집계!$2:$2,0)-1,FALSE),"")</f>
        <v>65</v>
      </c>
      <c r="I120" s="3">
        <f>IFERROR(VLOOKUP($A120,집계!$B:$AD,MATCH(I$1,집계!$2:$2,0)-1,FALSE),"")</f>
        <v>79</v>
      </c>
      <c r="J120" s="3">
        <f>IFERROR(VLOOKUP($A120,집계!$B:$AD,MATCH(J$1,집계!$2:$2,0)-1,FALSE),"")</f>
        <v>71</v>
      </c>
      <c r="K120" s="3">
        <f>IFERROR(VLOOKUP($A120,집계!$B:$AD,MATCH(K$1,집계!$2:$2,0)-1,FALSE),"")</f>
        <v>89</v>
      </c>
      <c r="L120" s="3">
        <f>IFERROR(VLOOKUP($A120,집계!$B:$AD,MATCH(L$1,집계!$2:$2,0)-1,FALSE),"")</f>
        <v>69</v>
      </c>
      <c r="M120" s="16">
        <f>IFERROR(VLOOKUP($A120,집계!$B:$AD,MATCH(M$1,집계!$2:$2,0)-1,FALSE),"")</f>
        <v>73</v>
      </c>
      <c r="N120" s="16">
        <f>IFERROR(VLOOKUP($A120,집계!$B:$AD,MATCH(N$1,집계!$2:$2,0)-1,FALSE),"")</f>
        <v>0</v>
      </c>
      <c r="O120" s="16">
        <f>IFERROR(VLOOKUP($A120,집계!$B:$AD,MATCH(O$1,집계!$2:$2,0)-1,FALSE),"")</f>
        <v>73</v>
      </c>
      <c r="P120" s="31" t="str">
        <f>IFERROR(VLOOKUP($A120,집계!$B:$AD,MATCH(P$1,집계!$2:$2,0)-1,FALSE),"")</f>
        <v/>
      </c>
    </row>
    <row r="121" spans="1:32" ht="17.100000000000001" customHeight="1" x14ac:dyDescent="0.35">
      <c r="A121" s="2">
        <v>20424210</v>
      </c>
      <c r="B121" s="4">
        <f>IFERROR(VLOOKUP($A121,집계!$B:$AD,MATCH(B$1,집계!$2:$2,0)-1,FALSE),"")</f>
        <v>179</v>
      </c>
      <c r="C121" s="4" t="str">
        <f>IFERROR(VLOOKUP($A121,집계!$B:$AD,MATCH(C$1,집계!$2:$2,0)-1,FALSE),"")</f>
        <v>김혁준</v>
      </c>
      <c r="D121" s="4">
        <f>IFERROR(VLOOKUP($A121,집계!$B:$AD,MATCH(D$1,집계!$2:$2,0)-1,FALSE),"")</f>
        <v>20424210</v>
      </c>
      <c r="E121" s="4" t="str">
        <f>IFERROR(VLOOKUP($A121,집계!$B:$AD,MATCH(E$1,집계!$2:$2,0)-1,FALSE),"")</f>
        <v>AI·IMU 융합 기술이 적용된 데이터 기반 스크린 테니스 코칭 시스템</v>
      </c>
      <c r="F121" s="31">
        <f>IFERROR(VLOOKUP($A121,대상!$B:$AD,MATCH(F$1,대상!$1:$1,0)-1,FALSE),"")</f>
        <v>0</v>
      </c>
      <c r="G121" s="3">
        <f>IFERROR(VLOOKUP($A121,집계!$B:$AD,MATCH(G$1,집계!$2:$2,0)-1,FALSE),"")</f>
        <v>5</v>
      </c>
      <c r="H121" s="3">
        <f>IFERROR(VLOOKUP($A121,집계!$B:$AD,MATCH(H$1,집계!$2:$2,0)-1,FALSE),"")</f>
        <v>67</v>
      </c>
      <c r="I121" s="3">
        <f>IFERROR(VLOOKUP($A121,집계!$B:$AD,MATCH(I$1,집계!$2:$2,0)-1,FALSE),"")</f>
        <v>63</v>
      </c>
      <c r="J121" s="3">
        <f>IFERROR(VLOOKUP($A121,집계!$B:$AD,MATCH(J$1,집계!$2:$2,0)-1,FALSE),"")</f>
        <v>69</v>
      </c>
      <c r="K121" s="3">
        <f>IFERROR(VLOOKUP($A121,집계!$B:$AD,MATCH(K$1,집계!$2:$2,0)-1,FALSE),"")</f>
        <v>79</v>
      </c>
      <c r="L121" s="3">
        <f>IFERROR(VLOOKUP($A121,집계!$B:$AD,MATCH(L$1,집계!$2:$2,0)-1,FALSE),"")</f>
        <v>68</v>
      </c>
      <c r="M121" s="16">
        <f>IFERROR(VLOOKUP($A121,집계!$B:$AD,MATCH(M$1,집계!$2:$2,0)-1,FALSE),"")</f>
        <v>68</v>
      </c>
      <c r="N121" s="16">
        <f>IFERROR(VLOOKUP($A121,집계!$B:$AD,MATCH(N$1,집계!$2:$2,0)-1,FALSE),"")</f>
        <v>0</v>
      </c>
      <c r="O121" s="16">
        <f>IFERROR(VLOOKUP($A121,집계!$B:$AD,MATCH(O$1,집계!$2:$2,0)-1,FALSE),"")</f>
        <v>68</v>
      </c>
      <c r="P121" s="31" t="str">
        <f>IFERROR(VLOOKUP($A121,집계!$B:$AD,MATCH(P$1,집계!$2:$2,0)-1,FALSE),"")</f>
        <v/>
      </c>
    </row>
    <row r="122" spans="1:32" ht="17.100000000000001" customHeight="1" x14ac:dyDescent="0.35">
      <c r="A122" s="2">
        <v>20424866</v>
      </c>
      <c r="B122" s="4">
        <f>IFERROR(VLOOKUP($A122,집계!$B:$AD,MATCH(B$1,집계!$2:$2,0)-1,FALSE),"")</f>
        <v>72</v>
      </c>
      <c r="C122" s="4" t="str">
        <f>IFERROR(VLOOKUP($A122,집계!$B:$AD,MATCH(C$1,집계!$2:$2,0)-1,FALSE),"")</f>
        <v>김형국</v>
      </c>
      <c r="D122" s="4">
        <f>IFERROR(VLOOKUP($A122,집계!$B:$AD,MATCH(D$1,집계!$2:$2,0)-1,FALSE),"")</f>
        <v>20424866</v>
      </c>
      <c r="E122" s="4" t="str">
        <f>IFERROR(VLOOKUP($A122,집계!$B:$AD,MATCH(E$1,집계!$2:$2,0)-1,FALSE),"")</f>
        <v>Physical AI 기반 물리정보신경망이 적용된 AI 고속해석 시뮬레이터 및 온디바이스 AI 솔루션</v>
      </c>
      <c r="F122" s="31">
        <f>IFERROR(VLOOKUP($A122,대상!$B:$AD,MATCH(F$1,대상!$1:$1,0)-1,FALSE),"")</f>
        <v>0</v>
      </c>
      <c r="G122" s="3">
        <f>IFERROR(VLOOKUP($A122,집계!$B:$AD,MATCH(G$1,집계!$2:$2,0)-1,FALSE),"")</f>
        <v>5</v>
      </c>
      <c r="H122" s="3">
        <f>IFERROR(VLOOKUP($A122,집계!$B:$AD,MATCH(H$1,집계!$2:$2,0)-1,FALSE),"")</f>
        <v>73</v>
      </c>
      <c r="I122" s="3">
        <f>IFERROR(VLOOKUP($A122,집계!$B:$AD,MATCH(I$1,집계!$2:$2,0)-1,FALSE),"")</f>
        <v>79</v>
      </c>
      <c r="J122" s="3">
        <f>IFERROR(VLOOKUP($A122,집계!$B:$AD,MATCH(J$1,집계!$2:$2,0)-1,FALSE),"")</f>
        <v>76</v>
      </c>
      <c r="K122" s="3">
        <f>IFERROR(VLOOKUP($A122,집계!$B:$AD,MATCH(K$1,집계!$2:$2,0)-1,FALSE),"")</f>
        <v>79</v>
      </c>
      <c r="L122" s="3">
        <f>IFERROR(VLOOKUP($A122,집계!$B:$AD,MATCH(L$1,집계!$2:$2,0)-1,FALSE),"")</f>
        <v>79</v>
      </c>
      <c r="M122" s="16">
        <f>IFERROR(VLOOKUP($A122,집계!$B:$AD,MATCH(M$1,집계!$2:$2,0)-1,FALSE),"")</f>
        <v>78</v>
      </c>
      <c r="N122" s="16">
        <f>IFERROR(VLOOKUP($A122,집계!$B:$AD,MATCH(N$1,집계!$2:$2,0)-1,FALSE),"")</f>
        <v>0</v>
      </c>
      <c r="O122" s="16">
        <f>IFERROR(VLOOKUP($A122,집계!$B:$AD,MATCH(O$1,집계!$2:$2,0)-1,FALSE),"")</f>
        <v>78</v>
      </c>
      <c r="P122" s="31" t="str">
        <f>IFERROR(VLOOKUP($A122,집계!$B:$AD,MATCH(P$1,집계!$2:$2,0)-1,FALSE),"")</f>
        <v/>
      </c>
    </row>
    <row r="123" spans="1:32" ht="17.100000000000001" customHeight="1" x14ac:dyDescent="0.35">
      <c r="A123" s="2">
        <v>20424985</v>
      </c>
      <c r="B123" s="4">
        <f>IFERROR(VLOOKUP($A123,집계!$B:$AD,MATCH(B$1,집계!$2:$2,0)-1,FALSE),"")</f>
        <v>42</v>
      </c>
      <c r="C123" s="4" t="str">
        <f>IFERROR(VLOOKUP($A123,집계!$B:$AD,MATCH(C$1,집계!$2:$2,0)-1,FALSE),"")</f>
        <v>유경림</v>
      </c>
      <c r="D123" s="4">
        <f>IFERROR(VLOOKUP($A123,집계!$B:$AD,MATCH(D$1,집계!$2:$2,0)-1,FALSE),"")</f>
        <v>20424985</v>
      </c>
      <c r="E123" s="4" t="str">
        <f>IFERROR(VLOOKUP($A123,집계!$B:$AD,MATCH(E$1,집계!$2:$2,0)-1,FALSE),"")</f>
        <v>액상 플라즈마 기반 반려견 지간염 예방용 메디컬 세정 솔루션 개발</v>
      </c>
      <c r="F123" s="31">
        <f>IFERROR(VLOOKUP($A123,대상!$B:$AD,MATCH(F$1,대상!$1:$1,0)-1,FALSE),"")</f>
        <v>0</v>
      </c>
      <c r="G123" s="3">
        <f>IFERROR(VLOOKUP($A123,집계!$B:$AD,MATCH(G$1,집계!$2:$2,0)-1,FALSE),"")</f>
        <v>5</v>
      </c>
      <c r="H123" s="3">
        <f>IFERROR(VLOOKUP($A123,집계!$B:$AD,MATCH(H$1,집계!$2:$2,0)-1,FALSE),"")</f>
        <v>78</v>
      </c>
      <c r="I123" s="3">
        <f>IFERROR(VLOOKUP($A123,집계!$B:$AD,MATCH(I$1,집계!$2:$2,0)-1,FALSE),"")</f>
        <v>63</v>
      </c>
      <c r="J123" s="3">
        <f>IFERROR(VLOOKUP($A123,집계!$B:$AD,MATCH(J$1,집계!$2:$2,0)-1,FALSE),"")</f>
        <v>72</v>
      </c>
      <c r="K123" s="3">
        <f>IFERROR(VLOOKUP($A123,집계!$B:$AD,MATCH(K$1,집계!$2:$2,0)-1,FALSE),"")</f>
        <v>87</v>
      </c>
      <c r="L123" s="3">
        <f>IFERROR(VLOOKUP($A123,집계!$B:$AD,MATCH(L$1,집계!$2:$2,0)-1,FALSE),"")</f>
        <v>85</v>
      </c>
      <c r="M123" s="16">
        <f>IFERROR(VLOOKUP($A123,집계!$B:$AD,MATCH(M$1,집계!$2:$2,0)-1,FALSE),"")</f>
        <v>78.333333333333329</v>
      </c>
      <c r="N123" s="16">
        <f>IFERROR(VLOOKUP($A123,집계!$B:$AD,MATCH(N$1,집계!$2:$2,0)-1,FALSE),"")</f>
        <v>2</v>
      </c>
      <c r="O123" s="16">
        <f>IFERROR(VLOOKUP($A123,집계!$B:$AD,MATCH(O$1,집계!$2:$2,0)-1,FALSE),"")</f>
        <v>80.333333333333329</v>
      </c>
      <c r="P123" s="31" t="str">
        <f>IFERROR(VLOOKUP($A123,집계!$B:$AD,MATCH(P$1,집계!$2:$2,0)-1,FALSE),"")</f>
        <v/>
      </c>
    </row>
    <row r="124" spans="1:32" ht="17.100000000000001" customHeight="1" x14ac:dyDescent="0.35">
      <c r="A124" s="2">
        <v>20425031</v>
      </c>
      <c r="B124" s="4">
        <f>IFERROR(VLOOKUP($A124,집계!$B:$AD,MATCH(B$1,집계!$2:$2,0)-1,FALSE),"")</f>
        <v>28</v>
      </c>
      <c r="C124" s="4" t="str">
        <f>IFERROR(VLOOKUP($A124,집계!$B:$AD,MATCH(C$1,집계!$2:$2,0)-1,FALSE),"")</f>
        <v>최용규</v>
      </c>
      <c r="D124" s="4">
        <f>IFERROR(VLOOKUP($A124,집계!$B:$AD,MATCH(D$1,집계!$2:$2,0)-1,FALSE),"")</f>
        <v>20425031</v>
      </c>
      <c r="E124" s="4" t="str">
        <f>IFERROR(VLOOKUP($A124,집계!$B:$AD,MATCH(E$1,집계!$2:$2,0)-1,FALSE),"")</f>
        <v>냉각형 적외선 검출기용 콜드쉴드에 적용될 저반사 블랙 Painting  기술개발</v>
      </c>
      <c r="F124" s="31">
        <f>IFERROR(VLOOKUP($A124,대상!$B:$AD,MATCH(F$1,대상!$1:$1,0)-1,FALSE),"")</f>
        <v>0</v>
      </c>
      <c r="G124" s="3">
        <f>IFERROR(VLOOKUP($A124,집계!$B:$AD,MATCH(G$1,집계!$2:$2,0)-1,FALSE),"")</f>
        <v>5</v>
      </c>
      <c r="H124" s="3">
        <f>IFERROR(VLOOKUP($A124,집계!$B:$AD,MATCH(H$1,집계!$2:$2,0)-1,FALSE),"")</f>
        <v>75</v>
      </c>
      <c r="I124" s="3">
        <f>IFERROR(VLOOKUP($A124,집계!$B:$AD,MATCH(I$1,집계!$2:$2,0)-1,FALSE),"")</f>
        <v>85</v>
      </c>
      <c r="J124" s="3">
        <f>IFERROR(VLOOKUP($A124,집계!$B:$AD,MATCH(J$1,집계!$2:$2,0)-1,FALSE),"")</f>
        <v>76</v>
      </c>
      <c r="K124" s="3">
        <f>IFERROR(VLOOKUP($A124,집계!$B:$AD,MATCH(K$1,집계!$2:$2,0)-1,FALSE),"")</f>
        <v>89</v>
      </c>
      <c r="L124" s="3">
        <f>IFERROR(VLOOKUP($A124,집계!$B:$AD,MATCH(L$1,집계!$2:$2,0)-1,FALSE),"")</f>
        <v>85</v>
      </c>
      <c r="M124" s="16">
        <f>IFERROR(VLOOKUP($A124,집계!$B:$AD,MATCH(M$1,집계!$2:$2,0)-1,FALSE),"")</f>
        <v>82</v>
      </c>
      <c r="N124" s="16">
        <f>IFERROR(VLOOKUP($A124,집계!$B:$AD,MATCH(N$1,집계!$2:$2,0)-1,FALSE),"")</f>
        <v>0</v>
      </c>
      <c r="O124" s="16">
        <f>IFERROR(VLOOKUP($A124,집계!$B:$AD,MATCH(O$1,집계!$2:$2,0)-1,FALSE),"")</f>
        <v>82</v>
      </c>
      <c r="P124" s="31" t="str">
        <f>IFERROR(VLOOKUP($A124,집계!$B:$AD,MATCH(P$1,집계!$2:$2,0)-1,FALSE),"")</f>
        <v/>
      </c>
    </row>
    <row r="125" spans="1:32" s="5" customFormat="1" ht="17.100000000000001" customHeight="1" x14ac:dyDescent="0.35">
      <c r="A125" s="2">
        <v>20425280</v>
      </c>
      <c r="B125" s="4">
        <f>IFERROR(VLOOKUP($A125,집계!$B:$AD,MATCH(B$1,집계!$2:$2,0)-1,FALSE),"")</f>
        <v>39</v>
      </c>
      <c r="C125" s="4" t="str">
        <f>IFERROR(VLOOKUP($A125,집계!$B:$AD,MATCH(C$1,집계!$2:$2,0)-1,FALSE),"")</f>
        <v>최진국</v>
      </c>
      <c r="D125" s="4">
        <f>IFERROR(VLOOKUP($A125,집계!$B:$AD,MATCH(D$1,집계!$2:$2,0)-1,FALSE),"")</f>
        <v>20425280</v>
      </c>
      <c r="E125" s="4" t="str">
        <f>IFERROR(VLOOKUP($A125,집계!$B:$AD,MATCH(E$1,집계!$2:$2,0)-1,FALSE),"")</f>
        <v>차세대 디스플레이(Micro LED)용 고기능성 UV경화 오버코팅제 개발</v>
      </c>
      <c r="F125" s="31">
        <f>IFERROR(VLOOKUP($A125,대상!$B:$AD,MATCH(F$1,대상!$1:$1,0)-1,FALSE),"")</f>
        <v>0</v>
      </c>
      <c r="G125" s="3">
        <f>IFERROR(VLOOKUP($A125,집계!$B:$AD,MATCH(G$1,집계!$2:$2,0)-1,FALSE),"")</f>
        <v>5</v>
      </c>
      <c r="H125" s="3">
        <f>IFERROR(VLOOKUP($A125,집계!$B:$AD,MATCH(H$1,집계!$2:$2,0)-1,FALSE),"")</f>
        <v>84</v>
      </c>
      <c r="I125" s="3">
        <f>IFERROR(VLOOKUP($A125,집계!$B:$AD,MATCH(I$1,집계!$2:$2,0)-1,FALSE),"")</f>
        <v>77</v>
      </c>
      <c r="J125" s="3">
        <f>IFERROR(VLOOKUP($A125,집계!$B:$AD,MATCH(J$1,집계!$2:$2,0)-1,FALSE),"")</f>
        <v>81</v>
      </c>
      <c r="K125" s="3">
        <f>IFERROR(VLOOKUP($A125,집계!$B:$AD,MATCH(K$1,집계!$2:$2,0)-1,FALSE),"")</f>
        <v>86</v>
      </c>
      <c r="L125" s="3">
        <f>IFERROR(VLOOKUP($A125,집계!$B:$AD,MATCH(L$1,집계!$2:$2,0)-1,FALSE),"")</f>
        <v>78</v>
      </c>
      <c r="M125" s="16">
        <f>IFERROR(VLOOKUP($A125,집계!$B:$AD,MATCH(M$1,집계!$2:$2,0)-1,FALSE),"")</f>
        <v>81</v>
      </c>
      <c r="N125" s="16">
        <f>IFERROR(VLOOKUP($A125,집계!$B:$AD,MATCH(N$1,집계!$2:$2,0)-1,FALSE),"")</f>
        <v>0</v>
      </c>
      <c r="O125" s="16">
        <f>IFERROR(VLOOKUP($A125,집계!$B:$AD,MATCH(O$1,집계!$2:$2,0)-1,FALSE),"")</f>
        <v>81</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20425564</v>
      </c>
      <c r="B126" s="4">
        <f>IFERROR(VLOOKUP($A126,집계!$B:$AD,MATCH(B$1,집계!$2:$2,0)-1,FALSE),"")</f>
        <v>64</v>
      </c>
      <c r="C126" s="4" t="str">
        <f>IFERROR(VLOOKUP($A126,집계!$B:$AD,MATCH(C$1,집계!$2:$2,0)-1,FALSE),"")</f>
        <v>박호석</v>
      </c>
      <c r="D126" s="4">
        <f>IFERROR(VLOOKUP($A126,집계!$B:$AD,MATCH(D$1,집계!$2:$2,0)-1,FALSE),"")</f>
        <v>20425564</v>
      </c>
      <c r="E126" s="4" t="str">
        <f>IFERROR(VLOOKUP($A126,집계!$B:$AD,MATCH(E$1,집계!$2:$2,0)-1,FALSE),"")</f>
        <v>3D 프린팅 기반 맞춤형 금속유기골격체 제조 플랫폼</v>
      </c>
      <c r="F126" s="31">
        <f>IFERROR(VLOOKUP($A126,대상!$B:$AD,MATCH(F$1,대상!$1:$1,0)-1,FALSE),"")</f>
        <v>0</v>
      </c>
      <c r="G126" s="3">
        <f>IFERROR(VLOOKUP($A126,집계!$B:$AD,MATCH(G$1,집계!$2:$2,0)-1,FALSE),"")</f>
        <v>5</v>
      </c>
      <c r="H126" s="3">
        <f>IFERROR(VLOOKUP($A126,집계!$B:$AD,MATCH(H$1,집계!$2:$2,0)-1,FALSE),"")</f>
        <v>73</v>
      </c>
      <c r="I126" s="3">
        <f>IFERROR(VLOOKUP($A126,집계!$B:$AD,MATCH(I$1,집계!$2:$2,0)-1,FALSE),"")</f>
        <v>85</v>
      </c>
      <c r="J126" s="3">
        <f>IFERROR(VLOOKUP($A126,집계!$B:$AD,MATCH(J$1,집계!$2:$2,0)-1,FALSE),"")</f>
        <v>69</v>
      </c>
      <c r="K126" s="3">
        <f>IFERROR(VLOOKUP($A126,집계!$B:$AD,MATCH(K$1,집계!$2:$2,0)-1,FALSE),"")</f>
        <v>79</v>
      </c>
      <c r="L126" s="3">
        <f>IFERROR(VLOOKUP($A126,집계!$B:$AD,MATCH(L$1,집계!$2:$2,0)-1,FALSE),"")</f>
        <v>87</v>
      </c>
      <c r="M126" s="16">
        <f>IFERROR(VLOOKUP($A126,집계!$B:$AD,MATCH(M$1,집계!$2:$2,0)-1,FALSE),"")</f>
        <v>79</v>
      </c>
      <c r="N126" s="16">
        <f>IFERROR(VLOOKUP($A126,집계!$B:$AD,MATCH(N$1,집계!$2:$2,0)-1,FALSE),"")</f>
        <v>0</v>
      </c>
      <c r="O126" s="16">
        <f>IFERROR(VLOOKUP($A126,집계!$B:$AD,MATCH(O$1,집계!$2:$2,0)-1,FALSE),"")</f>
        <v>79</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20425592</v>
      </c>
      <c r="B127" s="4">
        <f>IFERROR(VLOOKUP($A127,집계!$B:$AD,MATCH(B$1,집계!$2:$2,0)-1,FALSE),"")</f>
        <v>64</v>
      </c>
      <c r="C127" s="4" t="str">
        <f>IFERROR(VLOOKUP($A127,집계!$B:$AD,MATCH(C$1,집계!$2:$2,0)-1,FALSE),"")</f>
        <v>이소희</v>
      </c>
      <c r="D127" s="4">
        <f>IFERROR(VLOOKUP($A127,집계!$B:$AD,MATCH(D$1,집계!$2:$2,0)-1,FALSE),"")</f>
        <v>20425592</v>
      </c>
      <c r="E127" s="4" t="str">
        <f>IFERROR(VLOOKUP($A127,집계!$B:$AD,MATCH(E$1,집계!$2:$2,0)-1,FALSE),"")</f>
        <v xml:space="preserve">밤껍질 부산물 새활용 식물성 가죽 원단 기반 친환경 패션 브랜드 &amp;quot;Re:BAM&amp;quot; </v>
      </c>
      <c r="F127" s="31">
        <f>IFERROR(VLOOKUP($A127,대상!$B:$AD,MATCH(F$1,대상!$1:$1,0)-1,FALSE),"")</f>
        <v>0</v>
      </c>
      <c r="G127" s="3">
        <f>IFERROR(VLOOKUP($A127,집계!$B:$AD,MATCH(G$1,집계!$2:$2,0)-1,FALSE),"")</f>
        <v>5</v>
      </c>
      <c r="H127" s="3">
        <f>IFERROR(VLOOKUP($A127,집계!$B:$AD,MATCH(H$1,집계!$2:$2,0)-1,FALSE),"")</f>
        <v>71</v>
      </c>
      <c r="I127" s="3">
        <f>IFERROR(VLOOKUP($A127,집계!$B:$AD,MATCH(I$1,집계!$2:$2,0)-1,FALSE),"")</f>
        <v>84</v>
      </c>
      <c r="J127" s="3">
        <f>IFERROR(VLOOKUP($A127,집계!$B:$AD,MATCH(J$1,집계!$2:$2,0)-1,FALSE),"")</f>
        <v>76</v>
      </c>
      <c r="K127" s="3">
        <f>IFERROR(VLOOKUP($A127,집계!$B:$AD,MATCH(K$1,집계!$2:$2,0)-1,FALSE),"")</f>
        <v>77</v>
      </c>
      <c r="L127" s="3">
        <f>IFERROR(VLOOKUP($A127,집계!$B:$AD,MATCH(L$1,집계!$2:$2,0)-1,FALSE),"")</f>
        <v>87</v>
      </c>
      <c r="M127" s="16">
        <f>IFERROR(VLOOKUP($A127,집계!$B:$AD,MATCH(M$1,집계!$2:$2,0)-1,FALSE),"")</f>
        <v>79</v>
      </c>
      <c r="N127" s="16">
        <f>IFERROR(VLOOKUP($A127,집계!$B:$AD,MATCH(N$1,집계!$2:$2,0)-1,FALSE),"")</f>
        <v>0</v>
      </c>
      <c r="O127" s="16">
        <f>IFERROR(VLOOKUP($A127,집계!$B:$AD,MATCH(O$1,집계!$2:$2,0)-1,FALSE),"")</f>
        <v>79</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20425959</v>
      </c>
      <c r="B128" s="4">
        <f>IFERROR(VLOOKUP($A128,집계!$B:$AD,MATCH(B$1,집계!$2:$2,0)-1,FALSE),"")</f>
        <v>120</v>
      </c>
      <c r="C128" s="4" t="str">
        <f>IFERROR(VLOOKUP($A128,집계!$B:$AD,MATCH(C$1,집계!$2:$2,0)-1,FALSE),"")</f>
        <v>조건영</v>
      </c>
      <c r="D128" s="4">
        <f>IFERROR(VLOOKUP($A128,집계!$B:$AD,MATCH(D$1,집계!$2:$2,0)-1,FALSE),"")</f>
        <v>20425959</v>
      </c>
      <c r="E128" s="4" t="str">
        <f>IFERROR(VLOOKUP($A128,집계!$B:$AD,MATCH(E$1,집계!$2:$2,0)-1,FALSE),"")</f>
        <v>AI·IoT 기반 자동이송 스마트팜 통합제어 시스템 개발 및 스마트농업 모델 구축</v>
      </c>
      <c r="F128" s="31">
        <f>IFERROR(VLOOKUP($A128,대상!$B:$AD,MATCH(F$1,대상!$1:$1,0)-1,FALSE),"")</f>
        <v>0</v>
      </c>
      <c r="G128" s="3">
        <f>IFERROR(VLOOKUP($A128,집계!$B:$AD,MATCH(G$1,집계!$2:$2,0)-1,FALSE),"")</f>
        <v>5</v>
      </c>
      <c r="H128" s="3">
        <f>IFERROR(VLOOKUP($A128,집계!$B:$AD,MATCH(H$1,집계!$2:$2,0)-1,FALSE),"")</f>
        <v>77</v>
      </c>
      <c r="I128" s="3">
        <f>IFERROR(VLOOKUP($A128,집계!$B:$AD,MATCH(I$1,집계!$2:$2,0)-1,FALSE),"")</f>
        <v>64</v>
      </c>
      <c r="J128" s="3">
        <f>IFERROR(VLOOKUP($A128,집계!$B:$AD,MATCH(J$1,집계!$2:$2,0)-1,FALSE),"")</f>
        <v>76</v>
      </c>
      <c r="K128" s="3">
        <f>IFERROR(VLOOKUP($A128,집계!$B:$AD,MATCH(K$1,집계!$2:$2,0)-1,FALSE),"")</f>
        <v>69</v>
      </c>
      <c r="L128" s="3">
        <f>IFERROR(VLOOKUP($A128,집계!$B:$AD,MATCH(L$1,집계!$2:$2,0)-1,FALSE),"")</f>
        <v>78</v>
      </c>
      <c r="M128" s="16">
        <f>IFERROR(VLOOKUP($A128,집계!$B:$AD,MATCH(M$1,집계!$2:$2,0)-1,FALSE),"")</f>
        <v>74</v>
      </c>
      <c r="N128" s="16">
        <f>IFERROR(VLOOKUP($A128,집계!$B:$AD,MATCH(N$1,집계!$2:$2,0)-1,FALSE),"")</f>
        <v>0</v>
      </c>
      <c r="O128" s="16">
        <f>IFERROR(VLOOKUP($A128,집계!$B:$AD,MATCH(O$1,집계!$2:$2,0)-1,FALSE),"")</f>
        <v>74</v>
      </c>
      <c r="P128" s="31" t="str">
        <f>IFERROR(VLOOKUP($A128,집계!$B:$AD,MATCH(P$1,집계!$2:$2,0)-1,FALSE),"")</f>
        <v/>
      </c>
    </row>
    <row r="129" spans="1:16" ht="17.100000000000001" customHeight="1" x14ac:dyDescent="0.35">
      <c r="A129" s="2">
        <v>20426547</v>
      </c>
      <c r="B129" s="4">
        <f>IFERROR(VLOOKUP($A129,집계!$B:$AD,MATCH(B$1,집계!$2:$2,0)-1,FALSE),"")</f>
        <v>71</v>
      </c>
      <c r="C129" s="4" t="str">
        <f>IFERROR(VLOOKUP($A129,집계!$B:$AD,MATCH(C$1,집계!$2:$2,0)-1,FALSE),"")</f>
        <v>강재욱</v>
      </c>
      <c r="D129" s="4">
        <f>IFERROR(VLOOKUP($A129,집계!$B:$AD,MATCH(D$1,집계!$2:$2,0)-1,FALSE),"")</f>
        <v>20426547</v>
      </c>
      <c r="E129" s="4" t="str">
        <f>IFERROR(VLOOKUP($A129,집계!$B:$AD,MATCH(E$1,집계!$2:$2,0)-1,FALSE),"")</f>
        <v>EcoFoam·EcoMold 기반 400톤급 경량 플라스틱 제조 플랫폼 개발 및 사업화</v>
      </c>
      <c r="F129" s="31">
        <f>IFERROR(VLOOKUP($A129,대상!$B:$AD,MATCH(F$1,대상!$1:$1,0)-1,FALSE),"")</f>
        <v>0</v>
      </c>
      <c r="G129" s="3">
        <f>IFERROR(VLOOKUP($A129,집계!$B:$AD,MATCH(G$1,집계!$2:$2,0)-1,FALSE),"")</f>
        <v>5</v>
      </c>
      <c r="H129" s="3">
        <f>IFERROR(VLOOKUP($A129,집계!$B:$AD,MATCH(H$1,집계!$2:$2,0)-1,FALSE),"")</f>
        <v>75</v>
      </c>
      <c r="I129" s="3">
        <f>IFERROR(VLOOKUP($A129,집계!$B:$AD,MATCH(I$1,집계!$2:$2,0)-1,FALSE),"")</f>
        <v>84</v>
      </c>
      <c r="J129" s="3">
        <f>IFERROR(VLOOKUP($A129,집계!$B:$AD,MATCH(J$1,집계!$2:$2,0)-1,FALSE),"")</f>
        <v>80</v>
      </c>
      <c r="K129" s="3">
        <f>IFERROR(VLOOKUP($A129,집계!$B:$AD,MATCH(K$1,집계!$2:$2,0)-1,FALSE),"")</f>
        <v>78</v>
      </c>
      <c r="L129" s="3">
        <f>IFERROR(VLOOKUP($A129,집계!$B:$AD,MATCH(L$1,집계!$2:$2,0)-1,FALSE),"")</f>
        <v>77</v>
      </c>
      <c r="M129" s="16">
        <f>IFERROR(VLOOKUP($A129,집계!$B:$AD,MATCH(M$1,집계!$2:$2,0)-1,FALSE),"")</f>
        <v>78.333333333333329</v>
      </c>
      <c r="N129" s="16">
        <f>IFERROR(VLOOKUP($A129,집계!$B:$AD,MATCH(N$1,집계!$2:$2,0)-1,FALSE),"")</f>
        <v>0</v>
      </c>
      <c r="O129" s="16">
        <f>IFERROR(VLOOKUP($A129,집계!$B:$AD,MATCH(O$1,집계!$2:$2,0)-1,FALSE),"")</f>
        <v>78.333333333333329</v>
      </c>
      <c r="P129" s="31" t="str">
        <f>IFERROR(VLOOKUP($A129,집계!$B:$AD,MATCH(P$1,집계!$2:$2,0)-1,FALSE),"")</f>
        <v/>
      </c>
    </row>
    <row r="130" spans="1:16" ht="17.100000000000001" customHeight="1" x14ac:dyDescent="0.35">
      <c r="A130" s="2">
        <v>20426699</v>
      </c>
      <c r="B130" s="4">
        <f>IFERROR(VLOOKUP($A130,집계!$B:$AD,MATCH(B$1,집계!$2:$2,0)-1,FALSE),"")</f>
        <v>78</v>
      </c>
      <c r="C130" s="4" t="str">
        <f>IFERROR(VLOOKUP($A130,집계!$B:$AD,MATCH(C$1,집계!$2:$2,0)-1,FALSE),"")</f>
        <v>정경준</v>
      </c>
      <c r="D130" s="4">
        <f>IFERROR(VLOOKUP($A130,집계!$B:$AD,MATCH(D$1,집계!$2:$2,0)-1,FALSE),"")</f>
        <v>20426699</v>
      </c>
      <c r="E130" s="4" t="str">
        <f>IFERROR(VLOOKUP($A130,집계!$B:$AD,MATCH(E$1,집계!$2:$2,0)-1,FALSE),"")</f>
        <v>AI 자율 비행 기술이 적용된 스마트 드론 기반 종합 시설물 관리 시스템</v>
      </c>
      <c r="F130" s="31">
        <f>IFERROR(VLOOKUP($A130,대상!$B:$AD,MATCH(F$1,대상!$1:$1,0)-1,FALSE),"")</f>
        <v>0</v>
      </c>
      <c r="G130" s="3">
        <f>IFERROR(VLOOKUP($A130,집계!$B:$AD,MATCH(G$1,집계!$2:$2,0)-1,FALSE),"")</f>
        <v>5</v>
      </c>
      <c r="H130" s="3">
        <f>IFERROR(VLOOKUP($A130,집계!$B:$AD,MATCH(H$1,집계!$2:$2,0)-1,FALSE),"")</f>
        <v>59</v>
      </c>
      <c r="I130" s="3">
        <f>IFERROR(VLOOKUP($A130,집계!$B:$AD,MATCH(I$1,집계!$2:$2,0)-1,FALSE),"")</f>
        <v>78</v>
      </c>
      <c r="J130" s="3">
        <f>IFERROR(VLOOKUP($A130,집계!$B:$AD,MATCH(J$1,집계!$2:$2,0)-1,FALSE),"")</f>
        <v>76</v>
      </c>
      <c r="K130" s="3">
        <f>IFERROR(VLOOKUP($A130,집계!$B:$AD,MATCH(K$1,집계!$2:$2,0)-1,FALSE),"")</f>
        <v>78</v>
      </c>
      <c r="L130" s="3">
        <f>IFERROR(VLOOKUP($A130,집계!$B:$AD,MATCH(L$1,집계!$2:$2,0)-1,FALSE),"")</f>
        <v>85</v>
      </c>
      <c r="M130" s="16">
        <f>IFERROR(VLOOKUP($A130,집계!$B:$AD,MATCH(M$1,집계!$2:$2,0)-1,FALSE),"")</f>
        <v>77.333333333333329</v>
      </c>
      <c r="N130" s="16">
        <f>IFERROR(VLOOKUP($A130,집계!$B:$AD,MATCH(N$1,집계!$2:$2,0)-1,FALSE),"")</f>
        <v>0</v>
      </c>
      <c r="O130" s="16">
        <f>IFERROR(VLOOKUP($A130,집계!$B:$AD,MATCH(O$1,집계!$2:$2,0)-1,FALSE),"")</f>
        <v>77.333333333333329</v>
      </c>
      <c r="P130" s="31" t="str">
        <f>IFERROR(VLOOKUP($A130,집계!$B:$AD,MATCH(P$1,집계!$2:$2,0)-1,FALSE),"")</f>
        <v/>
      </c>
    </row>
    <row r="131" spans="1:16" ht="17.100000000000001" customHeight="1" x14ac:dyDescent="0.35">
      <c r="A131" s="2">
        <v>20427280</v>
      </c>
      <c r="B131" s="4">
        <f>IFERROR(VLOOKUP($A131,집계!$B:$AD,MATCH(B$1,집계!$2:$2,0)-1,FALSE),"")</f>
        <v>96</v>
      </c>
      <c r="C131" s="4" t="str">
        <f>IFERROR(VLOOKUP($A131,집계!$B:$AD,MATCH(C$1,집계!$2:$2,0)-1,FALSE),"")</f>
        <v>이길우</v>
      </c>
      <c r="D131" s="4">
        <f>IFERROR(VLOOKUP($A131,집계!$B:$AD,MATCH(D$1,집계!$2:$2,0)-1,FALSE),"")</f>
        <v>20427280</v>
      </c>
      <c r="E131" s="4" t="str">
        <f>IFERROR(VLOOKUP($A131,집계!$B:$AD,MATCH(E$1,집계!$2:$2,0)-1,FALSE),"")</f>
        <v>화재 방지 및 작업 제어 기능을 탑재한 IoT 기반 레이저 커팅기</v>
      </c>
      <c r="F131" s="31">
        <f>IFERROR(VLOOKUP($A131,대상!$B:$AD,MATCH(F$1,대상!$1:$1,0)-1,FALSE),"")</f>
        <v>0</v>
      </c>
      <c r="G131" s="3">
        <f>IFERROR(VLOOKUP($A131,집계!$B:$AD,MATCH(G$1,집계!$2:$2,0)-1,FALSE),"")</f>
        <v>5</v>
      </c>
      <c r="H131" s="3">
        <f>IFERROR(VLOOKUP($A131,집계!$B:$AD,MATCH(H$1,집계!$2:$2,0)-1,FALSE),"")</f>
        <v>74</v>
      </c>
      <c r="I131" s="3">
        <f>IFERROR(VLOOKUP($A131,집계!$B:$AD,MATCH(I$1,집계!$2:$2,0)-1,FALSE),"")</f>
        <v>79</v>
      </c>
      <c r="J131" s="3">
        <f>IFERROR(VLOOKUP($A131,집계!$B:$AD,MATCH(J$1,집계!$2:$2,0)-1,FALSE),"")</f>
        <v>76</v>
      </c>
      <c r="K131" s="3">
        <f>IFERROR(VLOOKUP($A131,집계!$B:$AD,MATCH(K$1,집계!$2:$2,0)-1,FALSE),"")</f>
        <v>79</v>
      </c>
      <c r="L131" s="3">
        <f>IFERROR(VLOOKUP($A131,집계!$B:$AD,MATCH(L$1,집계!$2:$2,0)-1,FALSE),"")</f>
        <v>69</v>
      </c>
      <c r="M131" s="16">
        <f>IFERROR(VLOOKUP($A131,집계!$B:$AD,MATCH(M$1,집계!$2:$2,0)-1,FALSE),"")</f>
        <v>76.333333333333329</v>
      </c>
      <c r="N131" s="16">
        <f>IFERROR(VLOOKUP($A131,집계!$B:$AD,MATCH(N$1,집계!$2:$2,0)-1,FALSE),"")</f>
        <v>0</v>
      </c>
      <c r="O131" s="16">
        <f>IFERROR(VLOOKUP($A131,집계!$B:$AD,MATCH(O$1,집계!$2:$2,0)-1,FALSE),"")</f>
        <v>76.333333333333329</v>
      </c>
      <c r="P131" s="31" t="str">
        <f>IFERROR(VLOOKUP($A131,집계!$B:$AD,MATCH(P$1,집계!$2:$2,0)-1,FALSE),"")</f>
        <v/>
      </c>
    </row>
    <row r="132" spans="1:16" ht="17.100000000000001" customHeight="1" x14ac:dyDescent="0.35">
      <c r="A132" s="2">
        <v>20427342</v>
      </c>
      <c r="B132" s="4">
        <f>IFERROR(VLOOKUP($A132,집계!$B:$AD,MATCH(B$1,집계!$2:$2,0)-1,FALSE),"")</f>
        <v>35</v>
      </c>
      <c r="C132" s="4" t="str">
        <f>IFERROR(VLOOKUP($A132,집계!$B:$AD,MATCH(C$1,집계!$2:$2,0)-1,FALSE),"")</f>
        <v>유영호</v>
      </c>
      <c r="D132" s="4">
        <f>IFERROR(VLOOKUP($A132,집계!$B:$AD,MATCH(D$1,집계!$2:$2,0)-1,FALSE),"")</f>
        <v>20427342</v>
      </c>
      <c r="E132" s="4" t="str">
        <f>IFERROR(VLOOKUP($A132,집계!$B:$AD,MATCH(E$1,집계!$2:$2,0)-1,FALSE),"")</f>
        <v>AI 능동형 전기차 확산 방지, 천장 설치형 '스마트 화재 격리 및 집중 냉각'시스템</v>
      </c>
      <c r="F132" s="31">
        <f>IFERROR(VLOOKUP($A132,대상!$B:$AD,MATCH(F$1,대상!$1:$1,0)-1,FALSE),"")</f>
        <v>0</v>
      </c>
      <c r="G132" s="3">
        <f>IFERROR(VLOOKUP($A132,집계!$B:$AD,MATCH(G$1,집계!$2:$2,0)-1,FALSE),"")</f>
        <v>5</v>
      </c>
      <c r="H132" s="3">
        <f>IFERROR(VLOOKUP($A132,집계!$B:$AD,MATCH(H$1,집계!$2:$2,0)-1,FALSE),"")</f>
        <v>76</v>
      </c>
      <c r="I132" s="3">
        <f>IFERROR(VLOOKUP($A132,집계!$B:$AD,MATCH(I$1,집계!$2:$2,0)-1,FALSE),"")</f>
        <v>84</v>
      </c>
      <c r="J132" s="3">
        <f>IFERROR(VLOOKUP($A132,집계!$B:$AD,MATCH(J$1,집계!$2:$2,0)-1,FALSE),"")</f>
        <v>70</v>
      </c>
      <c r="K132" s="3">
        <f>IFERROR(VLOOKUP($A132,집계!$B:$AD,MATCH(K$1,집계!$2:$2,0)-1,FALSE),"")</f>
        <v>78</v>
      </c>
      <c r="L132" s="3">
        <f>IFERROR(VLOOKUP($A132,집계!$B:$AD,MATCH(L$1,집계!$2:$2,0)-1,FALSE),"")</f>
        <v>87</v>
      </c>
      <c r="M132" s="16">
        <f>IFERROR(VLOOKUP($A132,집계!$B:$AD,MATCH(M$1,집계!$2:$2,0)-1,FALSE),"")</f>
        <v>79.333333333333329</v>
      </c>
      <c r="N132" s="16">
        <f>IFERROR(VLOOKUP($A132,집계!$B:$AD,MATCH(N$1,집계!$2:$2,0)-1,FALSE),"")</f>
        <v>2</v>
      </c>
      <c r="O132" s="16">
        <f>IFERROR(VLOOKUP($A132,집계!$B:$AD,MATCH(O$1,집계!$2:$2,0)-1,FALSE),"")</f>
        <v>81.333333333333329</v>
      </c>
      <c r="P132" s="31" t="str">
        <f>IFERROR(VLOOKUP($A132,집계!$B:$AD,MATCH(P$1,집계!$2:$2,0)-1,FALSE),"")</f>
        <v/>
      </c>
    </row>
    <row r="133" spans="1:16" ht="17.100000000000001" customHeight="1" x14ac:dyDescent="0.35">
      <c r="A133" s="2">
        <v>20427368</v>
      </c>
      <c r="B133" s="4">
        <f>IFERROR(VLOOKUP($A133,집계!$B:$AD,MATCH(B$1,집계!$2:$2,0)-1,FALSE),"")</f>
        <v>91</v>
      </c>
      <c r="C133" s="4" t="str">
        <f>IFERROR(VLOOKUP($A133,집계!$B:$AD,MATCH(C$1,집계!$2:$2,0)-1,FALSE),"")</f>
        <v>임성규</v>
      </c>
      <c r="D133" s="4">
        <f>IFERROR(VLOOKUP($A133,집계!$B:$AD,MATCH(D$1,집계!$2:$2,0)-1,FALSE),"")</f>
        <v>20427368</v>
      </c>
      <c r="E133" s="4" t="str">
        <f>IFERROR(VLOOKUP($A133,집계!$B:$AD,MATCH(E$1,집계!$2:$2,0)-1,FALSE),"")</f>
        <v>자동 양액 도킹 및 수직 순환 제어 기술이 적용된 고밀도 생육 및 공간 최적화 기능의 (관리 노동력 50% 절감 및 생육 편차 해소를 제공하는)  회전식 스마트팜(식물재배기)</v>
      </c>
      <c r="F133" s="31">
        <f>IFERROR(VLOOKUP($A133,대상!$B:$AD,MATCH(F$1,대상!$1:$1,0)-1,FALSE),"")</f>
        <v>0</v>
      </c>
      <c r="G133" s="3">
        <f>IFERROR(VLOOKUP($A133,집계!$B:$AD,MATCH(G$1,집계!$2:$2,0)-1,FALSE),"")</f>
        <v>5</v>
      </c>
      <c r="H133" s="3">
        <f>IFERROR(VLOOKUP($A133,집계!$B:$AD,MATCH(H$1,집계!$2:$2,0)-1,FALSE),"")</f>
        <v>86</v>
      </c>
      <c r="I133" s="3">
        <f>IFERROR(VLOOKUP($A133,집계!$B:$AD,MATCH(I$1,집계!$2:$2,0)-1,FALSE),"")</f>
        <v>76</v>
      </c>
      <c r="J133" s="3">
        <f>IFERROR(VLOOKUP($A133,집계!$B:$AD,MATCH(J$1,집계!$2:$2,0)-1,FALSE),"")</f>
        <v>69</v>
      </c>
      <c r="K133" s="3">
        <f>IFERROR(VLOOKUP($A133,집계!$B:$AD,MATCH(K$1,집계!$2:$2,0)-1,FALSE),"")</f>
        <v>79</v>
      </c>
      <c r="L133" s="3">
        <f>IFERROR(VLOOKUP($A133,집계!$B:$AD,MATCH(L$1,집계!$2:$2,0)-1,FALSE),"")</f>
        <v>75</v>
      </c>
      <c r="M133" s="16">
        <f>IFERROR(VLOOKUP($A133,집계!$B:$AD,MATCH(M$1,집계!$2:$2,0)-1,FALSE),"")</f>
        <v>76.666666666666671</v>
      </c>
      <c r="N133" s="16">
        <f>IFERROR(VLOOKUP($A133,집계!$B:$AD,MATCH(N$1,집계!$2:$2,0)-1,FALSE),"")</f>
        <v>0</v>
      </c>
      <c r="O133" s="16">
        <f>IFERROR(VLOOKUP($A133,집계!$B:$AD,MATCH(O$1,집계!$2:$2,0)-1,FALSE),"")</f>
        <v>76.666666666666671</v>
      </c>
      <c r="P133" s="31" t="str">
        <f>IFERROR(VLOOKUP($A133,집계!$B:$AD,MATCH(P$1,집계!$2:$2,0)-1,FALSE),"")</f>
        <v/>
      </c>
    </row>
    <row r="134" spans="1:16" ht="17.100000000000001" customHeight="1" x14ac:dyDescent="0.35">
      <c r="A134" s="2">
        <v>20427414</v>
      </c>
      <c r="B134" s="4">
        <f>IFERROR(VLOOKUP($A134,집계!$B:$AD,MATCH(B$1,집계!$2:$2,0)-1,FALSE),"")</f>
        <v>139</v>
      </c>
      <c r="C134" s="4" t="str">
        <f>IFERROR(VLOOKUP($A134,집계!$B:$AD,MATCH(C$1,집계!$2:$2,0)-1,FALSE),"")</f>
        <v>송수재</v>
      </c>
      <c r="D134" s="4">
        <f>IFERROR(VLOOKUP($A134,집계!$B:$AD,MATCH(D$1,집계!$2:$2,0)-1,FALSE),"")</f>
        <v>20427414</v>
      </c>
      <c r="E134" s="4" t="str">
        <f>IFERROR(VLOOKUP($A134,집계!$B:$AD,MATCH(E$1,집계!$2:$2,0)-1,FALSE),"")</f>
        <v>음파 탈진 기반 집진기 호퍼 분진 고착방지 및 제거 시스템</v>
      </c>
      <c r="F134" s="31">
        <f>IFERROR(VLOOKUP($A134,대상!$B:$AD,MATCH(F$1,대상!$1:$1,0)-1,FALSE),"")</f>
        <v>0</v>
      </c>
      <c r="G134" s="3">
        <f>IFERROR(VLOOKUP($A134,집계!$B:$AD,MATCH(G$1,집계!$2:$2,0)-1,FALSE),"")</f>
        <v>5</v>
      </c>
      <c r="H134" s="3">
        <f>IFERROR(VLOOKUP($A134,집계!$B:$AD,MATCH(H$1,집계!$2:$2,0)-1,FALSE),"")</f>
        <v>78</v>
      </c>
      <c r="I134" s="3">
        <f>IFERROR(VLOOKUP($A134,집계!$B:$AD,MATCH(I$1,집계!$2:$2,0)-1,FALSE),"")</f>
        <v>72</v>
      </c>
      <c r="J134" s="3">
        <f>IFERROR(VLOOKUP($A134,집계!$B:$AD,MATCH(J$1,집계!$2:$2,0)-1,FALSE),"")</f>
        <v>82</v>
      </c>
      <c r="K134" s="3">
        <f>IFERROR(VLOOKUP($A134,집계!$B:$AD,MATCH(K$1,집계!$2:$2,0)-1,FALSE),"")</f>
        <v>68</v>
      </c>
      <c r="L134" s="3">
        <f>IFERROR(VLOOKUP($A134,집계!$B:$AD,MATCH(L$1,집계!$2:$2,0)-1,FALSE),"")</f>
        <v>67</v>
      </c>
      <c r="M134" s="16">
        <f>IFERROR(VLOOKUP($A134,집계!$B:$AD,MATCH(M$1,집계!$2:$2,0)-1,FALSE),"")</f>
        <v>72.666666666666671</v>
      </c>
      <c r="N134" s="16">
        <f>IFERROR(VLOOKUP($A134,집계!$B:$AD,MATCH(N$1,집계!$2:$2,0)-1,FALSE),"")</f>
        <v>0</v>
      </c>
      <c r="O134" s="16">
        <f>IFERROR(VLOOKUP($A134,집계!$B:$AD,MATCH(O$1,집계!$2:$2,0)-1,FALSE),"")</f>
        <v>72.666666666666671</v>
      </c>
      <c r="P134" s="31" t="str">
        <f>IFERROR(VLOOKUP($A134,집계!$B:$AD,MATCH(P$1,집계!$2:$2,0)-1,FALSE),"")</f>
        <v/>
      </c>
    </row>
    <row r="135" spans="1:16" ht="17.100000000000001" customHeight="1" x14ac:dyDescent="0.35">
      <c r="A135" s="2">
        <v>20427463</v>
      </c>
      <c r="B135" s="4">
        <f>IFERROR(VLOOKUP($A135,집계!$B:$AD,MATCH(B$1,집계!$2:$2,0)-1,FALSE),"")</f>
        <v>85</v>
      </c>
      <c r="C135" s="4" t="str">
        <f>IFERROR(VLOOKUP($A135,집계!$B:$AD,MATCH(C$1,집계!$2:$2,0)-1,FALSE),"")</f>
        <v>김혜인</v>
      </c>
      <c r="D135" s="4">
        <f>IFERROR(VLOOKUP($A135,집계!$B:$AD,MATCH(D$1,집계!$2:$2,0)-1,FALSE),"")</f>
        <v>20427463</v>
      </c>
      <c r="E135" s="4" t="str">
        <f>IFERROR(VLOOKUP($A135,집계!$B:$AD,MATCH(E$1,집계!$2:$2,0)-1,FALSE),"")</f>
        <v>고유수용감각 기반 AI 실시간 개인 자세·균형 측정 스마트 웨이트 트레이닝 바 ‘밸스캔(BALSCAN)’</v>
      </c>
      <c r="F135" s="31">
        <f>IFERROR(VLOOKUP($A135,대상!$B:$AD,MATCH(F$1,대상!$1:$1,0)-1,FALSE),"")</f>
        <v>0</v>
      </c>
      <c r="G135" s="3">
        <f>IFERROR(VLOOKUP($A135,집계!$B:$AD,MATCH(G$1,집계!$2:$2,0)-1,FALSE),"")</f>
        <v>5</v>
      </c>
      <c r="H135" s="3">
        <f>IFERROR(VLOOKUP($A135,집계!$B:$AD,MATCH(H$1,집계!$2:$2,0)-1,FALSE),"")</f>
        <v>66</v>
      </c>
      <c r="I135" s="3">
        <f>IFERROR(VLOOKUP($A135,집계!$B:$AD,MATCH(I$1,집계!$2:$2,0)-1,FALSE),"")</f>
        <v>84</v>
      </c>
      <c r="J135" s="3">
        <f>IFERROR(VLOOKUP($A135,집계!$B:$AD,MATCH(J$1,집계!$2:$2,0)-1,FALSE),"")</f>
        <v>68</v>
      </c>
      <c r="K135" s="3">
        <f>IFERROR(VLOOKUP($A135,집계!$B:$AD,MATCH(K$1,집계!$2:$2,0)-1,FALSE),"")</f>
        <v>85</v>
      </c>
      <c r="L135" s="3">
        <f>IFERROR(VLOOKUP($A135,집계!$B:$AD,MATCH(L$1,집계!$2:$2,0)-1,FALSE),"")</f>
        <v>79</v>
      </c>
      <c r="M135" s="16">
        <f>IFERROR(VLOOKUP($A135,집계!$B:$AD,MATCH(M$1,집계!$2:$2,0)-1,FALSE),"")</f>
        <v>77</v>
      </c>
      <c r="N135" s="16">
        <f>IFERROR(VLOOKUP($A135,집계!$B:$AD,MATCH(N$1,집계!$2:$2,0)-1,FALSE),"")</f>
        <v>0</v>
      </c>
      <c r="O135" s="16">
        <f>IFERROR(VLOOKUP($A135,집계!$B:$AD,MATCH(O$1,집계!$2:$2,0)-1,FALSE),"")</f>
        <v>77</v>
      </c>
      <c r="P135" s="31" t="str">
        <f>IFERROR(VLOOKUP($A135,집계!$B:$AD,MATCH(P$1,집계!$2:$2,0)-1,FALSE),"")</f>
        <v/>
      </c>
    </row>
    <row r="136" spans="1:16" ht="17.100000000000001" customHeight="1" x14ac:dyDescent="0.35">
      <c r="A136" s="2">
        <v>20427563</v>
      </c>
      <c r="B136" s="4">
        <f>IFERROR(VLOOKUP($A136,집계!$B:$AD,MATCH(B$1,집계!$2:$2,0)-1,FALSE),"")</f>
        <v>1</v>
      </c>
      <c r="C136" s="4" t="str">
        <f>IFERROR(VLOOKUP($A136,집계!$B:$AD,MATCH(C$1,집계!$2:$2,0)-1,FALSE),"")</f>
        <v>김성욱</v>
      </c>
      <c r="D136" s="4">
        <f>IFERROR(VLOOKUP($A136,집계!$B:$AD,MATCH(D$1,집계!$2:$2,0)-1,FALSE),"")</f>
        <v>20427563</v>
      </c>
      <c r="E136" s="4" t="str">
        <f>IFERROR(VLOOKUP($A136,집계!$B:$AD,MATCH(E$1,집계!$2:$2,0)-1,FALSE),"")</f>
        <v>기후위기 재해예방 대응형 지하주차장 침수예방 무동력 배수 필터</v>
      </c>
      <c r="F136" s="31" t="str">
        <f>IFERROR(VLOOKUP($A136,대상!$B:$AD,MATCH(F$1,대상!$1:$1,0)-1,FALSE),"")</f>
        <v>면제</v>
      </c>
      <c r="G136" s="3">
        <f>IFERROR(VLOOKUP($A136,집계!$B:$AD,MATCH(G$1,집계!$2:$2,0)-1,FALSE),"")</f>
        <v>5</v>
      </c>
      <c r="H136" s="3" t="str">
        <f>IFERROR(VLOOKUP($A136,집계!$B:$AD,MATCH(H$1,집계!$2:$2,0)-1,FALSE),"")</f>
        <v/>
      </c>
      <c r="I136" s="3" t="str">
        <f>IFERROR(VLOOKUP($A136,집계!$B:$AD,MATCH(I$1,집계!$2:$2,0)-1,FALSE),"")</f>
        <v/>
      </c>
      <c r="J136" s="3" t="str">
        <f>IFERROR(VLOOKUP($A136,집계!$B:$AD,MATCH(J$1,집계!$2:$2,0)-1,FALSE),"")</f>
        <v/>
      </c>
      <c r="K136" s="3" t="str">
        <f>IFERROR(VLOOKUP($A136,집계!$B:$AD,MATCH(K$1,집계!$2:$2,0)-1,FALSE),"")</f>
        <v/>
      </c>
      <c r="L136" s="3" t="str">
        <f>IFERROR(VLOOKUP($A136,집계!$B:$AD,MATCH(L$1,집계!$2:$2,0)-1,FALSE),"")</f>
        <v/>
      </c>
      <c r="M136" s="16">
        <f>IFERROR(VLOOKUP($A136,집계!$B:$AD,MATCH(M$1,집계!$2:$2,0)-1,FALSE),"")</f>
        <v>0</v>
      </c>
      <c r="N136" s="16">
        <f>IFERROR(VLOOKUP($A136,집계!$B:$AD,MATCH(N$1,집계!$2:$2,0)-1,FALSE),"")</f>
        <v>0</v>
      </c>
      <c r="O136" s="16">
        <f>IFERROR(VLOOKUP($A136,집계!$B:$AD,MATCH(O$1,집계!$2:$2,0)-1,FALSE),"")</f>
        <v>100</v>
      </c>
      <c r="P136" s="31" t="str">
        <f>IFERROR(VLOOKUP($A136,집계!$B:$AD,MATCH(P$1,집계!$2:$2,0)-1,FALSE),"")</f>
        <v/>
      </c>
    </row>
    <row r="137" spans="1:16" ht="17.100000000000001" customHeight="1" x14ac:dyDescent="0.35">
      <c r="A137" s="2">
        <v>20428058</v>
      </c>
      <c r="B137" s="4">
        <f>IFERROR(VLOOKUP($A137,집계!$B:$AD,MATCH(B$1,집계!$2:$2,0)-1,FALSE),"")</f>
        <v>170</v>
      </c>
      <c r="C137" s="4" t="str">
        <f>IFERROR(VLOOKUP($A137,집계!$B:$AD,MATCH(C$1,집계!$2:$2,0)-1,FALSE),"")</f>
        <v>이소영</v>
      </c>
      <c r="D137" s="4">
        <f>IFERROR(VLOOKUP($A137,집계!$B:$AD,MATCH(D$1,집계!$2:$2,0)-1,FALSE),"")</f>
        <v>20428058</v>
      </c>
      <c r="E137" s="4" t="str">
        <f>IFERROR(VLOOKUP($A137,집계!$B:$AD,MATCH(E$1,집계!$2:$2,0)-1,FALSE),"")</f>
        <v>건더기와 국물의 분리가 가능한 용기 구조체</v>
      </c>
      <c r="F137" s="31">
        <f>IFERROR(VLOOKUP($A137,대상!$B:$AD,MATCH(F$1,대상!$1:$1,0)-1,FALSE),"")</f>
        <v>0</v>
      </c>
      <c r="G137" s="3">
        <f>IFERROR(VLOOKUP($A137,집계!$B:$AD,MATCH(G$1,집계!$2:$2,0)-1,FALSE),"")</f>
        <v>5</v>
      </c>
      <c r="H137" s="3">
        <f>IFERROR(VLOOKUP($A137,집계!$B:$AD,MATCH(H$1,집계!$2:$2,0)-1,FALSE),"")</f>
        <v>73</v>
      </c>
      <c r="I137" s="3">
        <f>IFERROR(VLOOKUP($A137,집계!$B:$AD,MATCH(I$1,집계!$2:$2,0)-1,FALSE),"")</f>
        <v>63</v>
      </c>
      <c r="J137" s="3">
        <f>IFERROR(VLOOKUP($A137,집계!$B:$AD,MATCH(J$1,집계!$2:$2,0)-1,FALSE),"")</f>
        <v>76</v>
      </c>
      <c r="K137" s="3">
        <f>IFERROR(VLOOKUP($A137,집계!$B:$AD,MATCH(K$1,집계!$2:$2,0)-1,FALSE),"")</f>
        <v>68</v>
      </c>
      <c r="L137" s="3">
        <f>IFERROR(VLOOKUP($A137,집계!$B:$AD,MATCH(L$1,집계!$2:$2,0)-1,FALSE),"")</f>
        <v>68</v>
      </c>
      <c r="M137" s="16">
        <f>IFERROR(VLOOKUP($A137,집계!$B:$AD,MATCH(M$1,집계!$2:$2,0)-1,FALSE),"")</f>
        <v>69.666666666666671</v>
      </c>
      <c r="N137" s="16">
        <f>IFERROR(VLOOKUP($A137,집계!$B:$AD,MATCH(N$1,집계!$2:$2,0)-1,FALSE),"")</f>
        <v>0</v>
      </c>
      <c r="O137" s="16">
        <f>IFERROR(VLOOKUP($A137,집계!$B:$AD,MATCH(O$1,집계!$2:$2,0)-1,FALSE),"")</f>
        <v>69.666666666666671</v>
      </c>
      <c r="P137" s="31" t="str">
        <f>IFERROR(VLOOKUP($A137,집계!$B:$AD,MATCH(P$1,집계!$2:$2,0)-1,FALSE),"")</f>
        <v/>
      </c>
    </row>
    <row r="138" spans="1:16" ht="17.100000000000001" customHeight="1" x14ac:dyDescent="0.35">
      <c r="A138" s="2">
        <v>20428118</v>
      </c>
      <c r="B138" s="4">
        <f>IFERROR(VLOOKUP($A138,집계!$B:$AD,MATCH(B$1,집계!$2:$2,0)-1,FALSE),"")</f>
        <v>185</v>
      </c>
      <c r="C138" s="4" t="str">
        <f>IFERROR(VLOOKUP($A138,집계!$B:$AD,MATCH(C$1,집계!$2:$2,0)-1,FALSE),"")</f>
        <v>신태종</v>
      </c>
      <c r="D138" s="4">
        <f>IFERROR(VLOOKUP($A138,집계!$B:$AD,MATCH(D$1,집계!$2:$2,0)-1,FALSE),"")</f>
        <v>20428118</v>
      </c>
      <c r="E138" s="4" t="str">
        <f>IFERROR(VLOOKUP($A138,집계!$B:$AD,MATCH(E$1,집계!$2:$2,0)-1,FALSE),"")</f>
        <v>AIO² Studio</v>
      </c>
      <c r="F138" s="31">
        <f>IFERROR(VLOOKUP($A138,대상!$B:$AD,MATCH(F$1,대상!$1:$1,0)-1,FALSE),"")</f>
        <v>0</v>
      </c>
      <c r="G138" s="3">
        <f>IFERROR(VLOOKUP($A138,집계!$B:$AD,MATCH(G$1,집계!$2:$2,0)-1,FALSE),"")</f>
        <v>5</v>
      </c>
      <c r="H138" s="3">
        <f>IFERROR(VLOOKUP($A138,집계!$B:$AD,MATCH(H$1,집계!$2:$2,0)-1,FALSE),"")</f>
        <v>60</v>
      </c>
      <c r="I138" s="3">
        <f>IFERROR(VLOOKUP($A138,집계!$B:$AD,MATCH(I$1,집계!$2:$2,0)-1,FALSE),"")</f>
        <v>65</v>
      </c>
      <c r="J138" s="3">
        <f>IFERROR(VLOOKUP($A138,집계!$B:$AD,MATCH(J$1,집계!$2:$2,0)-1,FALSE),"")</f>
        <v>68</v>
      </c>
      <c r="K138" s="3">
        <f>IFERROR(VLOOKUP($A138,집계!$B:$AD,MATCH(K$1,집계!$2:$2,0)-1,FALSE),"")</f>
        <v>69</v>
      </c>
      <c r="L138" s="3">
        <f>IFERROR(VLOOKUP($A138,집계!$B:$AD,MATCH(L$1,집계!$2:$2,0)-1,FALSE),"")</f>
        <v>69</v>
      </c>
      <c r="M138" s="16">
        <f>IFERROR(VLOOKUP($A138,집계!$B:$AD,MATCH(M$1,집계!$2:$2,0)-1,FALSE),"")</f>
        <v>67.333333333333329</v>
      </c>
      <c r="N138" s="16">
        <f>IFERROR(VLOOKUP($A138,집계!$B:$AD,MATCH(N$1,집계!$2:$2,0)-1,FALSE),"")</f>
        <v>0</v>
      </c>
      <c r="O138" s="16">
        <f>IFERROR(VLOOKUP($A138,집계!$B:$AD,MATCH(O$1,집계!$2:$2,0)-1,FALSE),"")</f>
        <v>67.333333333333329</v>
      </c>
      <c r="P138" s="31" t="str">
        <f>IFERROR(VLOOKUP($A138,집계!$B:$AD,MATCH(P$1,집계!$2:$2,0)-1,FALSE),"")</f>
        <v/>
      </c>
    </row>
    <row r="139" spans="1:16" ht="17.100000000000001" customHeight="1" x14ac:dyDescent="0.35">
      <c r="A139" s="2">
        <v>20428495</v>
      </c>
      <c r="B139" s="4">
        <f>IFERROR(VLOOKUP($A139,집계!$B:$AD,MATCH(B$1,집계!$2:$2,0)-1,FALSE),"")</f>
        <v>64</v>
      </c>
      <c r="C139" s="4" t="str">
        <f>IFERROR(VLOOKUP($A139,집계!$B:$AD,MATCH(C$1,집계!$2:$2,0)-1,FALSE),"")</f>
        <v>이제민</v>
      </c>
      <c r="D139" s="4">
        <f>IFERROR(VLOOKUP($A139,집계!$B:$AD,MATCH(D$1,집계!$2:$2,0)-1,FALSE),"")</f>
        <v>20428495</v>
      </c>
      <c r="E139" s="4" t="str">
        <f>IFERROR(VLOOKUP($A139,집계!$B:$AD,MATCH(E$1,집계!$2:$2,0)-1,FALSE),"")</f>
        <v>STRATA</v>
      </c>
      <c r="F139" s="31">
        <f>IFERROR(VLOOKUP($A139,대상!$B:$AD,MATCH(F$1,대상!$1:$1,0)-1,FALSE),"")</f>
        <v>0</v>
      </c>
      <c r="G139" s="3">
        <f>IFERROR(VLOOKUP($A139,집계!$B:$AD,MATCH(G$1,집계!$2:$2,0)-1,FALSE),"")</f>
        <v>5</v>
      </c>
      <c r="H139" s="3">
        <f>IFERROR(VLOOKUP($A139,집계!$B:$AD,MATCH(H$1,집계!$2:$2,0)-1,FALSE),"")</f>
        <v>77</v>
      </c>
      <c r="I139" s="3">
        <f>IFERROR(VLOOKUP($A139,집계!$B:$AD,MATCH(I$1,집계!$2:$2,0)-1,FALSE),"")</f>
        <v>64</v>
      </c>
      <c r="J139" s="3">
        <f>IFERROR(VLOOKUP($A139,집계!$B:$AD,MATCH(J$1,집계!$2:$2,0)-1,FALSE),"")</f>
        <v>70</v>
      </c>
      <c r="K139" s="3">
        <f>IFERROR(VLOOKUP($A139,집계!$B:$AD,MATCH(K$1,집계!$2:$2,0)-1,FALSE),"")</f>
        <v>85</v>
      </c>
      <c r="L139" s="3">
        <f>IFERROR(VLOOKUP($A139,집계!$B:$AD,MATCH(L$1,집계!$2:$2,0)-1,FALSE),"")</f>
        <v>84</v>
      </c>
      <c r="M139" s="16">
        <f>IFERROR(VLOOKUP($A139,집계!$B:$AD,MATCH(M$1,집계!$2:$2,0)-1,FALSE),"")</f>
        <v>77</v>
      </c>
      <c r="N139" s="16">
        <f>IFERROR(VLOOKUP($A139,집계!$B:$AD,MATCH(N$1,집계!$2:$2,0)-1,FALSE),"")</f>
        <v>2</v>
      </c>
      <c r="O139" s="16">
        <f>IFERROR(VLOOKUP($A139,집계!$B:$AD,MATCH(O$1,집계!$2:$2,0)-1,FALSE),"")</f>
        <v>79</v>
      </c>
      <c r="P139" s="31" t="str">
        <f>IFERROR(VLOOKUP($A139,집계!$B:$AD,MATCH(P$1,집계!$2:$2,0)-1,FALSE),"")</f>
        <v/>
      </c>
    </row>
    <row r="140" spans="1:16" ht="17.100000000000001" customHeight="1" x14ac:dyDescent="0.35">
      <c r="A140" s="2">
        <v>20428610</v>
      </c>
      <c r="B140" s="4">
        <f>IFERROR(VLOOKUP($A140,집계!$B:$AD,MATCH(B$1,집계!$2:$2,0)-1,FALSE),"")</f>
        <v>50</v>
      </c>
      <c r="C140" s="4" t="str">
        <f>IFERROR(VLOOKUP($A140,집계!$B:$AD,MATCH(C$1,집계!$2:$2,0)-1,FALSE),"")</f>
        <v>유병주</v>
      </c>
      <c r="D140" s="4">
        <f>IFERROR(VLOOKUP($A140,집계!$B:$AD,MATCH(D$1,집계!$2:$2,0)-1,FALSE),"")</f>
        <v>20428610</v>
      </c>
      <c r="E140" s="4" t="str">
        <f>IFERROR(VLOOKUP($A140,집계!$B:$AD,MATCH(E$1,집계!$2:$2,0)-1,FALSE),"")</f>
        <v>AI(PINN) 기반 고성능 열교환기 설계·제조 솔루션</v>
      </c>
      <c r="F140" s="31">
        <f>IFERROR(VLOOKUP($A140,대상!$B:$AD,MATCH(F$1,대상!$1:$1,0)-1,FALSE),"")</f>
        <v>0</v>
      </c>
      <c r="G140" s="3">
        <f>IFERROR(VLOOKUP($A140,집계!$B:$AD,MATCH(G$1,집계!$2:$2,0)-1,FALSE),"")</f>
        <v>5</v>
      </c>
      <c r="H140" s="3">
        <f>IFERROR(VLOOKUP($A140,집계!$B:$AD,MATCH(H$1,집계!$2:$2,0)-1,FALSE),"")</f>
        <v>84</v>
      </c>
      <c r="I140" s="3">
        <f>IFERROR(VLOOKUP($A140,집계!$B:$AD,MATCH(I$1,집계!$2:$2,0)-1,FALSE),"")</f>
        <v>84</v>
      </c>
      <c r="J140" s="3">
        <f>IFERROR(VLOOKUP($A140,집계!$B:$AD,MATCH(J$1,집계!$2:$2,0)-1,FALSE),"")</f>
        <v>76</v>
      </c>
      <c r="K140" s="3">
        <f>IFERROR(VLOOKUP($A140,집계!$B:$AD,MATCH(K$1,집계!$2:$2,0)-1,FALSE),"")</f>
        <v>78</v>
      </c>
      <c r="L140" s="3">
        <f>IFERROR(VLOOKUP($A140,집계!$B:$AD,MATCH(L$1,집계!$2:$2,0)-1,FALSE),"")</f>
        <v>78</v>
      </c>
      <c r="M140" s="16">
        <f>IFERROR(VLOOKUP($A140,집계!$B:$AD,MATCH(M$1,집계!$2:$2,0)-1,FALSE),"")</f>
        <v>80</v>
      </c>
      <c r="N140" s="16">
        <f>IFERROR(VLOOKUP($A140,집계!$B:$AD,MATCH(N$1,집계!$2:$2,0)-1,FALSE),"")</f>
        <v>0</v>
      </c>
      <c r="O140" s="16">
        <f>IFERROR(VLOOKUP($A140,집계!$B:$AD,MATCH(O$1,집계!$2:$2,0)-1,FALSE),"")</f>
        <v>80</v>
      </c>
      <c r="P140" s="31" t="str">
        <f>IFERROR(VLOOKUP($A140,집계!$B:$AD,MATCH(P$1,집계!$2:$2,0)-1,FALSE),"")</f>
        <v/>
      </c>
    </row>
    <row r="141" spans="1:16" ht="17.100000000000001" customHeight="1" x14ac:dyDescent="0.35">
      <c r="A141" s="2">
        <v>20428648</v>
      </c>
      <c r="B141" s="4">
        <f>IFERROR(VLOOKUP($A141,집계!$B:$AD,MATCH(B$1,집계!$2:$2,0)-1,FALSE),"")</f>
        <v>85</v>
      </c>
      <c r="C141" s="4" t="str">
        <f>IFERROR(VLOOKUP($A141,집계!$B:$AD,MATCH(C$1,집계!$2:$2,0)-1,FALSE),"")</f>
        <v>류영혁</v>
      </c>
      <c r="D141" s="4">
        <f>IFERROR(VLOOKUP($A141,집계!$B:$AD,MATCH(D$1,집계!$2:$2,0)-1,FALSE),"")</f>
        <v>20428648</v>
      </c>
      <c r="E141" s="4" t="str">
        <f>IFERROR(VLOOKUP($A141,집계!$B:$AD,MATCH(E$1,집계!$2:$2,0)-1,FALSE),"")</f>
        <v>코코넛·키틴을 활용한 친환경 제품 고도화 및 AI 기반 친환경 소재 예측·큐레이션 플랫폼 개발</v>
      </c>
      <c r="F141" s="31">
        <f>IFERROR(VLOOKUP($A141,대상!$B:$AD,MATCH(F$1,대상!$1:$1,0)-1,FALSE),"")</f>
        <v>0</v>
      </c>
      <c r="G141" s="3">
        <f>IFERROR(VLOOKUP($A141,집계!$B:$AD,MATCH(G$1,집계!$2:$2,0)-1,FALSE),"")</f>
        <v>5</v>
      </c>
      <c r="H141" s="3">
        <f>IFERROR(VLOOKUP($A141,집계!$B:$AD,MATCH(H$1,집계!$2:$2,0)-1,FALSE),"")</f>
        <v>66</v>
      </c>
      <c r="I141" s="3">
        <f>IFERROR(VLOOKUP($A141,집계!$B:$AD,MATCH(I$1,집계!$2:$2,0)-1,FALSE),"")</f>
        <v>84</v>
      </c>
      <c r="J141" s="3">
        <f>IFERROR(VLOOKUP($A141,집계!$B:$AD,MATCH(J$1,집계!$2:$2,0)-1,FALSE),"")</f>
        <v>75</v>
      </c>
      <c r="K141" s="3">
        <f>IFERROR(VLOOKUP($A141,집계!$B:$AD,MATCH(K$1,집계!$2:$2,0)-1,FALSE),"")</f>
        <v>87</v>
      </c>
      <c r="L141" s="3">
        <f>IFERROR(VLOOKUP($A141,집계!$B:$AD,MATCH(L$1,집계!$2:$2,0)-1,FALSE),"")</f>
        <v>66</v>
      </c>
      <c r="M141" s="16">
        <f>IFERROR(VLOOKUP($A141,집계!$B:$AD,MATCH(M$1,집계!$2:$2,0)-1,FALSE),"")</f>
        <v>75</v>
      </c>
      <c r="N141" s="16">
        <f>IFERROR(VLOOKUP($A141,집계!$B:$AD,MATCH(N$1,집계!$2:$2,0)-1,FALSE),"")</f>
        <v>2</v>
      </c>
      <c r="O141" s="16">
        <f>IFERROR(VLOOKUP($A141,집계!$B:$AD,MATCH(O$1,집계!$2:$2,0)-1,FALSE),"")</f>
        <v>77</v>
      </c>
      <c r="P141" s="31" t="str">
        <f>IFERROR(VLOOKUP($A141,집계!$B:$AD,MATCH(P$1,집계!$2:$2,0)-1,FALSE),"")</f>
        <v/>
      </c>
    </row>
    <row r="142" spans="1:16" ht="17.100000000000001" customHeight="1" x14ac:dyDescent="0.35">
      <c r="A142" s="2">
        <v>20428661</v>
      </c>
      <c r="B142" s="4">
        <f>IFERROR(VLOOKUP($A142,집계!$B:$AD,MATCH(B$1,집계!$2:$2,0)-1,FALSE),"")</f>
        <v>7</v>
      </c>
      <c r="C142" s="4" t="str">
        <f>IFERROR(VLOOKUP($A142,집계!$B:$AD,MATCH(C$1,집계!$2:$2,0)-1,FALSE),"")</f>
        <v>이준영</v>
      </c>
      <c r="D142" s="4">
        <f>IFERROR(VLOOKUP($A142,집계!$B:$AD,MATCH(D$1,집계!$2:$2,0)-1,FALSE),"")</f>
        <v>20428661</v>
      </c>
      <c r="E142" s="4" t="str">
        <f>IFERROR(VLOOKUP($A142,집계!$B:$AD,MATCH(E$1,집계!$2:$2,0)-1,FALSE),"")</f>
        <v>AI LMS 디지털 트윈 시뮬레이션 솔루션</v>
      </c>
      <c r="F142" s="31">
        <f>IFERROR(VLOOKUP($A142,대상!$B:$AD,MATCH(F$1,대상!$1:$1,0)-1,FALSE),"")</f>
        <v>0</v>
      </c>
      <c r="G142" s="3">
        <f>IFERROR(VLOOKUP($A142,집계!$B:$AD,MATCH(G$1,집계!$2:$2,0)-1,FALSE),"")</f>
        <v>5</v>
      </c>
      <c r="H142" s="3">
        <f>IFERROR(VLOOKUP($A142,집계!$B:$AD,MATCH(H$1,집계!$2:$2,0)-1,FALSE),"")</f>
        <v>91</v>
      </c>
      <c r="I142" s="3">
        <f>IFERROR(VLOOKUP($A142,집계!$B:$AD,MATCH(I$1,집계!$2:$2,0)-1,FALSE),"")</f>
        <v>95</v>
      </c>
      <c r="J142" s="3">
        <f>IFERROR(VLOOKUP($A142,집계!$B:$AD,MATCH(J$1,집계!$2:$2,0)-1,FALSE),"")</f>
        <v>96</v>
      </c>
      <c r="K142" s="3">
        <f>IFERROR(VLOOKUP($A142,집계!$B:$AD,MATCH(K$1,집계!$2:$2,0)-1,FALSE),"")</f>
        <v>92</v>
      </c>
      <c r="L142" s="3">
        <f>IFERROR(VLOOKUP($A142,집계!$B:$AD,MATCH(L$1,집계!$2:$2,0)-1,FALSE),"")</f>
        <v>91</v>
      </c>
      <c r="M142" s="16">
        <f>IFERROR(VLOOKUP($A142,집계!$B:$AD,MATCH(M$1,집계!$2:$2,0)-1,FALSE),"")</f>
        <v>92.666666666666671</v>
      </c>
      <c r="N142" s="16">
        <f>IFERROR(VLOOKUP($A142,집계!$B:$AD,MATCH(N$1,집계!$2:$2,0)-1,FALSE),"")</f>
        <v>0</v>
      </c>
      <c r="O142" s="16">
        <f>IFERROR(VLOOKUP($A142,집계!$B:$AD,MATCH(O$1,집계!$2:$2,0)-1,FALSE),"")</f>
        <v>92.666666666666671</v>
      </c>
      <c r="P142" s="31" t="str">
        <f>IFERROR(VLOOKUP($A142,집계!$B:$AD,MATCH(P$1,집계!$2:$2,0)-1,FALSE),"")</f>
        <v/>
      </c>
    </row>
    <row r="143" spans="1:16" ht="17.100000000000001" customHeight="1" x14ac:dyDescent="0.35">
      <c r="A143" s="2">
        <v>20428663</v>
      </c>
      <c r="B143" s="4">
        <f>IFERROR(VLOOKUP($A143,집계!$B:$AD,MATCH(B$1,집계!$2:$2,0)-1,FALSE),"")</f>
        <v>149</v>
      </c>
      <c r="C143" s="4" t="str">
        <f>IFERROR(VLOOKUP($A143,집계!$B:$AD,MATCH(C$1,집계!$2:$2,0)-1,FALSE),"")</f>
        <v>박로건</v>
      </c>
      <c r="D143" s="4">
        <f>IFERROR(VLOOKUP($A143,집계!$B:$AD,MATCH(D$1,집계!$2:$2,0)-1,FALSE),"")</f>
        <v>20428663</v>
      </c>
      <c r="E143" s="4" t="str">
        <f>IFERROR(VLOOKUP($A143,집계!$B:$AD,MATCH(E$1,집계!$2:$2,0)-1,FALSE),"")</f>
        <v>AI 자가진단 센서 적용 고압&amp;내부식 스마트 복합소재 용기</v>
      </c>
      <c r="F143" s="31">
        <f>IFERROR(VLOOKUP($A143,대상!$B:$AD,MATCH(F$1,대상!$1:$1,0)-1,FALSE),"")</f>
        <v>0</v>
      </c>
      <c r="G143" s="3">
        <f>IFERROR(VLOOKUP($A143,집계!$B:$AD,MATCH(G$1,집계!$2:$2,0)-1,FALSE),"")</f>
        <v>5</v>
      </c>
      <c r="H143" s="3">
        <f>IFERROR(VLOOKUP($A143,집계!$B:$AD,MATCH(H$1,집계!$2:$2,0)-1,FALSE),"")</f>
        <v>73</v>
      </c>
      <c r="I143" s="3">
        <f>IFERROR(VLOOKUP($A143,집계!$B:$AD,MATCH(I$1,집계!$2:$2,0)-1,FALSE),"")</f>
        <v>63</v>
      </c>
      <c r="J143" s="3">
        <f>IFERROR(VLOOKUP($A143,집계!$B:$AD,MATCH(J$1,집계!$2:$2,0)-1,FALSE),"")</f>
        <v>69</v>
      </c>
      <c r="K143" s="3">
        <f>IFERROR(VLOOKUP($A143,집계!$B:$AD,MATCH(K$1,집계!$2:$2,0)-1,FALSE),"")</f>
        <v>78</v>
      </c>
      <c r="L143" s="3">
        <f>IFERROR(VLOOKUP($A143,집계!$B:$AD,MATCH(L$1,집계!$2:$2,0)-1,FALSE),"")</f>
        <v>73</v>
      </c>
      <c r="M143" s="16">
        <f>IFERROR(VLOOKUP($A143,집계!$B:$AD,MATCH(M$1,집계!$2:$2,0)-1,FALSE),"")</f>
        <v>71.666666666666671</v>
      </c>
      <c r="N143" s="16">
        <f>IFERROR(VLOOKUP($A143,집계!$B:$AD,MATCH(N$1,집계!$2:$2,0)-1,FALSE),"")</f>
        <v>0</v>
      </c>
      <c r="O143" s="16">
        <f>IFERROR(VLOOKUP($A143,집계!$B:$AD,MATCH(O$1,집계!$2:$2,0)-1,FALSE),"")</f>
        <v>71.666666666666671</v>
      </c>
      <c r="P143" s="31" t="str">
        <f>IFERROR(VLOOKUP($A143,집계!$B:$AD,MATCH(P$1,집계!$2:$2,0)-1,FALSE),"")</f>
        <v/>
      </c>
    </row>
    <row r="144" spans="1:16" ht="17.100000000000001" customHeight="1" x14ac:dyDescent="0.35">
      <c r="A144" s="2">
        <v>20429040</v>
      </c>
      <c r="B144" s="4">
        <f>IFERROR(VLOOKUP($A144,집계!$B:$AD,MATCH(B$1,집계!$2:$2,0)-1,FALSE),"")</f>
        <v>145</v>
      </c>
      <c r="C144" s="4" t="str">
        <f>IFERROR(VLOOKUP($A144,집계!$B:$AD,MATCH(C$1,집계!$2:$2,0)-1,FALSE),"")</f>
        <v>한승용</v>
      </c>
      <c r="D144" s="4">
        <f>IFERROR(VLOOKUP($A144,집계!$B:$AD,MATCH(D$1,집계!$2:$2,0)-1,FALSE),"")</f>
        <v>20429040</v>
      </c>
      <c r="E144" s="4" t="str">
        <f>IFERROR(VLOOKUP($A144,집계!$B:$AD,MATCH(E$1,집계!$2:$2,0)-1,FALSE),"")</f>
        <v>그래핀 강화 초경합금 기반 고정밀·고내구성 절삭/금형 부품</v>
      </c>
      <c r="F144" s="31">
        <f>IFERROR(VLOOKUP($A144,대상!$B:$AD,MATCH(F$1,대상!$1:$1,0)-1,FALSE),"")</f>
        <v>0</v>
      </c>
      <c r="G144" s="3">
        <f>IFERROR(VLOOKUP($A144,집계!$B:$AD,MATCH(G$1,집계!$2:$2,0)-1,FALSE),"")</f>
        <v>5</v>
      </c>
      <c r="H144" s="3">
        <f>IFERROR(VLOOKUP($A144,집계!$B:$AD,MATCH(H$1,집계!$2:$2,0)-1,FALSE),"")</f>
        <v>70</v>
      </c>
      <c r="I144" s="3">
        <f>IFERROR(VLOOKUP($A144,집계!$B:$AD,MATCH(I$1,집계!$2:$2,0)-1,FALSE),"")</f>
        <v>67</v>
      </c>
      <c r="J144" s="3">
        <f>IFERROR(VLOOKUP($A144,집계!$B:$AD,MATCH(J$1,집계!$2:$2,0)-1,FALSE),"")</f>
        <v>69</v>
      </c>
      <c r="K144" s="3">
        <f>IFERROR(VLOOKUP($A144,집계!$B:$AD,MATCH(K$1,집계!$2:$2,0)-1,FALSE),"")</f>
        <v>79</v>
      </c>
      <c r="L144" s="3">
        <f>IFERROR(VLOOKUP($A144,집계!$B:$AD,MATCH(L$1,집계!$2:$2,0)-1,FALSE),"")</f>
        <v>77</v>
      </c>
      <c r="M144" s="16">
        <f>IFERROR(VLOOKUP($A144,집계!$B:$AD,MATCH(M$1,집계!$2:$2,0)-1,FALSE),"")</f>
        <v>72</v>
      </c>
      <c r="N144" s="16">
        <f>IFERROR(VLOOKUP($A144,집계!$B:$AD,MATCH(N$1,집계!$2:$2,0)-1,FALSE),"")</f>
        <v>0</v>
      </c>
      <c r="O144" s="16">
        <f>IFERROR(VLOOKUP($A144,집계!$B:$AD,MATCH(O$1,집계!$2:$2,0)-1,FALSE),"")</f>
        <v>72</v>
      </c>
      <c r="P144" s="31" t="str">
        <f>IFERROR(VLOOKUP($A144,집계!$B:$AD,MATCH(P$1,집계!$2:$2,0)-1,FALSE),"")</f>
        <v/>
      </c>
    </row>
    <row r="145" spans="1:16" ht="17.100000000000001" customHeight="1" x14ac:dyDescent="0.35">
      <c r="A145" s="2">
        <v>20429168</v>
      </c>
      <c r="B145" s="4">
        <f>IFERROR(VLOOKUP($A145,집계!$B:$AD,MATCH(B$1,집계!$2:$2,0)-1,FALSE),"")</f>
        <v>72</v>
      </c>
      <c r="C145" s="4" t="str">
        <f>IFERROR(VLOOKUP($A145,집계!$B:$AD,MATCH(C$1,집계!$2:$2,0)-1,FALSE),"")</f>
        <v>김태윤</v>
      </c>
      <c r="D145" s="4">
        <f>IFERROR(VLOOKUP($A145,집계!$B:$AD,MATCH(D$1,집계!$2:$2,0)-1,FALSE),"")</f>
        <v>20429168</v>
      </c>
      <c r="E145" s="4" t="str">
        <f>IFERROR(VLOOKUP($A145,집계!$B:$AD,MATCH(E$1,집계!$2:$2,0)-1,FALSE),"")</f>
        <v>빅데이터 기반 폐차-중고차-중고부품 리싸이클링  통합 선별 중계 최적화 플랫폼 기술 개발 및 글로벌 사업화</v>
      </c>
      <c r="F145" s="31">
        <f>IFERROR(VLOOKUP($A145,대상!$B:$AD,MATCH(F$1,대상!$1:$1,0)-1,FALSE),"")</f>
        <v>0</v>
      </c>
      <c r="G145" s="3">
        <f>IFERROR(VLOOKUP($A145,집계!$B:$AD,MATCH(G$1,집계!$2:$2,0)-1,FALSE),"")</f>
        <v>5</v>
      </c>
      <c r="H145" s="3">
        <f>IFERROR(VLOOKUP($A145,집계!$B:$AD,MATCH(H$1,집계!$2:$2,0)-1,FALSE),"")</f>
        <v>73</v>
      </c>
      <c r="I145" s="3">
        <f>IFERROR(VLOOKUP($A145,집계!$B:$AD,MATCH(I$1,집계!$2:$2,0)-1,FALSE),"")</f>
        <v>84</v>
      </c>
      <c r="J145" s="3">
        <f>IFERROR(VLOOKUP($A145,집계!$B:$AD,MATCH(J$1,집계!$2:$2,0)-1,FALSE),"")</f>
        <v>89</v>
      </c>
      <c r="K145" s="3">
        <f>IFERROR(VLOOKUP($A145,집계!$B:$AD,MATCH(K$1,집계!$2:$2,0)-1,FALSE),"")</f>
        <v>77</v>
      </c>
      <c r="L145" s="3">
        <f>IFERROR(VLOOKUP($A145,집계!$B:$AD,MATCH(L$1,집계!$2:$2,0)-1,FALSE),"")</f>
        <v>69</v>
      </c>
      <c r="M145" s="16">
        <f>IFERROR(VLOOKUP($A145,집계!$B:$AD,MATCH(M$1,집계!$2:$2,0)-1,FALSE),"")</f>
        <v>78</v>
      </c>
      <c r="N145" s="16">
        <f>IFERROR(VLOOKUP($A145,집계!$B:$AD,MATCH(N$1,집계!$2:$2,0)-1,FALSE),"")</f>
        <v>0</v>
      </c>
      <c r="O145" s="16">
        <f>IFERROR(VLOOKUP($A145,집계!$B:$AD,MATCH(O$1,집계!$2:$2,0)-1,FALSE),"")</f>
        <v>78</v>
      </c>
      <c r="P145" s="31" t="str">
        <f>IFERROR(VLOOKUP($A145,집계!$B:$AD,MATCH(P$1,집계!$2:$2,0)-1,FALSE),"")</f>
        <v/>
      </c>
    </row>
    <row r="146" spans="1:16" ht="17.100000000000001" customHeight="1" x14ac:dyDescent="0.35">
      <c r="A146" s="2">
        <v>20429286</v>
      </c>
      <c r="B146" s="4">
        <f>IFERROR(VLOOKUP($A146,집계!$B:$AD,MATCH(B$1,집계!$2:$2,0)-1,FALSE),"")</f>
        <v>174</v>
      </c>
      <c r="C146" s="4" t="str">
        <f>IFERROR(VLOOKUP($A146,집계!$B:$AD,MATCH(C$1,집계!$2:$2,0)-1,FALSE),"")</f>
        <v>김다은</v>
      </c>
      <c r="D146" s="4">
        <f>IFERROR(VLOOKUP($A146,집계!$B:$AD,MATCH(D$1,집계!$2:$2,0)-1,FALSE),"")</f>
        <v>20429286</v>
      </c>
      <c r="E146" s="4" t="str">
        <f>IFERROR(VLOOKUP($A146,집계!$B:$AD,MATCH(E$1,집계!$2:$2,0)-1,FALSE),"")</f>
        <v>저당 기능성 열대건과일 기반 혈당·장건강 케어 글로벌 헬스 스낵 사업화</v>
      </c>
      <c r="F146" s="31">
        <f>IFERROR(VLOOKUP($A146,대상!$B:$AD,MATCH(F$1,대상!$1:$1,0)-1,FALSE),"")</f>
        <v>0</v>
      </c>
      <c r="G146" s="3">
        <f>IFERROR(VLOOKUP($A146,집계!$B:$AD,MATCH(G$1,집계!$2:$2,0)-1,FALSE),"")</f>
        <v>5</v>
      </c>
      <c r="H146" s="3">
        <f>IFERROR(VLOOKUP($A146,집계!$B:$AD,MATCH(H$1,집계!$2:$2,0)-1,FALSE),"")</f>
        <v>81</v>
      </c>
      <c r="I146" s="3">
        <f>IFERROR(VLOOKUP($A146,집계!$B:$AD,MATCH(I$1,집계!$2:$2,0)-1,FALSE),"")</f>
        <v>63</v>
      </c>
      <c r="J146" s="3">
        <f>IFERROR(VLOOKUP($A146,집계!$B:$AD,MATCH(J$1,집계!$2:$2,0)-1,FALSE),"")</f>
        <v>69</v>
      </c>
      <c r="K146" s="3">
        <f>IFERROR(VLOOKUP($A146,집계!$B:$AD,MATCH(K$1,집계!$2:$2,0)-1,FALSE),"")</f>
        <v>68</v>
      </c>
      <c r="L146" s="3">
        <f>IFERROR(VLOOKUP($A146,집계!$B:$AD,MATCH(L$1,집계!$2:$2,0)-1,FALSE),"")</f>
        <v>70</v>
      </c>
      <c r="M146" s="16">
        <f>IFERROR(VLOOKUP($A146,집계!$B:$AD,MATCH(M$1,집계!$2:$2,0)-1,FALSE),"")</f>
        <v>69</v>
      </c>
      <c r="N146" s="16">
        <f>IFERROR(VLOOKUP($A146,집계!$B:$AD,MATCH(N$1,집계!$2:$2,0)-1,FALSE),"")</f>
        <v>0</v>
      </c>
      <c r="O146" s="16">
        <f>IFERROR(VLOOKUP($A146,집계!$B:$AD,MATCH(O$1,집계!$2:$2,0)-1,FALSE),"")</f>
        <v>69</v>
      </c>
      <c r="P146" s="31" t="str">
        <f>IFERROR(VLOOKUP($A146,집계!$B:$AD,MATCH(P$1,집계!$2:$2,0)-1,FALSE),"")</f>
        <v/>
      </c>
    </row>
    <row r="147" spans="1:16" ht="17.100000000000001" customHeight="1" x14ac:dyDescent="0.35">
      <c r="A147" s="2">
        <v>20429483</v>
      </c>
      <c r="B147" s="4">
        <f>IFERROR(VLOOKUP($A147,집계!$B:$AD,MATCH(B$1,집계!$2:$2,0)-1,FALSE),"")</f>
        <v>171</v>
      </c>
      <c r="C147" s="4" t="str">
        <f>IFERROR(VLOOKUP($A147,집계!$B:$AD,MATCH(C$1,집계!$2:$2,0)-1,FALSE),"")</f>
        <v>조기훈</v>
      </c>
      <c r="D147" s="4">
        <f>IFERROR(VLOOKUP($A147,집계!$B:$AD,MATCH(D$1,집계!$2:$2,0)-1,FALSE),"")</f>
        <v>20429483</v>
      </c>
      <c r="E147" s="4" t="str">
        <f>IFERROR(VLOOKUP($A147,집계!$B:$AD,MATCH(E$1,집계!$2:$2,0)-1,FALSE),"")</f>
        <v>2차전지 공정 통합제어 기반 스마트 플랫폼</v>
      </c>
      <c r="F147" s="31">
        <f>IFERROR(VLOOKUP($A147,대상!$B:$AD,MATCH(F$1,대상!$1:$1,0)-1,FALSE),"")</f>
        <v>0</v>
      </c>
      <c r="G147" s="3">
        <f>IFERROR(VLOOKUP($A147,집계!$B:$AD,MATCH(G$1,집계!$2:$2,0)-1,FALSE),"")</f>
        <v>5</v>
      </c>
      <c r="H147" s="3">
        <f>IFERROR(VLOOKUP($A147,집계!$B:$AD,MATCH(H$1,집계!$2:$2,0)-1,FALSE),"")</f>
        <v>73</v>
      </c>
      <c r="I147" s="3">
        <f>IFERROR(VLOOKUP($A147,집계!$B:$AD,MATCH(I$1,집계!$2:$2,0)-1,FALSE),"")</f>
        <v>67</v>
      </c>
      <c r="J147" s="3">
        <f>IFERROR(VLOOKUP($A147,집계!$B:$AD,MATCH(J$1,집계!$2:$2,0)-1,FALSE),"")</f>
        <v>64</v>
      </c>
      <c r="K147" s="3">
        <f>IFERROR(VLOOKUP($A147,집계!$B:$AD,MATCH(K$1,집계!$2:$2,0)-1,FALSE),"")</f>
        <v>80</v>
      </c>
      <c r="L147" s="3">
        <f>IFERROR(VLOOKUP($A147,집계!$B:$AD,MATCH(L$1,집계!$2:$2,0)-1,FALSE),"")</f>
        <v>68</v>
      </c>
      <c r="M147" s="16">
        <f>IFERROR(VLOOKUP($A147,집계!$B:$AD,MATCH(M$1,집계!$2:$2,0)-1,FALSE),"")</f>
        <v>69.333333333333329</v>
      </c>
      <c r="N147" s="16">
        <f>IFERROR(VLOOKUP($A147,집계!$B:$AD,MATCH(N$1,집계!$2:$2,0)-1,FALSE),"")</f>
        <v>0</v>
      </c>
      <c r="O147" s="16">
        <f>IFERROR(VLOOKUP($A147,집계!$B:$AD,MATCH(O$1,집계!$2:$2,0)-1,FALSE),"")</f>
        <v>69.333333333333329</v>
      </c>
      <c r="P147" s="31" t="str">
        <f>IFERROR(VLOOKUP($A147,집계!$B:$AD,MATCH(P$1,집계!$2:$2,0)-1,FALSE),"")</f>
        <v/>
      </c>
    </row>
    <row r="148" spans="1:16" ht="17.100000000000001" customHeight="1" x14ac:dyDescent="0.35">
      <c r="A148" s="2">
        <v>20429740</v>
      </c>
      <c r="B148" s="4">
        <f>IFERROR(VLOOKUP($A148,집계!$B:$AD,MATCH(B$1,집계!$2:$2,0)-1,FALSE),"")</f>
        <v>85</v>
      </c>
      <c r="C148" s="4" t="str">
        <f>IFERROR(VLOOKUP($A148,집계!$B:$AD,MATCH(C$1,집계!$2:$2,0)-1,FALSE),"")</f>
        <v>최세현</v>
      </c>
      <c r="D148" s="4">
        <f>IFERROR(VLOOKUP($A148,집계!$B:$AD,MATCH(D$1,집계!$2:$2,0)-1,FALSE),"")</f>
        <v>20429740</v>
      </c>
      <c r="E148" s="4" t="str">
        <f>IFERROR(VLOOKUP($A148,집계!$B:$AD,MATCH(E$1,집계!$2:$2,0)-1,FALSE),"")</f>
        <v>벽체 홈 가공용 그라인더 집진장치 및 안전커버</v>
      </c>
      <c r="F148" s="31">
        <f>IFERROR(VLOOKUP($A148,대상!$B:$AD,MATCH(F$1,대상!$1:$1,0)-1,FALSE),"")</f>
        <v>0</v>
      </c>
      <c r="G148" s="3">
        <f>IFERROR(VLOOKUP($A148,집계!$B:$AD,MATCH(G$1,집계!$2:$2,0)-1,FALSE),"")</f>
        <v>5</v>
      </c>
      <c r="H148" s="3">
        <f>IFERROR(VLOOKUP($A148,집계!$B:$AD,MATCH(H$1,집계!$2:$2,0)-1,FALSE),"")</f>
        <v>74</v>
      </c>
      <c r="I148" s="3">
        <f>IFERROR(VLOOKUP($A148,집계!$B:$AD,MATCH(I$1,집계!$2:$2,0)-1,FALSE),"")</f>
        <v>79</v>
      </c>
      <c r="J148" s="3">
        <f>IFERROR(VLOOKUP($A148,집계!$B:$AD,MATCH(J$1,집계!$2:$2,0)-1,FALSE),"")</f>
        <v>68</v>
      </c>
      <c r="K148" s="3">
        <f>IFERROR(VLOOKUP($A148,집계!$B:$AD,MATCH(K$1,집계!$2:$2,0)-1,FALSE),"")</f>
        <v>87</v>
      </c>
      <c r="L148" s="3">
        <f>IFERROR(VLOOKUP($A148,집계!$B:$AD,MATCH(L$1,집계!$2:$2,0)-1,FALSE),"")</f>
        <v>78</v>
      </c>
      <c r="M148" s="16">
        <f>IFERROR(VLOOKUP($A148,집계!$B:$AD,MATCH(M$1,집계!$2:$2,0)-1,FALSE),"")</f>
        <v>77</v>
      </c>
      <c r="N148" s="16">
        <f>IFERROR(VLOOKUP($A148,집계!$B:$AD,MATCH(N$1,집계!$2:$2,0)-1,FALSE),"")</f>
        <v>0</v>
      </c>
      <c r="O148" s="16">
        <f>IFERROR(VLOOKUP($A148,집계!$B:$AD,MATCH(O$1,집계!$2:$2,0)-1,FALSE),"")</f>
        <v>77</v>
      </c>
      <c r="P148" s="31" t="str">
        <f>IFERROR(VLOOKUP($A148,집계!$B:$AD,MATCH(P$1,집계!$2:$2,0)-1,FALSE),"")</f>
        <v/>
      </c>
    </row>
    <row r="149" spans="1:16" ht="17.100000000000001" customHeight="1" x14ac:dyDescent="0.35">
      <c r="A149" s="2">
        <v>20430377</v>
      </c>
      <c r="B149" s="4">
        <f>IFERROR(VLOOKUP($A149,집계!$B:$AD,MATCH(B$1,집계!$2:$2,0)-1,FALSE),"")</f>
        <v>106</v>
      </c>
      <c r="C149" s="4" t="str">
        <f>IFERROR(VLOOKUP($A149,집계!$B:$AD,MATCH(C$1,집계!$2:$2,0)-1,FALSE),"")</f>
        <v>임완성</v>
      </c>
      <c r="D149" s="4">
        <f>IFERROR(VLOOKUP($A149,집계!$B:$AD,MATCH(D$1,집계!$2:$2,0)-1,FALSE),"")</f>
        <v>20430377</v>
      </c>
      <c r="E149" s="4" t="str">
        <f>IFERROR(VLOOKUP($A149,집계!$B:$AD,MATCH(E$1,집계!$2:$2,0)-1,FALSE),"")</f>
        <v>스포츠 사격훈련의 디지털 전환을 위한 빅데이터 + AI 기반 스마트 사격훈련 시스템</v>
      </c>
      <c r="F149" s="31">
        <f>IFERROR(VLOOKUP($A149,대상!$B:$AD,MATCH(F$1,대상!$1:$1,0)-1,FALSE),"")</f>
        <v>0</v>
      </c>
      <c r="G149" s="3">
        <f>IFERROR(VLOOKUP($A149,집계!$B:$AD,MATCH(G$1,집계!$2:$2,0)-1,FALSE),"")</f>
        <v>5</v>
      </c>
      <c r="H149" s="3">
        <f>IFERROR(VLOOKUP($A149,집계!$B:$AD,MATCH(H$1,집계!$2:$2,0)-1,FALSE),"")</f>
        <v>89</v>
      </c>
      <c r="I149" s="3">
        <f>IFERROR(VLOOKUP($A149,집계!$B:$AD,MATCH(I$1,집계!$2:$2,0)-1,FALSE),"")</f>
        <v>79</v>
      </c>
      <c r="J149" s="3">
        <f>IFERROR(VLOOKUP($A149,집계!$B:$AD,MATCH(J$1,집계!$2:$2,0)-1,FALSE),"")</f>
        <v>63</v>
      </c>
      <c r="K149" s="3">
        <f>IFERROR(VLOOKUP($A149,집계!$B:$AD,MATCH(K$1,집계!$2:$2,0)-1,FALSE),"")</f>
        <v>78</v>
      </c>
      <c r="L149" s="3">
        <f>IFERROR(VLOOKUP($A149,집계!$B:$AD,MATCH(L$1,집계!$2:$2,0)-1,FALSE),"")</f>
        <v>70</v>
      </c>
      <c r="M149" s="16">
        <f>IFERROR(VLOOKUP($A149,집계!$B:$AD,MATCH(M$1,집계!$2:$2,0)-1,FALSE),"")</f>
        <v>75.666666666666671</v>
      </c>
      <c r="N149" s="16">
        <f>IFERROR(VLOOKUP($A149,집계!$B:$AD,MATCH(N$1,집계!$2:$2,0)-1,FALSE),"")</f>
        <v>0</v>
      </c>
      <c r="O149" s="16">
        <f>IFERROR(VLOOKUP($A149,집계!$B:$AD,MATCH(O$1,집계!$2:$2,0)-1,FALSE),"")</f>
        <v>75.666666666666671</v>
      </c>
      <c r="P149" s="31" t="str">
        <f>IFERROR(VLOOKUP($A149,집계!$B:$AD,MATCH(P$1,집계!$2:$2,0)-1,FALSE),"")</f>
        <v/>
      </c>
    </row>
    <row r="150" spans="1:16" ht="17.100000000000001" customHeight="1" x14ac:dyDescent="0.35">
      <c r="A150" s="2">
        <v>20430403</v>
      </c>
      <c r="B150" s="4">
        <f>IFERROR(VLOOKUP($A150,집계!$B:$AD,MATCH(B$1,집계!$2:$2,0)-1,FALSE),"")</f>
        <v>78</v>
      </c>
      <c r="C150" s="4" t="str">
        <f>IFERROR(VLOOKUP($A150,집계!$B:$AD,MATCH(C$1,집계!$2:$2,0)-1,FALSE),"")</f>
        <v>오준오</v>
      </c>
      <c r="D150" s="4">
        <f>IFERROR(VLOOKUP($A150,집계!$B:$AD,MATCH(D$1,집계!$2:$2,0)-1,FALSE),"")</f>
        <v>20430403</v>
      </c>
      <c r="E150" s="4" t="str">
        <f>IFERROR(VLOOKUP($A150,집계!$B:$AD,MATCH(E$1,집계!$2:$2,0)-1,FALSE),"")</f>
        <v>초단납기 커스텀 머신비전 렌즈</v>
      </c>
      <c r="F150" s="31">
        <f>IFERROR(VLOOKUP($A150,대상!$B:$AD,MATCH(F$1,대상!$1:$1,0)-1,FALSE),"")</f>
        <v>0</v>
      </c>
      <c r="G150" s="3">
        <f>IFERROR(VLOOKUP($A150,집계!$B:$AD,MATCH(G$1,집계!$2:$2,0)-1,FALSE),"")</f>
        <v>5</v>
      </c>
      <c r="H150" s="3">
        <f>IFERROR(VLOOKUP($A150,집계!$B:$AD,MATCH(H$1,집계!$2:$2,0)-1,FALSE),"")</f>
        <v>84</v>
      </c>
      <c r="I150" s="3">
        <f>IFERROR(VLOOKUP($A150,집계!$B:$AD,MATCH(I$1,집계!$2:$2,0)-1,FALSE),"")</f>
        <v>79</v>
      </c>
      <c r="J150" s="3">
        <f>IFERROR(VLOOKUP($A150,집계!$B:$AD,MATCH(J$1,집계!$2:$2,0)-1,FALSE),"")</f>
        <v>76</v>
      </c>
      <c r="K150" s="3">
        <f>IFERROR(VLOOKUP($A150,집계!$B:$AD,MATCH(K$1,집계!$2:$2,0)-1,FALSE),"")</f>
        <v>69</v>
      </c>
      <c r="L150" s="3">
        <f>IFERROR(VLOOKUP($A150,집계!$B:$AD,MATCH(L$1,집계!$2:$2,0)-1,FALSE),"")</f>
        <v>77</v>
      </c>
      <c r="M150" s="16">
        <f>IFERROR(VLOOKUP($A150,집계!$B:$AD,MATCH(M$1,집계!$2:$2,0)-1,FALSE),"")</f>
        <v>77.333333333333329</v>
      </c>
      <c r="N150" s="16">
        <f>IFERROR(VLOOKUP($A150,집계!$B:$AD,MATCH(N$1,집계!$2:$2,0)-1,FALSE),"")</f>
        <v>0</v>
      </c>
      <c r="O150" s="16">
        <f>IFERROR(VLOOKUP($A150,집계!$B:$AD,MATCH(O$1,집계!$2:$2,0)-1,FALSE),"")</f>
        <v>77.333333333333329</v>
      </c>
      <c r="P150" s="31" t="str">
        <f>IFERROR(VLOOKUP($A150,집계!$B:$AD,MATCH(P$1,집계!$2:$2,0)-1,FALSE),"")</f>
        <v/>
      </c>
    </row>
    <row r="151" spans="1:16" ht="17.100000000000001" customHeight="1" x14ac:dyDescent="0.35">
      <c r="A151" s="2">
        <v>20430425</v>
      </c>
      <c r="B151" s="4">
        <f>IFERROR(VLOOKUP($A151,집계!$B:$AD,MATCH(B$1,집계!$2:$2,0)-1,FALSE),"")</f>
        <v>42</v>
      </c>
      <c r="C151" s="4" t="str">
        <f>IFERROR(VLOOKUP($A151,집계!$B:$AD,MATCH(C$1,집계!$2:$2,0)-1,FALSE),"")</f>
        <v>황광석</v>
      </c>
      <c r="D151" s="4">
        <f>IFERROR(VLOOKUP($A151,집계!$B:$AD,MATCH(D$1,집계!$2:$2,0)-1,FALSE),"")</f>
        <v>20430425</v>
      </c>
      <c r="E151" s="4" t="str">
        <f>IFERROR(VLOOKUP($A151,집계!$B:$AD,MATCH(E$1,집계!$2:$2,0)-1,FALSE),"")</f>
        <v>다채널 영상처리 기술이 적용된 통합 비전검사 기능의 (중소 자동화 업체 맞춤형) 머신비전 검사 소프트웨어</v>
      </c>
      <c r="F151" s="31">
        <f>IFERROR(VLOOKUP($A151,대상!$B:$AD,MATCH(F$1,대상!$1:$1,0)-1,FALSE),"")</f>
        <v>0</v>
      </c>
      <c r="G151" s="3">
        <f>IFERROR(VLOOKUP($A151,집계!$B:$AD,MATCH(G$1,집계!$2:$2,0)-1,FALSE),"")</f>
        <v>5</v>
      </c>
      <c r="H151" s="3">
        <f>IFERROR(VLOOKUP($A151,집계!$B:$AD,MATCH(H$1,집계!$2:$2,0)-1,FALSE),"")</f>
        <v>74</v>
      </c>
      <c r="I151" s="3">
        <f>IFERROR(VLOOKUP($A151,집계!$B:$AD,MATCH(I$1,집계!$2:$2,0)-1,FALSE),"")</f>
        <v>79</v>
      </c>
      <c r="J151" s="3">
        <f>IFERROR(VLOOKUP($A151,집계!$B:$AD,MATCH(J$1,집계!$2:$2,0)-1,FALSE),"")</f>
        <v>72</v>
      </c>
      <c r="K151" s="3">
        <f>IFERROR(VLOOKUP($A151,집계!$B:$AD,MATCH(K$1,집계!$2:$2,0)-1,FALSE),"")</f>
        <v>89</v>
      </c>
      <c r="L151" s="3">
        <f>IFERROR(VLOOKUP($A151,집계!$B:$AD,MATCH(L$1,집계!$2:$2,0)-1,FALSE),"")</f>
        <v>88</v>
      </c>
      <c r="M151" s="16">
        <f>IFERROR(VLOOKUP($A151,집계!$B:$AD,MATCH(M$1,집계!$2:$2,0)-1,FALSE),"")</f>
        <v>80.333333333333329</v>
      </c>
      <c r="N151" s="16">
        <f>IFERROR(VLOOKUP($A151,집계!$B:$AD,MATCH(N$1,집계!$2:$2,0)-1,FALSE),"")</f>
        <v>0</v>
      </c>
      <c r="O151" s="16">
        <f>IFERROR(VLOOKUP($A151,집계!$B:$AD,MATCH(O$1,집계!$2:$2,0)-1,FALSE),"")</f>
        <v>80.333333333333329</v>
      </c>
      <c r="P151" s="31" t="str">
        <f>IFERROR(VLOOKUP($A151,집계!$B:$AD,MATCH(P$1,집계!$2:$2,0)-1,FALSE),"")</f>
        <v/>
      </c>
    </row>
    <row r="152" spans="1:16" ht="17.100000000000001" customHeight="1" x14ac:dyDescent="0.35">
      <c r="A152" s="2">
        <v>20430433</v>
      </c>
      <c r="B152" s="4">
        <f>IFERROR(VLOOKUP($A152,집계!$B:$AD,MATCH(B$1,집계!$2:$2,0)-1,FALSE),"")</f>
        <v>179</v>
      </c>
      <c r="C152" s="4" t="str">
        <f>IFERROR(VLOOKUP($A152,집계!$B:$AD,MATCH(C$1,집계!$2:$2,0)-1,FALSE),"")</f>
        <v>김경환</v>
      </c>
      <c r="D152" s="4">
        <f>IFERROR(VLOOKUP($A152,집계!$B:$AD,MATCH(D$1,집계!$2:$2,0)-1,FALSE),"")</f>
        <v>20430433</v>
      </c>
      <c r="E152" s="4" t="str">
        <f>IFERROR(VLOOKUP($A152,집계!$B:$AD,MATCH(E$1,집계!$2:$2,0)-1,FALSE),"")</f>
        <v>계단 주행 시 충격과 소음을 저감하는 삼륜 바퀴 구조의 폴딩카트</v>
      </c>
      <c r="F152" s="31">
        <f>IFERROR(VLOOKUP($A152,대상!$B:$AD,MATCH(F$1,대상!$1:$1,0)-1,FALSE),"")</f>
        <v>0</v>
      </c>
      <c r="G152" s="3">
        <f>IFERROR(VLOOKUP($A152,집계!$B:$AD,MATCH(G$1,집계!$2:$2,0)-1,FALSE),"")</f>
        <v>5</v>
      </c>
      <c r="H152" s="3">
        <f>IFERROR(VLOOKUP($A152,집계!$B:$AD,MATCH(H$1,집계!$2:$2,0)-1,FALSE),"")</f>
        <v>64</v>
      </c>
      <c r="I152" s="3">
        <f>IFERROR(VLOOKUP($A152,집계!$B:$AD,MATCH(I$1,집계!$2:$2,0)-1,FALSE),"")</f>
        <v>64</v>
      </c>
      <c r="J152" s="3">
        <f>IFERROR(VLOOKUP($A152,집계!$B:$AD,MATCH(J$1,집계!$2:$2,0)-1,FALSE),"")</f>
        <v>76</v>
      </c>
      <c r="K152" s="3">
        <f>IFERROR(VLOOKUP($A152,집계!$B:$AD,MATCH(K$1,집계!$2:$2,0)-1,FALSE),"")</f>
        <v>76</v>
      </c>
      <c r="L152" s="3">
        <f>IFERROR(VLOOKUP($A152,집계!$B:$AD,MATCH(L$1,집계!$2:$2,0)-1,FALSE),"")</f>
        <v>64</v>
      </c>
      <c r="M152" s="16">
        <f>IFERROR(VLOOKUP($A152,집계!$B:$AD,MATCH(M$1,집계!$2:$2,0)-1,FALSE),"")</f>
        <v>68</v>
      </c>
      <c r="N152" s="16">
        <f>IFERROR(VLOOKUP($A152,집계!$B:$AD,MATCH(N$1,집계!$2:$2,0)-1,FALSE),"")</f>
        <v>0</v>
      </c>
      <c r="O152" s="16">
        <f>IFERROR(VLOOKUP($A152,집계!$B:$AD,MATCH(O$1,집계!$2:$2,0)-1,FALSE),"")</f>
        <v>68</v>
      </c>
      <c r="P152" s="31" t="str">
        <f>IFERROR(VLOOKUP($A152,집계!$B:$AD,MATCH(P$1,집계!$2:$2,0)-1,FALSE),"")</f>
        <v/>
      </c>
    </row>
    <row r="153" spans="1:16" ht="17.100000000000001" customHeight="1" x14ac:dyDescent="0.35">
      <c r="A153" s="2">
        <v>20430457</v>
      </c>
      <c r="B153" s="4">
        <f>IFERROR(VLOOKUP($A153,집계!$B:$AD,MATCH(B$1,집계!$2:$2,0)-1,FALSE),"")</f>
        <v>139</v>
      </c>
      <c r="C153" s="4" t="str">
        <f>IFERROR(VLOOKUP($A153,집계!$B:$AD,MATCH(C$1,집계!$2:$2,0)-1,FALSE),"")</f>
        <v>금보미</v>
      </c>
      <c r="D153" s="4">
        <f>IFERROR(VLOOKUP($A153,집계!$B:$AD,MATCH(D$1,집계!$2:$2,0)-1,FALSE),"")</f>
        <v>20430457</v>
      </c>
      <c r="E153" s="4" t="str">
        <f>IFERROR(VLOOKUP($A153,집계!$B:$AD,MATCH(E$1,집계!$2:$2,0)-1,FALSE),"")</f>
        <v>1인 가구의 라이프스타일을 반영한 공간 혁신 친환경 쿡웨어, 일체형 폴딩 핸들 '폴드팬 페어(FoldPan Pair)' 개발</v>
      </c>
      <c r="F153" s="31">
        <f>IFERROR(VLOOKUP($A153,대상!$B:$AD,MATCH(F$1,대상!$1:$1,0)-1,FALSE),"")</f>
        <v>0</v>
      </c>
      <c r="G153" s="3">
        <f>IFERROR(VLOOKUP($A153,집계!$B:$AD,MATCH(G$1,집계!$2:$2,0)-1,FALSE),"")</f>
        <v>5</v>
      </c>
      <c r="H153" s="3">
        <f>IFERROR(VLOOKUP($A153,집계!$B:$AD,MATCH(H$1,집계!$2:$2,0)-1,FALSE),"")</f>
        <v>72</v>
      </c>
      <c r="I153" s="3">
        <f>IFERROR(VLOOKUP($A153,집계!$B:$AD,MATCH(I$1,집계!$2:$2,0)-1,FALSE),"")</f>
        <v>83</v>
      </c>
      <c r="J153" s="3">
        <f>IFERROR(VLOOKUP($A153,집계!$B:$AD,MATCH(J$1,집계!$2:$2,0)-1,FALSE),"")</f>
        <v>66</v>
      </c>
      <c r="K153" s="3">
        <f>IFERROR(VLOOKUP($A153,집계!$B:$AD,MATCH(K$1,집계!$2:$2,0)-1,FALSE),"")</f>
        <v>74</v>
      </c>
      <c r="L153" s="3">
        <f>IFERROR(VLOOKUP($A153,집계!$B:$AD,MATCH(L$1,집계!$2:$2,0)-1,FALSE),"")</f>
        <v>63</v>
      </c>
      <c r="M153" s="16">
        <f>IFERROR(VLOOKUP($A153,집계!$B:$AD,MATCH(M$1,집계!$2:$2,0)-1,FALSE),"")</f>
        <v>70.666666666666671</v>
      </c>
      <c r="N153" s="16">
        <f>IFERROR(VLOOKUP($A153,집계!$B:$AD,MATCH(N$1,집계!$2:$2,0)-1,FALSE),"")</f>
        <v>2</v>
      </c>
      <c r="O153" s="16">
        <f>IFERROR(VLOOKUP($A153,집계!$B:$AD,MATCH(O$1,집계!$2:$2,0)-1,FALSE),"")</f>
        <v>72.666666666666671</v>
      </c>
      <c r="P153" s="31" t="str">
        <f>IFERROR(VLOOKUP($A153,집계!$B:$AD,MATCH(P$1,집계!$2:$2,0)-1,FALSE),"")</f>
        <v/>
      </c>
    </row>
    <row r="154" spans="1:16" ht="17.100000000000001" customHeight="1" x14ac:dyDescent="0.35">
      <c r="A154" s="2">
        <v>20430458</v>
      </c>
      <c r="B154" s="4">
        <f>IFERROR(VLOOKUP($A154,집계!$B:$AD,MATCH(B$1,집계!$2:$2,0)-1,FALSE),"")</f>
        <v>28</v>
      </c>
      <c r="C154" s="4" t="str">
        <f>IFERROR(VLOOKUP($A154,집계!$B:$AD,MATCH(C$1,집계!$2:$2,0)-1,FALSE),"")</f>
        <v>심석봉</v>
      </c>
      <c r="D154" s="4">
        <f>IFERROR(VLOOKUP($A154,집계!$B:$AD,MATCH(D$1,집계!$2:$2,0)-1,FALSE),"")</f>
        <v>20430458</v>
      </c>
      <c r="E154" s="4" t="str">
        <f>IFERROR(VLOOKUP($A154,집계!$B:$AD,MATCH(E$1,집계!$2:$2,0)-1,FALSE),"")</f>
        <v xml:space="preserve">고위험 산업현장 작업자 보호 및 생산성 향상을 위한 지능형 안전 관제 및 작업증강형 웨어러블 로봇 시스템 </v>
      </c>
      <c r="F154" s="31">
        <f>IFERROR(VLOOKUP($A154,대상!$B:$AD,MATCH(F$1,대상!$1:$1,0)-1,FALSE),"")</f>
        <v>0</v>
      </c>
      <c r="G154" s="3">
        <f>IFERROR(VLOOKUP($A154,집계!$B:$AD,MATCH(G$1,집계!$2:$2,0)-1,FALSE),"")</f>
        <v>5</v>
      </c>
      <c r="H154" s="3">
        <f>IFERROR(VLOOKUP($A154,집계!$B:$AD,MATCH(H$1,집계!$2:$2,0)-1,FALSE),"")</f>
        <v>83</v>
      </c>
      <c r="I154" s="3">
        <f>IFERROR(VLOOKUP($A154,집계!$B:$AD,MATCH(I$1,집계!$2:$2,0)-1,FALSE),"")</f>
        <v>85</v>
      </c>
      <c r="J154" s="3">
        <f>IFERROR(VLOOKUP($A154,집계!$B:$AD,MATCH(J$1,집계!$2:$2,0)-1,FALSE),"")</f>
        <v>86</v>
      </c>
      <c r="K154" s="3">
        <f>IFERROR(VLOOKUP($A154,집계!$B:$AD,MATCH(K$1,집계!$2:$2,0)-1,FALSE),"")</f>
        <v>78</v>
      </c>
      <c r="L154" s="3">
        <f>IFERROR(VLOOKUP($A154,집계!$B:$AD,MATCH(L$1,집계!$2:$2,0)-1,FALSE),"")</f>
        <v>76</v>
      </c>
      <c r="M154" s="16">
        <f>IFERROR(VLOOKUP($A154,집계!$B:$AD,MATCH(M$1,집계!$2:$2,0)-1,FALSE),"")</f>
        <v>82</v>
      </c>
      <c r="N154" s="16">
        <f>IFERROR(VLOOKUP($A154,집계!$B:$AD,MATCH(N$1,집계!$2:$2,0)-1,FALSE),"")</f>
        <v>0</v>
      </c>
      <c r="O154" s="16">
        <f>IFERROR(VLOOKUP($A154,집계!$B:$AD,MATCH(O$1,집계!$2:$2,0)-1,FALSE),"")</f>
        <v>82</v>
      </c>
      <c r="P154" s="31" t="str">
        <f>IFERROR(VLOOKUP($A154,집계!$B:$AD,MATCH(P$1,집계!$2:$2,0)-1,FALSE),"")</f>
        <v/>
      </c>
    </row>
    <row r="155" spans="1:16" ht="17.100000000000001" customHeight="1" x14ac:dyDescent="0.35">
      <c r="A155" s="2">
        <v>20431010</v>
      </c>
      <c r="B155" s="4">
        <f>IFERROR(VLOOKUP($A155,집계!$B:$AD,MATCH(B$1,집계!$2:$2,0)-1,FALSE),"")</f>
        <v>162</v>
      </c>
      <c r="C155" s="4" t="str">
        <f>IFERROR(VLOOKUP($A155,집계!$B:$AD,MATCH(C$1,집계!$2:$2,0)-1,FALSE),"")</f>
        <v>양호선</v>
      </c>
      <c r="D155" s="4">
        <f>IFERROR(VLOOKUP($A155,집계!$B:$AD,MATCH(D$1,집계!$2:$2,0)-1,FALSE),"")</f>
        <v>20431010</v>
      </c>
      <c r="E155" s="4" t="str">
        <f>IFERROR(VLOOKUP($A155,집계!$B:$AD,MATCH(E$1,집계!$2:$2,0)-1,FALSE),"")</f>
        <v>AI·운동데이터 기반 게임형 지속성 예측 관리 플랫폼  아임핏</v>
      </c>
      <c r="F155" s="31">
        <f>IFERROR(VLOOKUP($A155,대상!$B:$AD,MATCH(F$1,대상!$1:$1,0)-1,FALSE),"")</f>
        <v>0</v>
      </c>
      <c r="G155" s="3">
        <f>IFERROR(VLOOKUP($A155,집계!$B:$AD,MATCH(G$1,집계!$2:$2,0)-1,FALSE),"")</f>
        <v>5</v>
      </c>
      <c r="H155" s="3">
        <f>IFERROR(VLOOKUP($A155,집계!$B:$AD,MATCH(H$1,집계!$2:$2,0)-1,FALSE),"")</f>
        <v>66</v>
      </c>
      <c r="I155" s="3">
        <f>IFERROR(VLOOKUP($A155,집계!$B:$AD,MATCH(I$1,집계!$2:$2,0)-1,FALSE),"")</f>
        <v>79</v>
      </c>
      <c r="J155" s="3">
        <f>IFERROR(VLOOKUP($A155,집계!$B:$AD,MATCH(J$1,집계!$2:$2,0)-1,FALSE),"")</f>
        <v>76</v>
      </c>
      <c r="K155" s="3">
        <f>IFERROR(VLOOKUP($A155,집계!$B:$AD,MATCH(K$1,집계!$2:$2,0)-1,FALSE),"")</f>
        <v>68</v>
      </c>
      <c r="L155" s="3">
        <f>IFERROR(VLOOKUP($A155,집계!$B:$AD,MATCH(L$1,집계!$2:$2,0)-1,FALSE),"")</f>
        <v>68</v>
      </c>
      <c r="M155" s="16">
        <f>IFERROR(VLOOKUP($A155,집계!$B:$AD,MATCH(M$1,집계!$2:$2,0)-1,FALSE),"")</f>
        <v>70.666666666666671</v>
      </c>
      <c r="N155" s="16">
        <f>IFERROR(VLOOKUP($A155,집계!$B:$AD,MATCH(N$1,집계!$2:$2,0)-1,FALSE),"")</f>
        <v>0</v>
      </c>
      <c r="O155" s="16">
        <f>IFERROR(VLOOKUP($A155,집계!$B:$AD,MATCH(O$1,집계!$2:$2,0)-1,FALSE),"")</f>
        <v>70.666666666666671</v>
      </c>
      <c r="P155" s="31" t="str">
        <f>IFERROR(VLOOKUP($A155,집계!$B:$AD,MATCH(P$1,집계!$2:$2,0)-1,FALSE),"")</f>
        <v/>
      </c>
    </row>
    <row r="156" spans="1:16" ht="17.100000000000001" customHeight="1" x14ac:dyDescent="0.35">
      <c r="A156" s="2">
        <v>20431761</v>
      </c>
      <c r="B156" s="4">
        <f>IFERROR(VLOOKUP($A156,집계!$B:$AD,MATCH(B$1,집계!$2:$2,0)-1,FALSE),"")</f>
        <v>6</v>
      </c>
      <c r="C156" s="4" t="str">
        <f>IFERROR(VLOOKUP($A156,집계!$B:$AD,MATCH(C$1,집계!$2:$2,0)-1,FALSE),"")</f>
        <v>김범수</v>
      </c>
      <c r="D156" s="4">
        <f>IFERROR(VLOOKUP($A156,집계!$B:$AD,MATCH(D$1,집계!$2:$2,0)-1,FALSE),"")</f>
        <v>20431761</v>
      </c>
      <c r="E156" s="4" t="str">
        <f>IFERROR(VLOOKUP($A156,집계!$B:$AD,MATCH(E$1,집계!$2:$2,0)-1,FALSE),"")</f>
        <v>저비용 및 소형화를 구현한 상지 재활 로봇</v>
      </c>
      <c r="F156" s="31">
        <f>IFERROR(VLOOKUP($A156,대상!$B:$AD,MATCH(F$1,대상!$1:$1,0)-1,FALSE),"")</f>
        <v>0</v>
      </c>
      <c r="G156" s="3">
        <f>IFERROR(VLOOKUP($A156,집계!$B:$AD,MATCH(G$1,집계!$2:$2,0)-1,FALSE),"")</f>
        <v>5</v>
      </c>
      <c r="H156" s="3">
        <f>IFERROR(VLOOKUP($A156,집계!$B:$AD,MATCH(H$1,집계!$2:$2,0)-1,FALSE),"")</f>
        <v>93</v>
      </c>
      <c r="I156" s="3">
        <f>IFERROR(VLOOKUP($A156,집계!$B:$AD,MATCH(I$1,집계!$2:$2,0)-1,FALSE),"")</f>
        <v>92</v>
      </c>
      <c r="J156" s="3">
        <f>IFERROR(VLOOKUP($A156,집계!$B:$AD,MATCH(J$1,집계!$2:$2,0)-1,FALSE),"")</f>
        <v>98</v>
      </c>
      <c r="K156" s="3">
        <f>IFERROR(VLOOKUP($A156,집계!$B:$AD,MATCH(K$1,집계!$2:$2,0)-1,FALSE),"")</f>
        <v>91</v>
      </c>
      <c r="L156" s="3">
        <f>IFERROR(VLOOKUP($A156,집계!$B:$AD,MATCH(L$1,집계!$2:$2,0)-1,FALSE),"")</f>
        <v>94</v>
      </c>
      <c r="M156" s="16">
        <f>IFERROR(VLOOKUP($A156,집계!$B:$AD,MATCH(M$1,집계!$2:$2,0)-1,FALSE),"")</f>
        <v>93</v>
      </c>
      <c r="N156" s="16">
        <f>IFERROR(VLOOKUP($A156,집계!$B:$AD,MATCH(N$1,집계!$2:$2,0)-1,FALSE),"")</f>
        <v>0</v>
      </c>
      <c r="O156" s="16">
        <f>IFERROR(VLOOKUP($A156,집계!$B:$AD,MATCH(O$1,집계!$2:$2,0)-1,FALSE),"")</f>
        <v>93</v>
      </c>
      <c r="P156" s="31" t="str">
        <f>IFERROR(VLOOKUP($A156,집계!$B:$AD,MATCH(P$1,집계!$2:$2,0)-1,FALSE),"")</f>
        <v/>
      </c>
    </row>
    <row r="157" spans="1:16" ht="17.100000000000001" customHeight="1" x14ac:dyDescent="0.35">
      <c r="A157" s="2">
        <v>20433277</v>
      </c>
      <c r="B157" s="4">
        <f>IFERROR(VLOOKUP($A157,집계!$B:$AD,MATCH(B$1,집계!$2:$2,0)-1,FALSE),"")</f>
        <v>186</v>
      </c>
      <c r="C157" s="4" t="str">
        <f>IFERROR(VLOOKUP($A157,집계!$B:$AD,MATCH(C$1,집계!$2:$2,0)-1,FALSE),"")</f>
        <v>이철원</v>
      </c>
      <c r="D157" s="4">
        <f>IFERROR(VLOOKUP($A157,집계!$B:$AD,MATCH(D$1,집계!$2:$2,0)-1,FALSE),"")</f>
        <v>20433277</v>
      </c>
      <c r="E157" s="4" t="str">
        <f>IFERROR(VLOOKUP($A157,집계!$B:$AD,MATCH(E$1,집계!$2:$2,0)-1,FALSE),"")</f>
        <v xml:space="preserve"> 표준화된 제조공정을 적용한 균일한 품질의 K-디저트 프랜차이즈 “서울호떡”</v>
      </c>
      <c r="F157" s="31">
        <f>IFERROR(VLOOKUP($A157,대상!$B:$AD,MATCH(F$1,대상!$1:$1,0)-1,FALSE),"")</f>
        <v>0</v>
      </c>
      <c r="G157" s="3">
        <f>IFERROR(VLOOKUP($A157,집계!$B:$AD,MATCH(G$1,집계!$2:$2,0)-1,FALSE),"")</f>
        <v>5</v>
      </c>
      <c r="H157" s="3">
        <f>IFERROR(VLOOKUP($A157,집계!$B:$AD,MATCH(H$1,집계!$2:$2,0)-1,FALSE),"")</f>
        <v>65</v>
      </c>
      <c r="I157" s="3">
        <f>IFERROR(VLOOKUP($A157,집계!$B:$AD,MATCH(I$1,집계!$2:$2,0)-1,FALSE),"")</f>
        <v>63</v>
      </c>
      <c r="J157" s="3">
        <f>IFERROR(VLOOKUP($A157,집계!$B:$AD,MATCH(J$1,집계!$2:$2,0)-1,FALSE),"")</f>
        <v>81</v>
      </c>
      <c r="K157" s="3">
        <f>IFERROR(VLOOKUP($A157,집계!$B:$AD,MATCH(K$1,집계!$2:$2,0)-1,FALSE),"")</f>
        <v>68</v>
      </c>
      <c r="L157" s="3">
        <f>IFERROR(VLOOKUP($A157,집계!$B:$AD,MATCH(L$1,집계!$2:$2,0)-1,FALSE),"")</f>
        <v>68</v>
      </c>
      <c r="M157" s="16">
        <f>IFERROR(VLOOKUP($A157,집계!$B:$AD,MATCH(M$1,집계!$2:$2,0)-1,FALSE),"")</f>
        <v>67</v>
      </c>
      <c r="N157" s="16">
        <f>IFERROR(VLOOKUP($A157,집계!$B:$AD,MATCH(N$1,집계!$2:$2,0)-1,FALSE),"")</f>
        <v>0</v>
      </c>
      <c r="O157" s="16">
        <f>IFERROR(VLOOKUP($A157,집계!$B:$AD,MATCH(O$1,집계!$2:$2,0)-1,FALSE),"")</f>
        <v>67</v>
      </c>
      <c r="P157" s="31" t="str">
        <f>IFERROR(VLOOKUP($A157,집계!$B:$AD,MATCH(P$1,집계!$2:$2,0)-1,FALSE),"")</f>
        <v/>
      </c>
    </row>
    <row r="158" spans="1:16" ht="17.100000000000001" customHeight="1" x14ac:dyDescent="0.35">
      <c r="A158" s="2">
        <v>20403927</v>
      </c>
      <c r="B158" s="4">
        <f>IFERROR(VLOOKUP($A158,집계!$B:$AD,MATCH(B$1,집계!$2:$2,0)-1,FALSE),"")</f>
        <v>96</v>
      </c>
      <c r="C158" s="4" t="str">
        <f>IFERROR(VLOOKUP($A158,집계!$B:$AD,MATCH(C$1,집계!$2:$2,0)-1,FALSE),"")</f>
        <v>한상민</v>
      </c>
      <c r="D158" s="4">
        <f>IFERROR(VLOOKUP($A158,집계!$B:$AD,MATCH(D$1,집계!$2:$2,0)-1,FALSE),"")</f>
        <v>20403927</v>
      </c>
      <c r="E158" s="4" t="str">
        <f>IFERROR(VLOOKUP($A158,집계!$B:$AD,MATCH(E$1,집계!$2:$2,0)-1,FALSE),"")</f>
        <v>시각장애인들의 안전하고 편리한 도보보행을 돕는 동반 로봇 플랫폼</v>
      </c>
      <c r="F158" s="31">
        <f>IFERROR(VLOOKUP($A158,대상!$B:$AD,MATCH(F$1,대상!$1:$1,0)-1,FALSE),"")</f>
        <v>0</v>
      </c>
      <c r="G158" s="3">
        <f>IFERROR(VLOOKUP($A158,집계!$B:$AD,MATCH(G$1,집계!$2:$2,0)-1,FALSE),"")</f>
        <v>5</v>
      </c>
      <c r="H158" s="3">
        <f>IFERROR(VLOOKUP($A158,집계!$B:$AD,MATCH(H$1,집계!$2:$2,0)-1,FALSE),"")</f>
        <v>67</v>
      </c>
      <c r="I158" s="3">
        <f>IFERROR(VLOOKUP($A158,집계!$B:$AD,MATCH(I$1,집계!$2:$2,0)-1,FALSE),"")</f>
        <v>72</v>
      </c>
      <c r="J158" s="3">
        <f>IFERROR(VLOOKUP($A158,집계!$B:$AD,MATCH(J$1,집계!$2:$2,0)-1,FALSE),"")</f>
        <v>78</v>
      </c>
      <c r="K158" s="3">
        <f>IFERROR(VLOOKUP($A158,집계!$B:$AD,MATCH(K$1,집계!$2:$2,0)-1,FALSE),"")</f>
        <v>79</v>
      </c>
      <c r="L158" s="3">
        <f>IFERROR(VLOOKUP($A158,집계!$B:$AD,MATCH(L$1,집계!$2:$2,0)-1,FALSE),"")</f>
        <v>81</v>
      </c>
      <c r="M158" s="16">
        <f>IFERROR(VLOOKUP($A158,집계!$B:$AD,MATCH(M$1,집계!$2:$2,0)-1,FALSE),"")</f>
        <v>76.333333333333329</v>
      </c>
      <c r="N158" s="16">
        <f>IFERROR(VLOOKUP($A158,집계!$B:$AD,MATCH(N$1,집계!$2:$2,0)-1,FALSE),"")</f>
        <v>0</v>
      </c>
      <c r="O158" s="16">
        <f>IFERROR(VLOOKUP($A158,집계!$B:$AD,MATCH(O$1,집계!$2:$2,0)-1,FALSE),"")</f>
        <v>76.333333333333329</v>
      </c>
      <c r="P158" s="31" t="str">
        <f>IFERROR(VLOOKUP($A158,집계!$B:$AD,MATCH(P$1,집계!$2:$2,0)-1,FALSE),"")</f>
        <v/>
      </c>
    </row>
    <row r="159" spans="1:16" ht="17.100000000000001" customHeight="1" x14ac:dyDescent="0.35">
      <c r="A159" s="2">
        <v>20404690</v>
      </c>
      <c r="B159" s="4">
        <f>IFERROR(VLOOKUP($A159,집계!$B:$AD,MATCH(B$1,집계!$2:$2,0)-1,FALSE),"")</f>
        <v>19</v>
      </c>
      <c r="C159" s="4" t="str">
        <f>IFERROR(VLOOKUP($A159,집계!$B:$AD,MATCH(C$1,집계!$2:$2,0)-1,FALSE),"")</f>
        <v>김상찬</v>
      </c>
      <c r="D159" s="4">
        <f>IFERROR(VLOOKUP($A159,집계!$B:$AD,MATCH(D$1,집계!$2:$2,0)-1,FALSE),"")</f>
        <v>20404690</v>
      </c>
      <c r="E159" s="4" t="str">
        <f>IFERROR(VLOOKUP($A159,집계!$B:$AD,MATCH(E$1,집계!$2:$2,0)-1,FALSE),"")</f>
        <v>AI 딥러닝 기반 포트홀·균열 검출 도로 인프라 안전점검 솔루션</v>
      </c>
      <c r="F159" s="31">
        <f>IFERROR(VLOOKUP($A159,대상!$B:$AD,MATCH(F$1,대상!$1:$1,0)-1,FALSE),"")</f>
        <v>0</v>
      </c>
      <c r="G159" s="3">
        <f>IFERROR(VLOOKUP($A159,집계!$B:$AD,MATCH(G$1,집계!$2:$2,0)-1,FALSE),"")</f>
        <v>5</v>
      </c>
      <c r="H159" s="3">
        <f>IFERROR(VLOOKUP($A159,집계!$B:$AD,MATCH(H$1,집계!$2:$2,0)-1,FALSE),"")</f>
        <v>70</v>
      </c>
      <c r="I159" s="3">
        <f>IFERROR(VLOOKUP($A159,집계!$B:$AD,MATCH(I$1,집계!$2:$2,0)-1,FALSE),"")</f>
        <v>89</v>
      </c>
      <c r="J159" s="3">
        <f>IFERROR(VLOOKUP($A159,집계!$B:$AD,MATCH(J$1,집계!$2:$2,0)-1,FALSE),"")</f>
        <v>89</v>
      </c>
      <c r="K159" s="3">
        <f>IFERROR(VLOOKUP($A159,집계!$B:$AD,MATCH(K$1,집계!$2:$2,0)-1,FALSE),"")</f>
        <v>89</v>
      </c>
      <c r="L159" s="3">
        <f>IFERROR(VLOOKUP($A159,집계!$B:$AD,MATCH(L$1,집계!$2:$2,0)-1,FALSE),"")</f>
        <v>77</v>
      </c>
      <c r="M159" s="16">
        <f>IFERROR(VLOOKUP($A159,집계!$B:$AD,MATCH(M$1,집계!$2:$2,0)-1,FALSE),"")</f>
        <v>85</v>
      </c>
      <c r="N159" s="16">
        <f>IFERROR(VLOOKUP($A159,집계!$B:$AD,MATCH(N$1,집계!$2:$2,0)-1,FALSE),"")</f>
        <v>0</v>
      </c>
      <c r="O159" s="16">
        <f>IFERROR(VLOOKUP($A159,집계!$B:$AD,MATCH(O$1,집계!$2:$2,0)-1,FALSE),"")</f>
        <v>85</v>
      </c>
      <c r="P159" s="31" t="str">
        <f>IFERROR(VLOOKUP($A159,집계!$B:$AD,MATCH(P$1,집계!$2:$2,0)-1,FALSE),"")</f>
        <v/>
      </c>
    </row>
    <row r="160" spans="1:16" ht="17.100000000000001" customHeight="1" x14ac:dyDescent="0.35">
      <c r="A160" s="2">
        <v>20417596</v>
      </c>
      <c r="B160" s="4">
        <f>IFERROR(VLOOKUP($A160,집계!$B:$AD,MATCH(B$1,집계!$2:$2,0)-1,FALSE),"")</f>
        <v>3</v>
      </c>
      <c r="C160" s="4" t="str">
        <f>IFERROR(VLOOKUP($A160,집계!$B:$AD,MATCH(C$1,집계!$2:$2,0)-1,FALSE),"")</f>
        <v>전일</v>
      </c>
      <c r="D160" s="4">
        <f>IFERROR(VLOOKUP($A160,집계!$B:$AD,MATCH(D$1,집계!$2:$2,0)-1,FALSE),"")</f>
        <v>20417596</v>
      </c>
      <c r="E160" s="4" t="str">
        <f>IFERROR(VLOOKUP($A160,집계!$B:$AD,MATCH(E$1,집계!$2:$2,0)-1,FALSE),"")</f>
        <v>차세대 600W급 반도체 EUV 노광 공정용 고투과 친환경 펠리클</v>
      </c>
      <c r="F160" s="31">
        <f>IFERROR(VLOOKUP($A160,대상!$B:$AD,MATCH(F$1,대상!$1:$1,0)-1,FALSE),"")</f>
        <v>0</v>
      </c>
      <c r="G160" s="3">
        <f>IFERROR(VLOOKUP($A160,집계!$B:$AD,MATCH(G$1,집계!$2:$2,0)-1,FALSE),"")</f>
        <v>5</v>
      </c>
      <c r="H160" s="3">
        <f>IFERROR(VLOOKUP($A160,집계!$B:$AD,MATCH(H$1,집계!$2:$2,0)-1,FALSE),"")</f>
        <v>94</v>
      </c>
      <c r="I160" s="3">
        <f>IFERROR(VLOOKUP($A160,집계!$B:$AD,MATCH(I$1,집계!$2:$2,0)-1,FALSE),"")</f>
        <v>94</v>
      </c>
      <c r="J160" s="3">
        <f>IFERROR(VLOOKUP($A160,집계!$B:$AD,MATCH(J$1,집계!$2:$2,0)-1,FALSE),"")</f>
        <v>94</v>
      </c>
      <c r="K160" s="3">
        <f>IFERROR(VLOOKUP($A160,집계!$B:$AD,MATCH(K$1,집계!$2:$2,0)-1,FALSE),"")</f>
        <v>94</v>
      </c>
      <c r="L160" s="3">
        <f>IFERROR(VLOOKUP($A160,집계!$B:$AD,MATCH(L$1,집계!$2:$2,0)-1,FALSE),"")</f>
        <v>94</v>
      </c>
      <c r="M160" s="16">
        <f>IFERROR(VLOOKUP($A160,집계!$B:$AD,MATCH(M$1,집계!$2:$2,0)-1,FALSE),"")</f>
        <v>94</v>
      </c>
      <c r="N160" s="16">
        <f>IFERROR(VLOOKUP($A160,집계!$B:$AD,MATCH(N$1,집계!$2:$2,0)-1,FALSE),"")</f>
        <v>0</v>
      </c>
      <c r="O160" s="16">
        <f>IFERROR(VLOOKUP($A160,집계!$B:$AD,MATCH(O$1,집계!$2:$2,0)-1,FALSE),"")</f>
        <v>94</v>
      </c>
      <c r="P160" s="31" t="str">
        <f>IFERROR(VLOOKUP($A160,집계!$B:$AD,MATCH(P$1,집계!$2:$2,0)-1,FALSE),"")</f>
        <v/>
      </c>
    </row>
    <row r="161" spans="1:16" ht="17.100000000000001" customHeight="1" x14ac:dyDescent="0.35">
      <c r="A161" s="2">
        <v>20427490</v>
      </c>
      <c r="B161" s="4">
        <f>IFERROR(VLOOKUP($A161,집계!$B:$AD,MATCH(B$1,집계!$2:$2,0)-1,FALSE),"")</f>
        <v>12</v>
      </c>
      <c r="C161" s="4" t="str">
        <f>IFERROR(VLOOKUP($A161,집계!$B:$AD,MATCH(C$1,집계!$2:$2,0)-1,FALSE),"")</f>
        <v>전정배</v>
      </c>
      <c r="D161" s="4">
        <f>IFERROR(VLOOKUP($A161,집계!$B:$AD,MATCH(D$1,집계!$2:$2,0)-1,FALSE),"")</f>
        <v>20427490</v>
      </c>
      <c r="E161" s="4" t="str">
        <f>IFERROR(VLOOKUP($A161,집계!$B:$AD,MATCH(E$1,집계!$2:$2,0)-1,FALSE),"")</f>
        <v>열화상 기반 통합 감지 기술이 적용된 전기차 화재 자율 초기진압 기능의 지하주차장 스마트 안전로봇 시스템</v>
      </c>
      <c r="F161" s="31">
        <f>IFERROR(VLOOKUP($A161,대상!$B:$AD,MATCH(F$1,대상!$1:$1,0)-1,FALSE),"")</f>
        <v>0</v>
      </c>
      <c r="G161" s="3">
        <f>IFERROR(VLOOKUP($A161,집계!$B:$AD,MATCH(G$1,집계!$2:$2,0)-1,FALSE),"")</f>
        <v>5</v>
      </c>
      <c r="H161" s="3">
        <f>IFERROR(VLOOKUP($A161,집계!$B:$AD,MATCH(H$1,집계!$2:$2,0)-1,FALSE),"")</f>
        <v>91</v>
      </c>
      <c r="I161" s="3">
        <f>IFERROR(VLOOKUP($A161,집계!$B:$AD,MATCH(I$1,집계!$2:$2,0)-1,FALSE),"")</f>
        <v>94</v>
      </c>
      <c r="J161" s="3">
        <f>IFERROR(VLOOKUP($A161,집계!$B:$AD,MATCH(J$1,집계!$2:$2,0)-1,FALSE),"")</f>
        <v>91</v>
      </c>
      <c r="K161" s="3">
        <f>IFERROR(VLOOKUP($A161,집계!$B:$AD,MATCH(K$1,집계!$2:$2,0)-1,FALSE),"")</f>
        <v>90</v>
      </c>
      <c r="L161" s="3">
        <f>IFERROR(VLOOKUP($A161,집계!$B:$AD,MATCH(L$1,집계!$2:$2,0)-1,FALSE),"")</f>
        <v>91</v>
      </c>
      <c r="M161" s="16">
        <f>IFERROR(VLOOKUP($A161,집계!$B:$AD,MATCH(M$1,집계!$2:$2,0)-1,FALSE),"")</f>
        <v>91</v>
      </c>
      <c r="N161" s="16">
        <f>IFERROR(VLOOKUP($A161,집계!$B:$AD,MATCH(N$1,집계!$2:$2,0)-1,FALSE),"")</f>
        <v>0</v>
      </c>
      <c r="O161" s="16">
        <f>IFERROR(VLOOKUP($A161,집계!$B:$AD,MATCH(O$1,집계!$2:$2,0)-1,FALSE),"")</f>
        <v>91</v>
      </c>
      <c r="P161" s="31" t="str">
        <f>IFERROR(VLOOKUP($A161,집계!$B:$AD,MATCH(P$1,집계!$2:$2,0)-1,FALSE),"")</f>
        <v/>
      </c>
    </row>
    <row r="162" spans="1:16" ht="17.100000000000001" customHeight="1" x14ac:dyDescent="0.35">
      <c r="A162" s="2">
        <v>20428725</v>
      </c>
      <c r="B162" s="4">
        <f>IFERROR(VLOOKUP($A162,집계!$B:$AD,MATCH(B$1,집계!$2:$2,0)-1,FALSE),"")</f>
        <v>186</v>
      </c>
      <c r="C162" s="4" t="str">
        <f>IFERROR(VLOOKUP($A162,집계!$B:$AD,MATCH(C$1,집계!$2:$2,0)-1,FALSE),"")</f>
        <v>김성은</v>
      </c>
      <c r="D162" s="4">
        <f>IFERROR(VLOOKUP($A162,집계!$B:$AD,MATCH(D$1,집계!$2:$2,0)-1,FALSE),"")</f>
        <v>20428725</v>
      </c>
      <c r="E162" s="4" t="str">
        <f>IFERROR(VLOOKUP($A162,집계!$B:$AD,MATCH(E$1,집계!$2:$2,0)-1,FALSE),"")</f>
        <v>K-POP 입체 아크릴 포토카드 자판기</v>
      </c>
      <c r="F162" s="31">
        <f>IFERROR(VLOOKUP($A162,대상!$B:$AD,MATCH(F$1,대상!$1:$1,0)-1,FALSE),"")</f>
        <v>0</v>
      </c>
      <c r="G162" s="3">
        <f>IFERROR(VLOOKUP($A162,집계!$B:$AD,MATCH(G$1,집계!$2:$2,0)-1,FALSE),"")</f>
        <v>5</v>
      </c>
      <c r="H162" s="3">
        <f>IFERROR(VLOOKUP($A162,집계!$B:$AD,MATCH(H$1,집계!$2:$2,0)-1,FALSE),"")</f>
        <v>72</v>
      </c>
      <c r="I162" s="3">
        <f>IFERROR(VLOOKUP($A162,집계!$B:$AD,MATCH(I$1,집계!$2:$2,0)-1,FALSE),"")</f>
        <v>65</v>
      </c>
      <c r="J162" s="3">
        <f>IFERROR(VLOOKUP($A162,집계!$B:$AD,MATCH(J$1,집계!$2:$2,0)-1,FALSE),"")</f>
        <v>67</v>
      </c>
      <c r="K162" s="3">
        <f>IFERROR(VLOOKUP($A162,집계!$B:$AD,MATCH(K$1,집계!$2:$2,0)-1,FALSE),"")</f>
        <v>68</v>
      </c>
      <c r="L162" s="3">
        <f>IFERROR(VLOOKUP($A162,집계!$B:$AD,MATCH(L$1,집계!$2:$2,0)-1,FALSE),"")</f>
        <v>66</v>
      </c>
      <c r="M162" s="16">
        <f>IFERROR(VLOOKUP($A162,집계!$B:$AD,MATCH(M$1,집계!$2:$2,0)-1,FALSE),"")</f>
        <v>67</v>
      </c>
      <c r="N162" s="16">
        <f>IFERROR(VLOOKUP($A162,집계!$B:$AD,MATCH(N$1,집계!$2:$2,0)-1,FALSE),"")</f>
        <v>0</v>
      </c>
      <c r="O162" s="16">
        <f>IFERROR(VLOOKUP($A162,집계!$B:$AD,MATCH(O$1,집계!$2:$2,0)-1,FALSE),"")</f>
        <v>67</v>
      </c>
      <c r="P162" s="31" t="str">
        <f>IFERROR(VLOOKUP($A162,집계!$B:$AD,MATCH(P$1,집계!$2:$2,0)-1,FALSE),"")</f>
        <v/>
      </c>
    </row>
    <row r="163" spans="1:16" ht="17.100000000000001" customHeight="1" x14ac:dyDescent="0.35">
      <c r="A163" s="2">
        <v>20430892</v>
      </c>
      <c r="B163" s="4">
        <f>IFERROR(VLOOKUP($A163,집계!$B:$AD,MATCH(B$1,집계!$2:$2,0)-1,FALSE),"")</f>
        <v>120</v>
      </c>
      <c r="C163" s="4" t="str">
        <f>IFERROR(VLOOKUP($A163,집계!$B:$AD,MATCH(C$1,집계!$2:$2,0)-1,FALSE),"")</f>
        <v>장진혁</v>
      </c>
      <c r="D163" s="4">
        <f>IFERROR(VLOOKUP($A163,집계!$B:$AD,MATCH(D$1,집계!$2:$2,0)-1,FALSE),"")</f>
        <v>20430892</v>
      </c>
      <c r="E163" s="4" t="str">
        <f>IFERROR(VLOOKUP($A163,집계!$B:$AD,MATCH(E$1,집계!$2:$2,0)-1,FALSE),"")</f>
        <v>천문 취미의 대중화를 이끄는 합리적 가격·사용자 친화적 설계의 국산 천문 장비</v>
      </c>
      <c r="F163" s="31">
        <f>IFERROR(VLOOKUP($A163,대상!$B:$AD,MATCH(F$1,대상!$1:$1,0)-1,FALSE),"")</f>
        <v>0</v>
      </c>
      <c r="G163" s="3">
        <f>IFERROR(VLOOKUP($A163,집계!$B:$AD,MATCH(G$1,집계!$2:$2,0)-1,FALSE),"")</f>
        <v>5</v>
      </c>
      <c r="H163" s="3">
        <f>IFERROR(VLOOKUP($A163,집계!$B:$AD,MATCH(H$1,집계!$2:$2,0)-1,FALSE),"")</f>
        <v>75</v>
      </c>
      <c r="I163" s="3">
        <f>IFERROR(VLOOKUP($A163,집계!$B:$AD,MATCH(I$1,집계!$2:$2,0)-1,FALSE),"")</f>
        <v>70</v>
      </c>
      <c r="J163" s="3">
        <f>IFERROR(VLOOKUP($A163,집계!$B:$AD,MATCH(J$1,집계!$2:$2,0)-1,FALSE),"")</f>
        <v>76</v>
      </c>
      <c r="K163" s="3">
        <f>IFERROR(VLOOKUP($A163,집계!$B:$AD,MATCH(K$1,집계!$2:$2,0)-1,FALSE),"")</f>
        <v>79</v>
      </c>
      <c r="L163" s="3">
        <f>IFERROR(VLOOKUP($A163,집계!$B:$AD,MATCH(L$1,집계!$2:$2,0)-1,FALSE),"")</f>
        <v>71</v>
      </c>
      <c r="M163" s="16">
        <f>IFERROR(VLOOKUP($A163,집계!$B:$AD,MATCH(M$1,집계!$2:$2,0)-1,FALSE),"")</f>
        <v>74</v>
      </c>
      <c r="N163" s="16">
        <f>IFERROR(VLOOKUP($A163,집계!$B:$AD,MATCH(N$1,집계!$2:$2,0)-1,FALSE),"")</f>
        <v>0</v>
      </c>
      <c r="O163" s="16">
        <f>IFERROR(VLOOKUP($A163,집계!$B:$AD,MATCH(O$1,집계!$2:$2,0)-1,FALSE),"")</f>
        <v>74</v>
      </c>
      <c r="P163" s="31" t="str">
        <f>IFERROR(VLOOKUP($A163,집계!$B:$AD,MATCH(P$1,집계!$2:$2,0)-1,FALSE),"")</f>
        <v/>
      </c>
    </row>
    <row r="164" spans="1:16" ht="17.100000000000001" customHeight="1" x14ac:dyDescent="0.35">
      <c r="A164" s="2">
        <v>20432837</v>
      </c>
      <c r="B164" s="4">
        <f>IFERROR(VLOOKUP($A164,집계!$B:$AD,MATCH(B$1,집계!$2:$2,0)-1,FALSE),"")</f>
        <v>155</v>
      </c>
      <c r="C164" s="4" t="str">
        <f>IFERROR(VLOOKUP($A164,집계!$B:$AD,MATCH(C$1,집계!$2:$2,0)-1,FALSE),"")</f>
        <v>최은열</v>
      </c>
      <c r="D164" s="4">
        <f>IFERROR(VLOOKUP($A164,집계!$B:$AD,MATCH(D$1,집계!$2:$2,0)-1,FALSE),"")</f>
        <v>20432837</v>
      </c>
      <c r="E164" s="4" t="str">
        <f>IFERROR(VLOOKUP($A164,집계!$B:$AD,MATCH(E$1,집계!$2:$2,0)-1,FALSE),"")</f>
        <v>도심 내 맨홀 개방 시 발생할 수 있는 추락사고를 예방하기 위한 장치</v>
      </c>
      <c r="F164" s="31">
        <f>IFERROR(VLOOKUP($A164,대상!$B:$AD,MATCH(F$1,대상!$1:$1,0)-1,FALSE),"")</f>
        <v>0</v>
      </c>
      <c r="G164" s="3">
        <f>IFERROR(VLOOKUP($A164,집계!$B:$AD,MATCH(G$1,집계!$2:$2,0)-1,FALSE),"")</f>
        <v>5</v>
      </c>
      <c r="H164" s="3">
        <f>IFERROR(VLOOKUP($A164,집계!$B:$AD,MATCH(H$1,집계!$2:$2,0)-1,FALSE),"")</f>
        <v>61</v>
      </c>
      <c r="I164" s="3">
        <f>IFERROR(VLOOKUP($A164,집계!$B:$AD,MATCH(I$1,집계!$2:$2,0)-1,FALSE),"")</f>
        <v>67</v>
      </c>
      <c r="J164" s="3">
        <f>IFERROR(VLOOKUP($A164,집계!$B:$AD,MATCH(J$1,집계!$2:$2,0)-1,FALSE),"")</f>
        <v>79</v>
      </c>
      <c r="K164" s="3">
        <f>IFERROR(VLOOKUP($A164,집계!$B:$AD,MATCH(K$1,집계!$2:$2,0)-1,FALSE),"")</f>
        <v>68</v>
      </c>
      <c r="L164" s="3">
        <f>IFERROR(VLOOKUP($A164,집계!$B:$AD,MATCH(L$1,집계!$2:$2,0)-1,FALSE),"")</f>
        <v>88</v>
      </c>
      <c r="M164" s="16">
        <f>IFERROR(VLOOKUP($A164,집계!$B:$AD,MATCH(M$1,집계!$2:$2,0)-1,FALSE),"")</f>
        <v>71.333333333333329</v>
      </c>
      <c r="N164" s="16">
        <f>IFERROR(VLOOKUP($A164,집계!$B:$AD,MATCH(N$1,집계!$2:$2,0)-1,FALSE),"")</f>
        <v>0</v>
      </c>
      <c r="O164" s="16">
        <f>IFERROR(VLOOKUP($A164,집계!$B:$AD,MATCH(O$1,집계!$2:$2,0)-1,FALSE),"")</f>
        <v>71.333333333333329</v>
      </c>
      <c r="P164" s="31" t="str">
        <f>IFERROR(VLOOKUP($A164,집계!$B:$AD,MATCH(P$1,집계!$2:$2,0)-1,FALSE),"")</f>
        <v/>
      </c>
    </row>
    <row r="165" spans="1:16" ht="17.100000000000001" customHeight="1" x14ac:dyDescent="0.35">
      <c r="A165" s="2">
        <v>20414814</v>
      </c>
      <c r="B165" s="4">
        <f>IFERROR(VLOOKUP($A165,집계!$B:$AD,MATCH(B$1,집계!$2:$2,0)-1,FALSE),"")</f>
        <v>24</v>
      </c>
      <c r="C165" s="4" t="str">
        <f>IFERROR(VLOOKUP($A165,집계!$B:$AD,MATCH(C$1,집계!$2:$2,0)-1,FALSE),"")</f>
        <v/>
      </c>
      <c r="D165" s="4">
        <f>IFERROR(VLOOKUP($A165,집계!$B:$AD,MATCH(D$1,집계!$2:$2,0)-1,FALSE),"")</f>
        <v>20414814</v>
      </c>
      <c r="E165" s="4" t="str">
        <f>IFERROR(VLOOKUP($A165,집계!$B:$AD,MATCH(E$1,집계!$2:$2,0)-1,FALSE),"")</f>
        <v>반도체·로봇 극한환경용 파티클-Zero 내식성 하모닉 감속기</v>
      </c>
      <c r="F165" s="31" t="str">
        <f>IFERROR(VLOOKUP($A165,대상!$B:$AD,MATCH(F$1,대상!$1:$1,0)-1,FALSE),"")</f>
        <v/>
      </c>
      <c r="G165" s="3">
        <f>IFERROR(VLOOKUP($A165,집계!$B:$AD,MATCH(G$1,집계!$2:$2,0)-1,FALSE),"")</f>
        <v>5</v>
      </c>
      <c r="H165" s="3">
        <f>IFERROR(VLOOKUP($A165,집계!$B:$AD,MATCH(H$1,집계!$2:$2,0)-1,FALSE),"")</f>
        <v>59</v>
      </c>
      <c r="I165" s="3">
        <f>IFERROR(VLOOKUP($A165,집계!$B:$AD,MATCH(I$1,집계!$2:$2,0)-1,FALSE),"")</f>
        <v>86</v>
      </c>
      <c r="J165" s="3">
        <f>IFERROR(VLOOKUP($A165,집계!$B:$AD,MATCH(J$1,집계!$2:$2,0)-1,FALSE),"")</f>
        <v>78</v>
      </c>
      <c r="K165" s="3">
        <f>IFERROR(VLOOKUP($A165,집계!$B:$AD,MATCH(K$1,집계!$2:$2,0)-1,FALSE),"")</f>
        <v>85</v>
      </c>
      <c r="L165" s="3">
        <f>IFERROR(VLOOKUP($A165,집계!$B:$AD,MATCH(L$1,집계!$2:$2,0)-1,FALSE),"")</f>
        <v>86</v>
      </c>
      <c r="M165" s="16">
        <f>IFERROR(VLOOKUP($A165,집계!$B:$AD,MATCH(M$1,집계!$2:$2,0)-1,FALSE),"")</f>
        <v>83</v>
      </c>
      <c r="N165" s="16">
        <f>IFERROR(VLOOKUP($A165,집계!$B:$AD,MATCH(N$1,집계!$2:$2,0)-1,FALSE),"")</f>
        <v>0</v>
      </c>
      <c r="O165" s="16">
        <f>IFERROR(VLOOKUP($A165,집계!$B:$AD,MATCH(O$1,집계!$2:$2,0)-1,FALSE),"")</f>
        <v>83</v>
      </c>
      <c r="P165" s="31" t="str">
        <f>IFERROR(VLOOKUP($A165,집계!$B:$AD,MATCH(P$1,집계!$2:$2,0)-1,FALSE),"")</f>
        <v/>
      </c>
    </row>
    <row r="166" spans="1:16" ht="17.100000000000001" customHeight="1" x14ac:dyDescent="0.35">
      <c r="A166" s="2">
        <v>20417238</v>
      </c>
      <c r="B166" s="4">
        <f>IFERROR(VLOOKUP($A166,집계!$B:$AD,MATCH(B$1,집계!$2:$2,0)-1,FALSE),"")</f>
        <v>12</v>
      </c>
      <c r="C166" s="4" t="str">
        <f>IFERROR(VLOOKUP($A166,집계!$B:$AD,MATCH(C$1,집계!$2:$2,0)-1,FALSE),"")</f>
        <v/>
      </c>
      <c r="D166" s="4">
        <f>IFERROR(VLOOKUP($A166,집계!$B:$AD,MATCH(D$1,집계!$2:$2,0)-1,FALSE),"")</f>
        <v>20417238</v>
      </c>
      <c r="E166" s="4" t="str">
        <f>IFERROR(VLOOKUP($A166,집계!$B:$AD,MATCH(E$1,집계!$2:$2,0)-1,FALSE),"")</f>
        <v>고내구성 스트레인 센서를 이용한 자동차 타이어 및 방진고무의 실시간 이상징후 AI 탐지 시스템</v>
      </c>
      <c r="F166" s="31" t="str">
        <f>IFERROR(VLOOKUP($A166,대상!$B:$AD,MATCH(F$1,대상!$1:$1,0)-1,FALSE),"")</f>
        <v/>
      </c>
      <c r="G166" s="3">
        <f>IFERROR(VLOOKUP($A166,집계!$B:$AD,MATCH(G$1,집계!$2:$2,0)-1,FALSE),"")</f>
        <v>5</v>
      </c>
      <c r="H166" s="3">
        <f>IFERROR(VLOOKUP($A166,집계!$B:$AD,MATCH(H$1,집계!$2:$2,0)-1,FALSE),"")</f>
        <v>91</v>
      </c>
      <c r="I166" s="3">
        <f>IFERROR(VLOOKUP($A166,집계!$B:$AD,MATCH(I$1,집계!$2:$2,0)-1,FALSE),"")</f>
        <v>95</v>
      </c>
      <c r="J166" s="3">
        <f>IFERROR(VLOOKUP($A166,집계!$B:$AD,MATCH(J$1,집계!$2:$2,0)-1,FALSE),"")</f>
        <v>90</v>
      </c>
      <c r="K166" s="3">
        <f>IFERROR(VLOOKUP($A166,집계!$B:$AD,MATCH(K$1,집계!$2:$2,0)-1,FALSE),"")</f>
        <v>90</v>
      </c>
      <c r="L166" s="3">
        <f>IFERROR(VLOOKUP($A166,집계!$B:$AD,MATCH(L$1,집계!$2:$2,0)-1,FALSE),"")</f>
        <v>92</v>
      </c>
      <c r="M166" s="16">
        <f>IFERROR(VLOOKUP($A166,집계!$B:$AD,MATCH(M$1,집계!$2:$2,0)-1,FALSE),"")</f>
        <v>91</v>
      </c>
      <c r="N166" s="16">
        <f>IFERROR(VLOOKUP($A166,집계!$B:$AD,MATCH(N$1,집계!$2:$2,0)-1,FALSE),"")</f>
        <v>0</v>
      </c>
      <c r="O166" s="16">
        <f>IFERROR(VLOOKUP($A166,집계!$B:$AD,MATCH(O$1,집계!$2:$2,0)-1,FALSE),"")</f>
        <v>91</v>
      </c>
      <c r="P166" s="31" t="str">
        <f>IFERROR(VLOOKUP($A166,집계!$B:$AD,MATCH(P$1,집계!$2:$2,0)-1,FALSE),"")</f>
        <v/>
      </c>
    </row>
    <row r="167" spans="1:16" ht="17.100000000000001" customHeight="1" x14ac:dyDescent="0.35">
      <c r="A167" s="2">
        <v>20403257</v>
      </c>
      <c r="B167" s="4">
        <f>IFERROR(VLOOKUP($A167,집계!$B:$AD,MATCH(B$1,집계!$2:$2,0)-1,FALSE),"")</f>
        <v>27</v>
      </c>
      <c r="C167" s="4" t="str">
        <f>IFERROR(VLOOKUP($A167,집계!$B:$AD,MATCH(C$1,집계!$2:$2,0)-1,FALSE),"")</f>
        <v>황의성</v>
      </c>
      <c r="D167" s="4">
        <f>IFERROR(VLOOKUP($A167,집계!$B:$AD,MATCH(D$1,집계!$2:$2,0)-1,FALSE),"")</f>
        <v>20403257</v>
      </c>
      <c r="E167" s="4" t="str">
        <f>IFERROR(VLOOKUP($A167,집계!$B:$AD,MATCH(E$1,집계!$2:$2,0)-1,FALSE),"")</f>
        <v>환경 오염 90% 저감형 모듈러 공법 및 스마트 계측 기술이 적용된  고강도 내진 복합말뚝 (K-PILE)</v>
      </c>
      <c r="F167" s="31">
        <f>IFERROR(VLOOKUP($A167,대상!$B:$AD,MATCH(F$1,대상!$1:$1,0)-1,FALSE),"")</f>
        <v>0</v>
      </c>
      <c r="G167" s="3">
        <f>IFERROR(VLOOKUP($A167,집계!$B:$AD,MATCH(G$1,집계!$2:$2,0)-1,FALSE),"")</f>
        <v>5</v>
      </c>
      <c r="H167" s="3">
        <f>IFERROR(VLOOKUP($A167,집계!$B:$AD,MATCH(H$1,집계!$2:$2,0)-1,FALSE),"")</f>
        <v>63</v>
      </c>
      <c r="I167" s="3">
        <f>IFERROR(VLOOKUP($A167,집계!$B:$AD,MATCH(I$1,집계!$2:$2,0)-1,FALSE),"")</f>
        <v>79</v>
      </c>
      <c r="J167" s="3">
        <f>IFERROR(VLOOKUP($A167,집계!$B:$AD,MATCH(J$1,집계!$2:$2,0)-1,FALSE),"")</f>
        <v>89</v>
      </c>
      <c r="K167" s="3">
        <f>IFERROR(VLOOKUP($A167,집계!$B:$AD,MATCH(K$1,집계!$2:$2,0)-1,FALSE),"")</f>
        <v>79</v>
      </c>
      <c r="L167" s="3">
        <f>IFERROR(VLOOKUP($A167,집계!$B:$AD,MATCH(L$1,집계!$2:$2,0)-1,FALSE),"")</f>
        <v>89</v>
      </c>
      <c r="M167" s="16">
        <f>IFERROR(VLOOKUP($A167,집계!$B:$AD,MATCH(M$1,집계!$2:$2,0)-1,FALSE),"")</f>
        <v>82.333333333333329</v>
      </c>
      <c r="N167" s="16">
        <f>IFERROR(VLOOKUP($A167,집계!$B:$AD,MATCH(N$1,집계!$2:$2,0)-1,FALSE),"")</f>
        <v>0</v>
      </c>
      <c r="O167" s="16">
        <f>IFERROR(VLOOKUP($A167,집계!$B:$AD,MATCH(O$1,집계!$2:$2,0)-1,FALSE),"")</f>
        <v>82.333333333333329</v>
      </c>
      <c r="P167" s="31" t="str">
        <f>IFERROR(VLOOKUP($A167,집계!$B:$AD,MATCH(P$1,집계!$2:$2,0)-1,FALSE),"")</f>
        <v/>
      </c>
    </row>
    <row r="168" spans="1:16" ht="17.100000000000001" customHeight="1" x14ac:dyDescent="0.35">
      <c r="A168" s="2">
        <v>20403260</v>
      </c>
      <c r="B168" s="4">
        <f>IFERROR(VLOOKUP($A168,집계!$B:$AD,MATCH(B$1,집계!$2:$2,0)-1,FALSE),"")</f>
        <v>176</v>
      </c>
      <c r="C168" s="4" t="str">
        <f>IFERROR(VLOOKUP($A168,집계!$B:$AD,MATCH(C$1,집계!$2:$2,0)-1,FALSE),"")</f>
        <v>이정훈</v>
      </c>
      <c r="D168" s="4">
        <f>IFERROR(VLOOKUP($A168,집계!$B:$AD,MATCH(D$1,집계!$2:$2,0)-1,FALSE),"")</f>
        <v>20403260</v>
      </c>
      <c r="E168" s="4" t="str">
        <f>IFERROR(VLOOKUP($A168,집계!$B:$AD,MATCH(E$1,집계!$2:$2,0)-1,FALSE),"")</f>
        <v>항공 이동 환경 구조 설계 기술이 적용된 반려동물 이동 안전 솔루션</v>
      </c>
      <c r="F168" s="31">
        <f>IFERROR(VLOOKUP($A168,대상!$B:$AD,MATCH(F$1,대상!$1:$1,0)-1,FALSE),"")</f>
        <v>0</v>
      </c>
      <c r="G168" s="3">
        <f>IFERROR(VLOOKUP($A168,집계!$B:$AD,MATCH(G$1,집계!$2:$2,0)-1,FALSE),"")</f>
        <v>5</v>
      </c>
      <c r="H168" s="3">
        <f>IFERROR(VLOOKUP($A168,집계!$B:$AD,MATCH(H$1,집계!$2:$2,0)-1,FALSE),"")</f>
        <v>62</v>
      </c>
      <c r="I168" s="3">
        <f>IFERROR(VLOOKUP($A168,집계!$B:$AD,MATCH(I$1,집계!$2:$2,0)-1,FALSE),"")</f>
        <v>73</v>
      </c>
      <c r="J168" s="3">
        <f>IFERROR(VLOOKUP($A168,집계!$B:$AD,MATCH(J$1,집계!$2:$2,0)-1,FALSE),"")</f>
        <v>74</v>
      </c>
      <c r="K168" s="3">
        <f>IFERROR(VLOOKUP($A168,집계!$B:$AD,MATCH(K$1,집계!$2:$2,0)-1,FALSE),"")</f>
        <v>68</v>
      </c>
      <c r="L168" s="3">
        <f>IFERROR(VLOOKUP($A168,집계!$B:$AD,MATCH(L$1,집계!$2:$2,0)-1,FALSE),"")</f>
        <v>64</v>
      </c>
      <c r="M168" s="16">
        <f>IFERROR(VLOOKUP($A168,집계!$B:$AD,MATCH(M$1,집계!$2:$2,0)-1,FALSE),"")</f>
        <v>68.333333333333329</v>
      </c>
      <c r="N168" s="16">
        <f>IFERROR(VLOOKUP($A168,집계!$B:$AD,MATCH(N$1,집계!$2:$2,0)-1,FALSE),"")</f>
        <v>0</v>
      </c>
      <c r="O168" s="16">
        <f>IFERROR(VLOOKUP($A168,집계!$B:$AD,MATCH(O$1,집계!$2:$2,0)-1,FALSE),"")</f>
        <v>68.333333333333329</v>
      </c>
      <c r="P168" s="31" t="str">
        <f>IFERROR(VLOOKUP($A168,집계!$B:$AD,MATCH(P$1,집계!$2:$2,0)-1,FALSE),"")</f>
        <v/>
      </c>
    </row>
    <row r="169" spans="1:16" ht="17.100000000000001" customHeight="1" x14ac:dyDescent="0.35">
      <c r="A169" s="2">
        <v>20403852</v>
      </c>
      <c r="B169" s="4">
        <f>IFERROR(VLOOKUP($A169,집계!$B:$AD,MATCH(B$1,집계!$2:$2,0)-1,FALSE),"")</f>
        <v>186</v>
      </c>
      <c r="C169" s="4" t="str">
        <f>IFERROR(VLOOKUP($A169,집계!$B:$AD,MATCH(C$1,집계!$2:$2,0)-1,FALSE),"")</f>
        <v>김수성</v>
      </c>
      <c r="D169" s="4">
        <f>IFERROR(VLOOKUP($A169,집계!$B:$AD,MATCH(D$1,집계!$2:$2,0)-1,FALSE),"")</f>
        <v>20403852</v>
      </c>
      <c r="E169" s="4" t="str">
        <f>IFERROR(VLOOKUP($A169,집계!$B:$AD,MATCH(E$1,집계!$2:$2,0)-1,FALSE),"")</f>
        <v>고압 송풍 기술 기반 우산 표면 수분 제거 기능의 친환경 “ 우산 건조기 “</v>
      </c>
      <c r="F169" s="31">
        <f>IFERROR(VLOOKUP($A169,대상!$B:$AD,MATCH(F$1,대상!$1:$1,0)-1,FALSE),"")</f>
        <v>0</v>
      </c>
      <c r="G169" s="3">
        <f>IFERROR(VLOOKUP($A169,집계!$B:$AD,MATCH(G$1,집계!$2:$2,0)-1,FALSE),"")</f>
        <v>5</v>
      </c>
      <c r="H169" s="3">
        <f>IFERROR(VLOOKUP($A169,집계!$B:$AD,MATCH(H$1,집계!$2:$2,0)-1,FALSE),"")</f>
        <v>65</v>
      </c>
      <c r="I169" s="3">
        <f>IFERROR(VLOOKUP($A169,집계!$B:$AD,MATCH(I$1,집계!$2:$2,0)-1,FALSE),"")</f>
        <v>68</v>
      </c>
      <c r="J169" s="3">
        <f>IFERROR(VLOOKUP($A169,집계!$B:$AD,MATCH(J$1,집계!$2:$2,0)-1,FALSE),"")</f>
        <v>69</v>
      </c>
      <c r="K169" s="3">
        <f>IFERROR(VLOOKUP($A169,집계!$B:$AD,MATCH(K$1,집계!$2:$2,0)-1,FALSE),"")</f>
        <v>68</v>
      </c>
      <c r="L169" s="3">
        <f>IFERROR(VLOOKUP($A169,집계!$B:$AD,MATCH(L$1,집계!$2:$2,0)-1,FALSE),"")</f>
        <v>62</v>
      </c>
      <c r="M169" s="16">
        <f>IFERROR(VLOOKUP($A169,집계!$B:$AD,MATCH(M$1,집계!$2:$2,0)-1,FALSE),"")</f>
        <v>67</v>
      </c>
      <c r="N169" s="16">
        <f>IFERROR(VLOOKUP($A169,집계!$B:$AD,MATCH(N$1,집계!$2:$2,0)-1,FALSE),"")</f>
        <v>0</v>
      </c>
      <c r="O169" s="16">
        <f>IFERROR(VLOOKUP($A169,집계!$B:$AD,MATCH(O$1,집계!$2:$2,0)-1,FALSE),"")</f>
        <v>67</v>
      </c>
      <c r="P169" s="31" t="str">
        <f>IFERROR(VLOOKUP($A169,집계!$B:$AD,MATCH(P$1,집계!$2:$2,0)-1,FALSE),"")</f>
        <v/>
      </c>
    </row>
    <row r="170" spans="1:16" ht="17.100000000000001" customHeight="1" x14ac:dyDescent="0.35">
      <c r="A170" s="2">
        <v>20405857</v>
      </c>
      <c r="B170" s="4">
        <f>IFERROR(VLOOKUP($A170,집계!$B:$AD,MATCH(B$1,집계!$2:$2,0)-1,FALSE),"")</f>
        <v>35</v>
      </c>
      <c r="C170" s="4" t="str">
        <f>IFERROR(VLOOKUP($A170,집계!$B:$AD,MATCH(C$1,집계!$2:$2,0)-1,FALSE),"")</f>
        <v>이지창</v>
      </c>
      <c r="D170" s="4">
        <f>IFERROR(VLOOKUP($A170,집계!$B:$AD,MATCH(D$1,집계!$2:$2,0)-1,FALSE),"")</f>
        <v>20405857</v>
      </c>
      <c r="E170" s="4" t="str">
        <f>IFERROR(VLOOKUP($A170,집계!$B:$AD,MATCH(E$1,집계!$2:$2,0)-1,FALSE),"")</f>
        <v>유해인자 정밀 감지 및 능동형 배기 제어 알고리즘이 탑재된 스마트 IoT 도장부스</v>
      </c>
      <c r="F170" s="31">
        <f>IFERROR(VLOOKUP($A170,대상!$B:$AD,MATCH(F$1,대상!$1:$1,0)-1,FALSE),"")</f>
        <v>0</v>
      </c>
      <c r="G170" s="3">
        <f>IFERROR(VLOOKUP($A170,집계!$B:$AD,MATCH(G$1,집계!$2:$2,0)-1,FALSE),"")</f>
        <v>5</v>
      </c>
      <c r="H170" s="3">
        <f>IFERROR(VLOOKUP($A170,집계!$B:$AD,MATCH(H$1,집계!$2:$2,0)-1,FALSE),"")</f>
        <v>60</v>
      </c>
      <c r="I170" s="3">
        <f>IFERROR(VLOOKUP($A170,집계!$B:$AD,MATCH(I$1,집계!$2:$2,0)-1,FALSE),"")</f>
        <v>79</v>
      </c>
      <c r="J170" s="3">
        <f>IFERROR(VLOOKUP($A170,집계!$B:$AD,MATCH(J$1,집계!$2:$2,0)-1,FALSE),"")</f>
        <v>88</v>
      </c>
      <c r="K170" s="3">
        <f>IFERROR(VLOOKUP($A170,집계!$B:$AD,MATCH(K$1,집계!$2:$2,0)-1,FALSE),"")</f>
        <v>89</v>
      </c>
      <c r="L170" s="3">
        <f>IFERROR(VLOOKUP($A170,집계!$B:$AD,MATCH(L$1,집계!$2:$2,0)-1,FALSE),"")</f>
        <v>77</v>
      </c>
      <c r="M170" s="16">
        <f>IFERROR(VLOOKUP($A170,집계!$B:$AD,MATCH(M$1,집계!$2:$2,0)-1,FALSE),"")</f>
        <v>81.333333333333329</v>
      </c>
      <c r="N170" s="16">
        <f>IFERROR(VLOOKUP($A170,집계!$B:$AD,MATCH(N$1,집계!$2:$2,0)-1,FALSE),"")</f>
        <v>0</v>
      </c>
      <c r="O170" s="16">
        <f>IFERROR(VLOOKUP($A170,집계!$B:$AD,MATCH(O$1,집계!$2:$2,0)-1,FALSE),"")</f>
        <v>81.333333333333329</v>
      </c>
      <c r="P170" s="31" t="str">
        <f>IFERROR(VLOOKUP($A170,집계!$B:$AD,MATCH(P$1,집계!$2:$2,0)-1,FALSE),"")</f>
        <v/>
      </c>
    </row>
    <row r="171" spans="1:16" ht="17.100000000000001" customHeight="1" x14ac:dyDescent="0.35">
      <c r="A171" s="2">
        <v>20408211</v>
      </c>
      <c r="B171" s="4">
        <f>IFERROR(VLOOKUP($A171,집계!$B:$AD,MATCH(B$1,집계!$2:$2,0)-1,FALSE),"")</f>
        <v>126</v>
      </c>
      <c r="C171" s="4" t="str">
        <f>IFERROR(VLOOKUP($A171,집계!$B:$AD,MATCH(C$1,집계!$2:$2,0)-1,FALSE),"")</f>
        <v>조남진</v>
      </c>
      <c r="D171" s="4">
        <f>IFERROR(VLOOKUP($A171,집계!$B:$AD,MATCH(D$1,집계!$2:$2,0)-1,FALSE),"")</f>
        <v>20408211</v>
      </c>
      <c r="E171" s="4" t="str">
        <f>IFERROR(VLOOKUP($A171,집계!$B:$AD,MATCH(E$1,집계!$2:$2,0)-1,FALSE),"")</f>
        <v>자율주행 소화 기능을 갖춘 물류센터용 화재 대응 로봇</v>
      </c>
      <c r="F171" s="31">
        <f>IFERROR(VLOOKUP($A171,대상!$B:$AD,MATCH(F$1,대상!$1:$1,0)-1,FALSE),"")</f>
        <v>0</v>
      </c>
      <c r="G171" s="3">
        <f>IFERROR(VLOOKUP($A171,집계!$B:$AD,MATCH(G$1,집계!$2:$2,0)-1,FALSE),"")</f>
        <v>5</v>
      </c>
      <c r="H171" s="3">
        <f>IFERROR(VLOOKUP($A171,집계!$B:$AD,MATCH(H$1,집계!$2:$2,0)-1,FALSE),"")</f>
        <v>61</v>
      </c>
      <c r="I171" s="3">
        <f>IFERROR(VLOOKUP($A171,집계!$B:$AD,MATCH(I$1,집계!$2:$2,0)-1,FALSE),"")</f>
        <v>70</v>
      </c>
      <c r="J171" s="3">
        <f>IFERROR(VLOOKUP($A171,집계!$B:$AD,MATCH(J$1,집계!$2:$2,0)-1,FALSE),"")</f>
        <v>77</v>
      </c>
      <c r="K171" s="3">
        <f>IFERROR(VLOOKUP($A171,집계!$B:$AD,MATCH(K$1,집계!$2:$2,0)-1,FALSE),"")</f>
        <v>79</v>
      </c>
      <c r="L171" s="3">
        <f>IFERROR(VLOOKUP($A171,집계!$B:$AD,MATCH(L$1,집계!$2:$2,0)-1,FALSE),"")</f>
        <v>74</v>
      </c>
      <c r="M171" s="16">
        <f>IFERROR(VLOOKUP($A171,집계!$B:$AD,MATCH(M$1,집계!$2:$2,0)-1,FALSE),"")</f>
        <v>73.666666666666671</v>
      </c>
      <c r="N171" s="16">
        <f>IFERROR(VLOOKUP($A171,집계!$B:$AD,MATCH(N$1,집계!$2:$2,0)-1,FALSE),"")</f>
        <v>0</v>
      </c>
      <c r="O171" s="16">
        <f>IFERROR(VLOOKUP($A171,집계!$B:$AD,MATCH(O$1,집계!$2:$2,0)-1,FALSE),"")</f>
        <v>73.666666666666671</v>
      </c>
      <c r="P171" s="31" t="str">
        <f>IFERROR(VLOOKUP($A171,집계!$B:$AD,MATCH(P$1,집계!$2:$2,0)-1,FALSE),"")</f>
        <v/>
      </c>
    </row>
    <row r="172" spans="1:16" ht="17.100000000000001" customHeight="1" x14ac:dyDescent="0.35">
      <c r="A172" s="2">
        <v>20411335</v>
      </c>
      <c r="B172" s="4">
        <f>IFERROR(VLOOKUP($A172,집계!$B:$AD,MATCH(B$1,집계!$2:$2,0)-1,FALSE),"")</f>
        <v>182</v>
      </c>
      <c r="C172" s="4" t="str">
        <f>IFERROR(VLOOKUP($A172,집계!$B:$AD,MATCH(C$1,집계!$2:$2,0)-1,FALSE),"")</f>
        <v>조윤건</v>
      </c>
      <c r="D172" s="4">
        <f>IFERROR(VLOOKUP($A172,집계!$B:$AD,MATCH(D$1,집계!$2:$2,0)-1,FALSE),"")</f>
        <v>20411335</v>
      </c>
      <c r="E172" s="4" t="str">
        <f>IFERROR(VLOOKUP($A172,집계!$B:$AD,MATCH(E$1,집계!$2:$2,0)-1,FALSE),"")</f>
        <v>EV 아이스링크 정빙기 개발</v>
      </c>
      <c r="F172" s="31">
        <f>IFERROR(VLOOKUP($A172,대상!$B:$AD,MATCH(F$1,대상!$1:$1,0)-1,FALSE),"")</f>
        <v>0</v>
      </c>
      <c r="G172" s="3">
        <f>IFERROR(VLOOKUP($A172,집계!$B:$AD,MATCH(G$1,집계!$2:$2,0)-1,FALSE),"")</f>
        <v>5</v>
      </c>
      <c r="H172" s="3">
        <f>IFERROR(VLOOKUP($A172,집계!$B:$AD,MATCH(H$1,집계!$2:$2,0)-1,FALSE),"")</f>
        <v>60</v>
      </c>
      <c r="I172" s="3">
        <f>IFERROR(VLOOKUP($A172,집계!$B:$AD,MATCH(I$1,집계!$2:$2,0)-1,FALSE),"")</f>
        <v>67</v>
      </c>
      <c r="J172" s="3">
        <f>IFERROR(VLOOKUP($A172,집계!$B:$AD,MATCH(J$1,집계!$2:$2,0)-1,FALSE),"")</f>
        <v>67</v>
      </c>
      <c r="K172" s="3">
        <f>IFERROR(VLOOKUP($A172,집계!$B:$AD,MATCH(K$1,집계!$2:$2,0)-1,FALSE),"")</f>
        <v>69</v>
      </c>
      <c r="L172" s="3">
        <f>IFERROR(VLOOKUP($A172,집계!$B:$AD,MATCH(L$1,집계!$2:$2,0)-1,FALSE),"")</f>
        <v>72</v>
      </c>
      <c r="M172" s="16">
        <f>IFERROR(VLOOKUP($A172,집계!$B:$AD,MATCH(M$1,집계!$2:$2,0)-1,FALSE),"")</f>
        <v>67.666666666666671</v>
      </c>
      <c r="N172" s="16">
        <f>IFERROR(VLOOKUP($A172,집계!$B:$AD,MATCH(N$1,집계!$2:$2,0)-1,FALSE),"")</f>
        <v>0</v>
      </c>
      <c r="O172" s="16">
        <f>IFERROR(VLOOKUP($A172,집계!$B:$AD,MATCH(O$1,집계!$2:$2,0)-1,FALSE),"")</f>
        <v>67.666666666666671</v>
      </c>
      <c r="P172" s="31" t="str">
        <f>IFERROR(VLOOKUP($A172,집계!$B:$AD,MATCH(P$1,집계!$2:$2,0)-1,FALSE),"")</f>
        <v/>
      </c>
    </row>
    <row r="173" spans="1:16" ht="17.100000000000001" customHeight="1" x14ac:dyDescent="0.35">
      <c r="A173" s="2">
        <v>20412585</v>
      </c>
      <c r="B173" s="4">
        <f>IFERROR(VLOOKUP($A173,집계!$B:$AD,MATCH(B$1,집계!$2:$2,0)-1,FALSE),"")</f>
        <v>113</v>
      </c>
      <c r="C173" s="4" t="str">
        <f>IFERROR(VLOOKUP($A173,집계!$B:$AD,MATCH(C$1,집계!$2:$2,0)-1,FALSE),"")</f>
        <v>김재만</v>
      </c>
      <c r="D173" s="4">
        <f>IFERROR(VLOOKUP($A173,집계!$B:$AD,MATCH(D$1,집계!$2:$2,0)-1,FALSE),"")</f>
        <v>20412585</v>
      </c>
      <c r="E173" s="4" t="str">
        <f>IFERROR(VLOOKUP($A173,집계!$B:$AD,MATCH(E$1,집계!$2:$2,0)-1,FALSE),"")</f>
        <v>탄소 저감형 친환경 다회용기 자원순환을 위한 초절전 고효율 자동화 세척 시스템 개발</v>
      </c>
      <c r="F173" s="31">
        <f>IFERROR(VLOOKUP($A173,대상!$B:$AD,MATCH(F$1,대상!$1:$1,0)-1,FALSE),"")</f>
        <v>0</v>
      </c>
      <c r="G173" s="3">
        <f>IFERROR(VLOOKUP($A173,집계!$B:$AD,MATCH(G$1,집계!$2:$2,0)-1,FALSE),"")</f>
        <v>5</v>
      </c>
      <c r="H173" s="3">
        <f>IFERROR(VLOOKUP($A173,집계!$B:$AD,MATCH(H$1,집계!$2:$2,0)-1,FALSE),"")</f>
        <v>62</v>
      </c>
      <c r="I173" s="3">
        <f>IFERROR(VLOOKUP($A173,집계!$B:$AD,MATCH(I$1,집계!$2:$2,0)-1,FALSE),"")</f>
        <v>68</v>
      </c>
      <c r="J173" s="3">
        <f>IFERROR(VLOOKUP($A173,집계!$B:$AD,MATCH(J$1,집계!$2:$2,0)-1,FALSE),"")</f>
        <v>79</v>
      </c>
      <c r="K173" s="3">
        <f>IFERROR(VLOOKUP($A173,집계!$B:$AD,MATCH(K$1,집계!$2:$2,0)-1,FALSE),"")</f>
        <v>78</v>
      </c>
      <c r="L173" s="3">
        <f>IFERROR(VLOOKUP($A173,집계!$B:$AD,MATCH(L$1,집계!$2:$2,0)-1,FALSE),"")</f>
        <v>79</v>
      </c>
      <c r="M173" s="16">
        <f>IFERROR(VLOOKUP($A173,집계!$B:$AD,MATCH(M$1,집계!$2:$2,0)-1,FALSE),"")</f>
        <v>75</v>
      </c>
      <c r="N173" s="16">
        <f>IFERROR(VLOOKUP($A173,집계!$B:$AD,MATCH(N$1,집계!$2:$2,0)-1,FALSE),"")</f>
        <v>0</v>
      </c>
      <c r="O173" s="16">
        <f>IFERROR(VLOOKUP($A173,집계!$B:$AD,MATCH(O$1,집계!$2:$2,0)-1,FALSE),"")</f>
        <v>75</v>
      </c>
      <c r="P173" s="31" t="str">
        <f>IFERROR(VLOOKUP($A173,집계!$B:$AD,MATCH(P$1,집계!$2:$2,0)-1,FALSE),"")</f>
        <v/>
      </c>
    </row>
    <row r="174" spans="1:16" ht="17.100000000000001" customHeight="1" x14ac:dyDescent="0.35">
      <c r="A174" s="2">
        <v>20412980</v>
      </c>
      <c r="B174" s="4">
        <f>IFERROR(VLOOKUP($A174,집계!$B:$AD,MATCH(B$1,집계!$2:$2,0)-1,FALSE),"")</f>
        <v>120</v>
      </c>
      <c r="C174" s="4" t="str">
        <f>IFERROR(VLOOKUP($A174,집계!$B:$AD,MATCH(C$1,집계!$2:$2,0)-1,FALSE),"")</f>
        <v>이성욱</v>
      </c>
      <c r="D174" s="4">
        <f>IFERROR(VLOOKUP($A174,집계!$B:$AD,MATCH(D$1,집계!$2:$2,0)-1,FALSE),"")</f>
        <v>20412980</v>
      </c>
      <c r="E174" s="4" t="str">
        <f>IFERROR(VLOOKUP($A174,집계!$B:$AD,MATCH(E$1,집계!$2:$2,0)-1,FALSE),"")</f>
        <v>전기차 화재에 대응하는 배터리가스 방출 비폭발 완전 침수형 소화 로봇</v>
      </c>
      <c r="F174" s="31">
        <f>IFERROR(VLOOKUP($A174,대상!$B:$AD,MATCH(F$1,대상!$1:$1,0)-1,FALSE),"")</f>
        <v>0</v>
      </c>
      <c r="G174" s="3">
        <f>IFERROR(VLOOKUP($A174,집계!$B:$AD,MATCH(G$1,집계!$2:$2,0)-1,FALSE),"")</f>
        <v>5</v>
      </c>
      <c r="H174" s="3">
        <f>IFERROR(VLOOKUP($A174,집계!$B:$AD,MATCH(H$1,집계!$2:$2,0)-1,FALSE),"")</f>
        <v>60</v>
      </c>
      <c r="I174" s="3">
        <f>IFERROR(VLOOKUP($A174,집계!$B:$AD,MATCH(I$1,집계!$2:$2,0)-1,FALSE),"")</f>
        <v>68</v>
      </c>
      <c r="J174" s="3">
        <f>IFERROR(VLOOKUP($A174,집계!$B:$AD,MATCH(J$1,집계!$2:$2,0)-1,FALSE),"")</f>
        <v>81</v>
      </c>
      <c r="K174" s="3">
        <f>IFERROR(VLOOKUP($A174,집계!$B:$AD,MATCH(K$1,집계!$2:$2,0)-1,FALSE),"")</f>
        <v>76</v>
      </c>
      <c r="L174" s="3">
        <f>IFERROR(VLOOKUP($A174,집계!$B:$AD,MATCH(L$1,집계!$2:$2,0)-1,FALSE),"")</f>
        <v>78</v>
      </c>
      <c r="M174" s="16">
        <f>IFERROR(VLOOKUP($A174,집계!$B:$AD,MATCH(M$1,집계!$2:$2,0)-1,FALSE),"")</f>
        <v>74</v>
      </c>
      <c r="N174" s="16">
        <f>IFERROR(VLOOKUP($A174,집계!$B:$AD,MATCH(N$1,집계!$2:$2,0)-1,FALSE),"")</f>
        <v>0</v>
      </c>
      <c r="O174" s="16">
        <f>IFERROR(VLOOKUP($A174,집계!$B:$AD,MATCH(O$1,집계!$2:$2,0)-1,FALSE),"")</f>
        <v>74</v>
      </c>
      <c r="P174" s="31" t="str">
        <f>IFERROR(VLOOKUP($A174,집계!$B:$AD,MATCH(P$1,집계!$2:$2,0)-1,FALSE),"")</f>
        <v/>
      </c>
    </row>
    <row r="175" spans="1:16" ht="17.100000000000001" customHeight="1" x14ac:dyDescent="0.35">
      <c r="A175" s="2">
        <v>20414195</v>
      </c>
      <c r="B175" s="4">
        <f>IFERROR(VLOOKUP($A175,집계!$B:$AD,MATCH(B$1,집계!$2:$2,0)-1,FALSE),"")</f>
        <v>139</v>
      </c>
      <c r="C175" s="4" t="str">
        <f>IFERROR(VLOOKUP($A175,집계!$B:$AD,MATCH(C$1,집계!$2:$2,0)-1,FALSE),"")</f>
        <v>CUI HONGRI</v>
      </c>
      <c r="D175" s="4">
        <f>IFERROR(VLOOKUP($A175,집계!$B:$AD,MATCH(D$1,집계!$2:$2,0)-1,FALSE),"")</f>
        <v>20414195</v>
      </c>
      <c r="E175" s="4" t="str">
        <f>IFERROR(VLOOKUP($A175,집계!$B:$AD,MATCH(E$1,집계!$2:$2,0)-1,FALSE),"")</f>
        <v>AI 기반 로봇 자동화 기술이 적용된 무인 커피 제조 기능의  스마트 커피 로봇 시스템</v>
      </c>
      <c r="F175" s="31">
        <f>IFERROR(VLOOKUP($A175,대상!$B:$AD,MATCH(F$1,대상!$1:$1,0)-1,FALSE),"")</f>
        <v>0</v>
      </c>
      <c r="G175" s="3">
        <f>IFERROR(VLOOKUP($A175,집계!$B:$AD,MATCH(G$1,집계!$2:$2,0)-1,FALSE),"")</f>
        <v>5</v>
      </c>
      <c r="H175" s="3">
        <f>IFERROR(VLOOKUP($A175,집계!$B:$AD,MATCH(H$1,집계!$2:$2,0)-1,FALSE),"")</f>
        <v>56</v>
      </c>
      <c r="I175" s="3">
        <f>IFERROR(VLOOKUP($A175,집계!$B:$AD,MATCH(I$1,집계!$2:$2,0)-1,FALSE),"")</f>
        <v>86</v>
      </c>
      <c r="J175" s="3">
        <f>IFERROR(VLOOKUP($A175,집계!$B:$AD,MATCH(J$1,집계!$2:$2,0)-1,FALSE),"")</f>
        <v>72</v>
      </c>
      <c r="K175" s="3">
        <f>IFERROR(VLOOKUP($A175,집계!$B:$AD,MATCH(K$1,집계!$2:$2,0)-1,FALSE),"")</f>
        <v>69</v>
      </c>
      <c r="L175" s="3">
        <f>IFERROR(VLOOKUP($A175,집계!$B:$AD,MATCH(L$1,집계!$2:$2,0)-1,FALSE),"")</f>
        <v>77</v>
      </c>
      <c r="M175" s="16">
        <f>IFERROR(VLOOKUP($A175,집계!$B:$AD,MATCH(M$1,집계!$2:$2,0)-1,FALSE),"")</f>
        <v>72.666666666666671</v>
      </c>
      <c r="N175" s="16">
        <f>IFERROR(VLOOKUP($A175,집계!$B:$AD,MATCH(N$1,집계!$2:$2,0)-1,FALSE),"")</f>
        <v>0</v>
      </c>
      <c r="O175" s="16">
        <f>IFERROR(VLOOKUP($A175,집계!$B:$AD,MATCH(O$1,집계!$2:$2,0)-1,FALSE),"")</f>
        <v>72.666666666666671</v>
      </c>
      <c r="P175" s="31" t="str">
        <f>IFERROR(VLOOKUP($A175,집계!$B:$AD,MATCH(P$1,집계!$2:$2,0)-1,FALSE),"")</f>
        <v/>
      </c>
    </row>
    <row r="176" spans="1:16" ht="17.100000000000001" customHeight="1" x14ac:dyDescent="0.35">
      <c r="A176" s="2">
        <v>20415473</v>
      </c>
      <c r="B176" s="4">
        <f>IFERROR(VLOOKUP($A176,집계!$B:$AD,MATCH(B$1,집계!$2:$2,0)-1,FALSE),"")</f>
        <v>68</v>
      </c>
      <c r="C176" s="4" t="str">
        <f>IFERROR(VLOOKUP($A176,집계!$B:$AD,MATCH(C$1,집계!$2:$2,0)-1,FALSE),"")</f>
        <v>윤태열</v>
      </c>
      <c r="D176" s="4">
        <f>IFERROR(VLOOKUP($A176,집계!$B:$AD,MATCH(D$1,집계!$2:$2,0)-1,FALSE),"")</f>
        <v>20415473</v>
      </c>
      <c r="E176" s="4" t="str">
        <f>IFERROR(VLOOKUP($A176,집계!$B:$AD,MATCH(E$1,집계!$2:$2,0)-1,FALSE),"")</f>
        <v>벤토나이트류 광물질을 이용하여 33%이상 물사용을 절감한 혼합 시멘트용 친환경 기포 충진제 개발</v>
      </c>
      <c r="F176" s="31">
        <f>IFERROR(VLOOKUP($A176,대상!$B:$AD,MATCH(F$1,대상!$1:$1,0)-1,FALSE),"")</f>
        <v>0</v>
      </c>
      <c r="G176" s="3">
        <f>IFERROR(VLOOKUP($A176,집계!$B:$AD,MATCH(G$1,집계!$2:$2,0)-1,FALSE),"")</f>
        <v>5</v>
      </c>
      <c r="H176" s="3">
        <f>IFERROR(VLOOKUP($A176,집계!$B:$AD,MATCH(H$1,집계!$2:$2,0)-1,FALSE),"")</f>
        <v>73</v>
      </c>
      <c r="I176" s="3">
        <f>IFERROR(VLOOKUP($A176,집계!$B:$AD,MATCH(I$1,집계!$2:$2,0)-1,FALSE),"")</f>
        <v>86</v>
      </c>
      <c r="J176" s="3">
        <f>IFERROR(VLOOKUP($A176,집계!$B:$AD,MATCH(J$1,집계!$2:$2,0)-1,FALSE),"")</f>
        <v>80</v>
      </c>
      <c r="K176" s="3">
        <f>IFERROR(VLOOKUP($A176,집계!$B:$AD,MATCH(K$1,집계!$2:$2,0)-1,FALSE),"")</f>
        <v>79</v>
      </c>
      <c r="L176" s="3">
        <f>IFERROR(VLOOKUP($A176,집계!$B:$AD,MATCH(L$1,집계!$2:$2,0)-1,FALSE),"")</f>
        <v>77</v>
      </c>
      <c r="M176" s="16">
        <f>IFERROR(VLOOKUP($A176,집계!$B:$AD,MATCH(M$1,집계!$2:$2,0)-1,FALSE),"")</f>
        <v>78.666666666666671</v>
      </c>
      <c r="N176" s="16">
        <f>IFERROR(VLOOKUP($A176,집계!$B:$AD,MATCH(N$1,집계!$2:$2,0)-1,FALSE),"")</f>
        <v>0</v>
      </c>
      <c r="O176" s="16">
        <f>IFERROR(VLOOKUP($A176,집계!$B:$AD,MATCH(O$1,집계!$2:$2,0)-1,FALSE),"")</f>
        <v>78.666666666666671</v>
      </c>
      <c r="P176" s="31" t="str">
        <f>IFERROR(VLOOKUP($A176,집계!$B:$AD,MATCH(P$1,집계!$2:$2,0)-1,FALSE),"")</f>
        <v/>
      </c>
    </row>
    <row r="177" spans="1:16" ht="17.100000000000001" customHeight="1" x14ac:dyDescent="0.35">
      <c r="A177" s="2">
        <v>20416291</v>
      </c>
      <c r="B177" s="4">
        <f>IFERROR(VLOOKUP($A177,집계!$B:$AD,MATCH(B$1,집계!$2:$2,0)-1,FALSE),"")</f>
        <v>78</v>
      </c>
      <c r="C177" s="4" t="str">
        <f>IFERROR(VLOOKUP($A177,집계!$B:$AD,MATCH(C$1,집계!$2:$2,0)-1,FALSE),"")</f>
        <v>홍정수</v>
      </c>
      <c r="D177" s="4">
        <f>IFERROR(VLOOKUP($A177,집계!$B:$AD,MATCH(D$1,집계!$2:$2,0)-1,FALSE),"")</f>
        <v>20416291</v>
      </c>
      <c r="E177" s="4" t="str">
        <f>IFERROR(VLOOKUP($A177,집계!$B:$AD,MATCH(E$1,집계!$2:$2,0)-1,FALSE),"")</f>
        <v>사회적 약자 접근성 기준을 충족하는 병원 접수·수납·안내 프론트 통합 자동화 키오스크(KiOMi)</v>
      </c>
      <c r="F177" s="31">
        <f>IFERROR(VLOOKUP($A177,대상!$B:$AD,MATCH(F$1,대상!$1:$1,0)-1,FALSE),"")</f>
        <v>0</v>
      </c>
      <c r="G177" s="3">
        <f>IFERROR(VLOOKUP($A177,집계!$B:$AD,MATCH(G$1,집계!$2:$2,0)-1,FALSE),"")</f>
        <v>5</v>
      </c>
      <c r="H177" s="3">
        <f>IFERROR(VLOOKUP($A177,집계!$B:$AD,MATCH(H$1,집계!$2:$2,0)-1,FALSE),"")</f>
        <v>65</v>
      </c>
      <c r="I177" s="3">
        <f>IFERROR(VLOOKUP($A177,집계!$B:$AD,MATCH(I$1,집계!$2:$2,0)-1,FALSE),"")</f>
        <v>84</v>
      </c>
      <c r="J177" s="3">
        <f>IFERROR(VLOOKUP($A177,집계!$B:$AD,MATCH(J$1,집계!$2:$2,0)-1,FALSE),"")</f>
        <v>80</v>
      </c>
      <c r="K177" s="3">
        <f>IFERROR(VLOOKUP($A177,집계!$B:$AD,MATCH(K$1,집계!$2:$2,0)-1,FALSE),"")</f>
        <v>86</v>
      </c>
      <c r="L177" s="3">
        <f>IFERROR(VLOOKUP($A177,집계!$B:$AD,MATCH(L$1,집계!$2:$2,0)-1,FALSE),"")</f>
        <v>68</v>
      </c>
      <c r="M177" s="16">
        <f>IFERROR(VLOOKUP($A177,집계!$B:$AD,MATCH(M$1,집계!$2:$2,0)-1,FALSE),"")</f>
        <v>77.333333333333329</v>
      </c>
      <c r="N177" s="16">
        <f>IFERROR(VLOOKUP($A177,집계!$B:$AD,MATCH(N$1,집계!$2:$2,0)-1,FALSE),"")</f>
        <v>0</v>
      </c>
      <c r="O177" s="16">
        <f>IFERROR(VLOOKUP($A177,집계!$B:$AD,MATCH(O$1,집계!$2:$2,0)-1,FALSE),"")</f>
        <v>77.333333333333329</v>
      </c>
      <c r="P177" s="31" t="str">
        <f>IFERROR(VLOOKUP($A177,집계!$B:$AD,MATCH(P$1,집계!$2:$2,0)-1,FALSE),"")</f>
        <v/>
      </c>
    </row>
    <row r="178" spans="1:16" ht="17.100000000000001" customHeight="1" x14ac:dyDescent="0.35">
      <c r="A178" s="2">
        <v>20416306</v>
      </c>
      <c r="B178" s="4">
        <f>IFERROR(VLOOKUP($A178,집계!$B:$AD,MATCH(B$1,집계!$2:$2,0)-1,FALSE),"")</f>
        <v>96</v>
      </c>
      <c r="C178" s="4" t="str">
        <f>IFERROR(VLOOKUP($A178,집계!$B:$AD,MATCH(C$1,집계!$2:$2,0)-1,FALSE),"")</f>
        <v>이승현</v>
      </c>
      <c r="D178" s="4">
        <f>IFERROR(VLOOKUP($A178,집계!$B:$AD,MATCH(D$1,집계!$2:$2,0)-1,FALSE),"")</f>
        <v>20416306</v>
      </c>
      <c r="E178" s="4" t="str">
        <f>IFERROR(VLOOKUP($A178,집계!$B:$AD,MATCH(E$1,집계!$2:$2,0)-1,FALSE),"")</f>
        <v>수입 대체가 가능한 K-뷰티 콘택트렌즈 알루미늄 리드지 개발</v>
      </c>
      <c r="F178" s="31">
        <f>IFERROR(VLOOKUP($A178,대상!$B:$AD,MATCH(F$1,대상!$1:$1,0)-1,FALSE),"")</f>
        <v>0</v>
      </c>
      <c r="G178" s="3">
        <f>IFERROR(VLOOKUP($A178,집계!$B:$AD,MATCH(G$1,집계!$2:$2,0)-1,FALSE),"")</f>
        <v>5</v>
      </c>
      <c r="H178" s="3">
        <f>IFERROR(VLOOKUP($A178,집계!$B:$AD,MATCH(H$1,집계!$2:$2,0)-1,FALSE),"")</f>
        <v>73</v>
      </c>
      <c r="I178" s="3">
        <f>IFERROR(VLOOKUP($A178,집계!$B:$AD,MATCH(I$1,집계!$2:$2,0)-1,FALSE),"")</f>
        <v>67</v>
      </c>
      <c r="J178" s="3">
        <f>IFERROR(VLOOKUP($A178,집계!$B:$AD,MATCH(J$1,집계!$2:$2,0)-1,FALSE),"")</f>
        <v>77</v>
      </c>
      <c r="K178" s="3">
        <f>IFERROR(VLOOKUP($A178,집계!$B:$AD,MATCH(K$1,집계!$2:$2,0)-1,FALSE),"")</f>
        <v>86</v>
      </c>
      <c r="L178" s="3">
        <f>IFERROR(VLOOKUP($A178,집계!$B:$AD,MATCH(L$1,집계!$2:$2,0)-1,FALSE),"")</f>
        <v>79</v>
      </c>
      <c r="M178" s="16">
        <f>IFERROR(VLOOKUP($A178,집계!$B:$AD,MATCH(M$1,집계!$2:$2,0)-1,FALSE),"")</f>
        <v>76.333333333333329</v>
      </c>
      <c r="N178" s="16">
        <f>IFERROR(VLOOKUP($A178,집계!$B:$AD,MATCH(N$1,집계!$2:$2,0)-1,FALSE),"")</f>
        <v>0</v>
      </c>
      <c r="O178" s="16">
        <f>IFERROR(VLOOKUP($A178,집계!$B:$AD,MATCH(O$1,집계!$2:$2,0)-1,FALSE),"")</f>
        <v>76.333333333333329</v>
      </c>
      <c r="P178" s="31" t="str">
        <f>IFERROR(VLOOKUP($A178,집계!$B:$AD,MATCH(P$1,집계!$2:$2,0)-1,FALSE),"")</f>
        <v/>
      </c>
    </row>
    <row r="179" spans="1:16" ht="17.100000000000001" customHeight="1" x14ac:dyDescent="0.35">
      <c r="A179" s="2">
        <v>20416556</v>
      </c>
      <c r="B179" s="4">
        <f>IFERROR(VLOOKUP($A179,집계!$B:$AD,MATCH(B$1,집계!$2:$2,0)-1,FALSE),"")</f>
        <v>166</v>
      </c>
      <c r="C179" s="4" t="str">
        <f>IFERROR(VLOOKUP($A179,집계!$B:$AD,MATCH(C$1,집계!$2:$2,0)-1,FALSE),"")</f>
        <v>황성필</v>
      </c>
      <c r="D179" s="4">
        <f>IFERROR(VLOOKUP($A179,집계!$B:$AD,MATCH(D$1,집계!$2:$2,0)-1,FALSE),"")</f>
        <v>20416556</v>
      </c>
      <c r="E179" s="4" t="str">
        <f>IFERROR(VLOOKUP($A179,집계!$B:$AD,MATCH(E$1,집계!$2:$2,0)-1,FALSE),"")</f>
        <v>주방 조리흄 실내확산 방지목적의  서큘레이터, 급기장치 적용된 레인지후드 강제 배연장치</v>
      </c>
      <c r="F179" s="31">
        <f>IFERROR(VLOOKUP($A179,대상!$B:$AD,MATCH(F$1,대상!$1:$1,0)-1,FALSE),"")</f>
        <v>0</v>
      </c>
      <c r="G179" s="3">
        <f>IFERROR(VLOOKUP($A179,집계!$B:$AD,MATCH(G$1,집계!$2:$2,0)-1,FALSE),"")</f>
        <v>5</v>
      </c>
      <c r="H179" s="3">
        <f>IFERROR(VLOOKUP($A179,집계!$B:$AD,MATCH(H$1,집계!$2:$2,0)-1,FALSE),"")</f>
        <v>66</v>
      </c>
      <c r="I179" s="3">
        <f>IFERROR(VLOOKUP($A179,집계!$B:$AD,MATCH(I$1,집계!$2:$2,0)-1,FALSE),"")</f>
        <v>70</v>
      </c>
      <c r="J179" s="3">
        <f>IFERROR(VLOOKUP($A179,집계!$B:$AD,MATCH(J$1,집계!$2:$2,0)-1,FALSE),"")</f>
        <v>74</v>
      </c>
      <c r="K179" s="3">
        <f>IFERROR(VLOOKUP($A179,집계!$B:$AD,MATCH(K$1,집계!$2:$2,0)-1,FALSE),"")</f>
        <v>79</v>
      </c>
      <c r="L179" s="3">
        <f>IFERROR(VLOOKUP($A179,집계!$B:$AD,MATCH(L$1,집계!$2:$2,0)-1,FALSE),"")</f>
        <v>66</v>
      </c>
      <c r="M179" s="16">
        <f>IFERROR(VLOOKUP($A179,집계!$B:$AD,MATCH(M$1,집계!$2:$2,0)-1,FALSE),"")</f>
        <v>70</v>
      </c>
      <c r="N179" s="16">
        <f>IFERROR(VLOOKUP($A179,집계!$B:$AD,MATCH(N$1,집계!$2:$2,0)-1,FALSE),"")</f>
        <v>0</v>
      </c>
      <c r="O179" s="16">
        <f>IFERROR(VLOOKUP($A179,집계!$B:$AD,MATCH(O$1,집계!$2:$2,0)-1,FALSE),"")</f>
        <v>70</v>
      </c>
      <c r="P179" s="31" t="str">
        <f>IFERROR(VLOOKUP($A179,집계!$B:$AD,MATCH(P$1,집계!$2:$2,0)-1,FALSE),"")</f>
        <v/>
      </c>
    </row>
    <row r="180" spans="1:16" ht="17.100000000000001" customHeight="1" x14ac:dyDescent="0.35">
      <c r="A180" s="2">
        <v>20416845</v>
      </c>
      <c r="B180" s="4">
        <f>IFERROR(VLOOKUP($A180,집계!$B:$AD,MATCH(B$1,집계!$2:$2,0)-1,FALSE),"")</f>
        <v>42</v>
      </c>
      <c r="C180" s="4" t="str">
        <f>IFERROR(VLOOKUP($A180,집계!$B:$AD,MATCH(C$1,집계!$2:$2,0)-1,FALSE),"")</f>
        <v>김광염</v>
      </c>
      <c r="D180" s="4">
        <f>IFERROR(VLOOKUP($A180,집계!$B:$AD,MATCH(D$1,집계!$2:$2,0)-1,FALSE),"")</f>
        <v>20416845</v>
      </c>
      <c r="E180" s="4" t="str">
        <f>IFERROR(VLOOKUP($A180,집계!$B:$AD,MATCH(E$1,집계!$2:$2,0)-1,FALSE),"")</f>
        <v>저주파·초음파 듀얼포레이션 기반 메디컬급 안티에이징 디바이스</v>
      </c>
      <c r="F180" s="31">
        <f>IFERROR(VLOOKUP($A180,대상!$B:$AD,MATCH(F$1,대상!$1:$1,0)-1,FALSE),"")</f>
        <v>0</v>
      </c>
      <c r="G180" s="3">
        <f>IFERROR(VLOOKUP($A180,집계!$B:$AD,MATCH(G$1,집계!$2:$2,0)-1,FALSE),"")</f>
        <v>5</v>
      </c>
      <c r="H180" s="3">
        <f>IFERROR(VLOOKUP($A180,집계!$B:$AD,MATCH(H$1,집계!$2:$2,0)-1,FALSE),"")</f>
        <v>59</v>
      </c>
      <c r="I180" s="3">
        <f>IFERROR(VLOOKUP($A180,집계!$B:$AD,MATCH(I$1,집계!$2:$2,0)-1,FALSE),"")</f>
        <v>76</v>
      </c>
      <c r="J180" s="3">
        <f>IFERROR(VLOOKUP($A180,집계!$B:$AD,MATCH(J$1,집계!$2:$2,0)-1,FALSE),"")</f>
        <v>89</v>
      </c>
      <c r="K180" s="3">
        <f>IFERROR(VLOOKUP($A180,집계!$B:$AD,MATCH(K$1,집계!$2:$2,0)-1,FALSE),"")</f>
        <v>89</v>
      </c>
      <c r="L180" s="3">
        <f>IFERROR(VLOOKUP($A180,집계!$B:$AD,MATCH(L$1,집계!$2:$2,0)-1,FALSE),"")</f>
        <v>76</v>
      </c>
      <c r="M180" s="16">
        <f>IFERROR(VLOOKUP($A180,집계!$B:$AD,MATCH(M$1,집계!$2:$2,0)-1,FALSE),"")</f>
        <v>80.333333333333329</v>
      </c>
      <c r="N180" s="16">
        <f>IFERROR(VLOOKUP($A180,집계!$B:$AD,MATCH(N$1,집계!$2:$2,0)-1,FALSE),"")</f>
        <v>0</v>
      </c>
      <c r="O180" s="16">
        <f>IFERROR(VLOOKUP($A180,집계!$B:$AD,MATCH(O$1,집계!$2:$2,0)-1,FALSE),"")</f>
        <v>80.333333333333329</v>
      </c>
      <c r="P180" s="31" t="str">
        <f>IFERROR(VLOOKUP($A180,집계!$B:$AD,MATCH(P$1,집계!$2:$2,0)-1,FALSE),"")</f>
        <v/>
      </c>
    </row>
    <row r="181" spans="1:16" ht="17.100000000000001" customHeight="1" x14ac:dyDescent="0.35">
      <c r="A181" s="2">
        <v>20417544</v>
      </c>
      <c r="B181" s="4">
        <f>IFERROR(VLOOKUP($A181,집계!$B:$AD,MATCH(B$1,집계!$2:$2,0)-1,FALSE),"")</f>
        <v>91</v>
      </c>
      <c r="C181" s="4" t="str">
        <f>IFERROR(VLOOKUP($A181,집계!$B:$AD,MATCH(C$1,집계!$2:$2,0)-1,FALSE),"")</f>
        <v>오승찬</v>
      </c>
      <c r="D181" s="4">
        <f>IFERROR(VLOOKUP($A181,집계!$B:$AD,MATCH(D$1,집계!$2:$2,0)-1,FALSE),"")</f>
        <v>20417544</v>
      </c>
      <c r="E181" s="4" t="str">
        <f>IFERROR(VLOOKUP($A181,집계!$B:$AD,MATCH(E$1,집계!$2:$2,0)-1,FALSE),"")</f>
        <v>유독물질이 배제된 다이싱 공졍용 웨이퍼 보호기능의 코팅제</v>
      </c>
      <c r="F181" s="31">
        <f>IFERROR(VLOOKUP($A181,대상!$B:$AD,MATCH(F$1,대상!$1:$1,0)-1,FALSE),"")</f>
        <v>0</v>
      </c>
      <c r="G181" s="3">
        <f>IFERROR(VLOOKUP($A181,집계!$B:$AD,MATCH(G$1,집계!$2:$2,0)-1,FALSE),"")</f>
        <v>5</v>
      </c>
      <c r="H181" s="3">
        <f>IFERROR(VLOOKUP($A181,집계!$B:$AD,MATCH(H$1,집계!$2:$2,0)-1,FALSE),"")</f>
        <v>75</v>
      </c>
      <c r="I181" s="3">
        <f>IFERROR(VLOOKUP($A181,집계!$B:$AD,MATCH(I$1,집계!$2:$2,0)-1,FALSE),"")</f>
        <v>71</v>
      </c>
      <c r="J181" s="3">
        <f>IFERROR(VLOOKUP($A181,집계!$B:$AD,MATCH(J$1,집계!$2:$2,0)-1,FALSE),"")</f>
        <v>85</v>
      </c>
      <c r="K181" s="3">
        <f>IFERROR(VLOOKUP($A181,집계!$B:$AD,MATCH(K$1,집계!$2:$2,0)-1,FALSE),"")</f>
        <v>79</v>
      </c>
      <c r="L181" s="3">
        <f>IFERROR(VLOOKUP($A181,집계!$B:$AD,MATCH(L$1,집계!$2:$2,0)-1,FALSE),"")</f>
        <v>76</v>
      </c>
      <c r="M181" s="16">
        <f>IFERROR(VLOOKUP($A181,집계!$B:$AD,MATCH(M$1,집계!$2:$2,0)-1,FALSE),"")</f>
        <v>76.666666666666671</v>
      </c>
      <c r="N181" s="16">
        <f>IFERROR(VLOOKUP($A181,집계!$B:$AD,MATCH(N$1,집계!$2:$2,0)-1,FALSE),"")</f>
        <v>0</v>
      </c>
      <c r="O181" s="16">
        <f>IFERROR(VLOOKUP($A181,집계!$B:$AD,MATCH(O$1,집계!$2:$2,0)-1,FALSE),"")</f>
        <v>76.666666666666671</v>
      </c>
      <c r="P181" s="31" t="str">
        <f>IFERROR(VLOOKUP($A181,집계!$B:$AD,MATCH(P$1,집계!$2:$2,0)-1,FALSE),"")</f>
        <v/>
      </c>
    </row>
    <row r="182" spans="1:16" ht="17.100000000000001" customHeight="1" x14ac:dyDescent="0.35">
      <c r="A182" s="2">
        <v>20419623</v>
      </c>
      <c r="B182" s="4">
        <f>IFERROR(VLOOKUP($A182,집계!$B:$AD,MATCH(B$1,집계!$2:$2,0)-1,FALSE),"")</f>
        <v>145</v>
      </c>
      <c r="C182" s="4" t="str">
        <f>IFERROR(VLOOKUP($A182,집계!$B:$AD,MATCH(C$1,집계!$2:$2,0)-1,FALSE),"")</f>
        <v>상신균</v>
      </c>
      <c r="D182" s="4">
        <f>IFERROR(VLOOKUP($A182,집계!$B:$AD,MATCH(D$1,집계!$2:$2,0)-1,FALSE),"")</f>
        <v>20419623</v>
      </c>
      <c r="E182" s="4" t="str">
        <f>IFERROR(VLOOKUP($A182,집계!$B:$AD,MATCH(E$1,집계!$2:$2,0)-1,FALSE),"")</f>
        <v>반도체 정전척(ESC : Electrostatic Chuck) 제조에 필요한 고온에서 높은 비저항을 가지는 세라믹 소재</v>
      </c>
      <c r="F182" s="31">
        <f>IFERROR(VLOOKUP($A182,대상!$B:$AD,MATCH(F$1,대상!$1:$1,0)-1,FALSE),"")</f>
        <v>0</v>
      </c>
      <c r="G182" s="3">
        <f>IFERROR(VLOOKUP($A182,집계!$B:$AD,MATCH(G$1,집계!$2:$2,0)-1,FALSE),"")</f>
        <v>5</v>
      </c>
      <c r="H182" s="3">
        <f>IFERROR(VLOOKUP($A182,집계!$B:$AD,MATCH(H$1,집계!$2:$2,0)-1,FALSE),"")</f>
        <v>68</v>
      </c>
      <c r="I182" s="3">
        <f>IFERROR(VLOOKUP($A182,집계!$B:$AD,MATCH(I$1,집계!$2:$2,0)-1,FALSE),"")</f>
        <v>84</v>
      </c>
      <c r="J182" s="3">
        <f>IFERROR(VLOOKUP($A182,집계!$B:$AD,MATCH(J$1,집계!$2:$2,0)-1,FALSE),"")</f>
        <v>69</v>
      </c>
      <c r="K182" s="3">
        <f>IFERROR(VLOOKUP($A182,집계!$B:$AD,MATCH(K$1,집계!$2:$2,0)-1,FALSE),"")</f>
        <v>69</v>
      </c>
      <c r="L182" s="3">
        <f>IFERROR(VLOOKUP($A182,집계!$B:$AD,MATCH(L$1,집계!$2:$2,0)-1,FALSE),"")</f>
        <v>78</v>
      </c>
      <c r="M182" s="16">
        <f>IFERROR(VLOOKUP($A182,집계!$B:$AD,MATCH(M$1,집계!$2:$2,0)-1,FALSE),"")</f>
        <v>72</v>
      </c>
      <c r="N182" s="16">
        <f>IFERROR(VLOOKUP($A182,집계!$B:$AD,MATCH(N$1,집계!$2:$2,0)-1,FALSE),"")</f>
        <v>0</v>
      </c>
      <c r="O182" s="16">
        <f>IFERROR(VLOOKUP($A182,집계!$B:$AD,MATCH(O$1,집계!$2:$2,0)-1,FALSE),"")</f>
        <v>72</v>
      </c>
      <c r="P182" s="31" t="str">
        <f>IFERROR(VLOOKUP($A182,집계!$B:$AD,MATCH(P$1,집계!$2:$2,0)-1,FALSE),"")</f>
        <v/>
      </c>
    </row>
    <row r="183" spans="1:16" ht="17.100000000000001" customHeight="1" x14ac:dyDescent="0.35">
      <c r="A183" s="2">
        <v>20420849</v>
      </c>
      <c r="B183" s="4">
        <f>IFERROR(VLOOKUP($A183,집계!$B:$AD,MATCH(B$1,집계!$2:$2,0)-1,FALSE),"")</f>
        <v>143</v>
      </c>
      <c r="C183" s="4" t="str">
        <f>IFERROR(VLOOKUP($A183,집계!$B:$AD,MATCH(C$1,집계!$2:$2,0)-1,FALSE),"")</f>
        <v>최상기</v>
      </c>
      <c r="D183" s="4">
        <f>IFERROR(VLOOKUP($A183,집계!$B:$AD,MATCH(D$1,집계!$2:$2,0)-1,FALSE),"")</f>
        <v>20420849</v>
      </c>
      <c r="E183" s="4" t="str">
        <f>IFERROR(VLOOKUP($A183,집계!$B:$AD,MATCH(E$1,집계!$2:$2,0)-1,FALSE),"")</f>
        <v>창업중심대학 지역기반 (예비)창업기업 모집</v>
      </c>
      <c r="F183" s="31">
        <f>IFERROR(VLOOKUP($A183,대상!$B:$AD,MATCH(F$1,대상!$1:$1,0)-1,FALSE),"")</f>
        <v>0</v>
      </c>
      <c r="G183" s="3">
        <f>IFERROR(VLOOKUP($A183,집계!$B:$AD,MATCH(G$1,집계!$2:$2,0)-1,FALSE),"")</f>
        <v>5</v>
      </c>
      <c r="H183" s="3">
        <f>IFERROR(VLOOKUP($A183,집계!$B:$AD,MATCH(H$1,집계!$2:$2,0)-1,FALSE),"")</f>
        <v>68</v>
      </c>
      <c r="I183" s="3">
        <f>IFERROR(VLOOKUP($A183,집계!$B:$AD,MATCH(I$1,집계!$2:$2,0)-1,FALSE),"")</f>
        <v>72</v>
      </c>
      <c r="J183" s="3">
        <f>IFERROR(VLOOKUP($A183,집계!$B:$AD,MATCH(J$1,집계!$2:$2,0)-1,FALSE),"")</f>
        <v>68</v>
      </c>
      <c r="K183" s="3">
        <f>IFERROR(VLOOKUP($A183,집계!$B:$AD,MATCH(K$1,집계!$2:$2,0)-1,FALSE),"")</f>
        <v>77</v>
      </c>
      <c r="L183" s="3">
        <f>IFERROR(VLOOKUP($A183,집계!$B:$AD,MATCH(L$1,집계!$2:$2,0)-1,FALSE),"")</f>
        <v>79</v>
      </c>
      <c r="M183" s="16">
        <f>IFERROR(VLOOKUP($A183,집계!$B:$AD,MATCH(M$1,집계!$2:$2,0)-1,FALSE),"")</f>
        <v>72.333333333333329</v>
      </c>
      <c r="N183" s="16">
        <f>IFERROR(VLOOKUP($A183,집계!$B:$AD,MATCH(N$1,집계!$2:$2,0)-1,FALSE),"")</f>
        <v>0</v>
      </c>
      <c r="O183" s="16">
        <f>IFERROR(VLOOKUP($A183,집계!$B:$AD,MATCH(O$1,집계!$2:$2,0)-1,FALSE),"")</f>
        <v>72.333333333333329</v>
      </c>
      <c r="P183" s="31" t="str">
        <f>IFERROR(VLOOKUP($A183,집계!$B:$AD,MATCH(P$1,집계!$2:$2,0)-1,FALSE),"")</f>
        <v/>
      </c>
    </row>
    <row r="184" spans="1:16" ht="17.100000000000001" customHeight="1" x14ac:dyDescent="0.35">
      <c r="A184" s="2">
        <v>20420967</v>
      </c>
      <c r="B184" s="4">
        <f>IFERROR(VLOOKUP($A184,집계!$B:$AD,MATCH(B$1,집계!$2:$2,0)-1,FALSE),"")</f>
        <v>113</v>
      </c>
      <c r="C184" s="4" t="str">
        <f>IFERROR(VLOOKUP($A184,집계!$B:$AD,MATCH(C$1,집계!$2:$2,0)-1,FALSE),"")</f>
        <v>나유정</v>
      </c>
      <c r="D184" s="4">
        <f>IFERROR(VLOOKUP($A184,집계!$B:$AD,MATCH(D$1,집계!$2:$2,0)-1,FALSE),"")</f>
        <v>20420967</v>
      </c>
      <c r="E184" s="4" t="str">
        <f>IFERROR(VLOOKUP($A184,집계!$B:$AD,MATCH(E$1,집계!$2:$2,0)-1,FALSE),"")</f>
        <v>AI 엣지 컴퓨팅 기반 능동형 공간 케어 시스템 (Smart AIoT Air-Shower)</v>
      </c>
      <c r="F184" s="31">
        <f>IFERROR(VLOOKUP($A184,대상!$B:$AD,MATCH(F$1,대상!$1:$1,0)-1,FALSE),"")</f>
        <v>0</v>
      </c>
      <c r="G184" s="3">
        <f>IFERROR(VLOOKUP($A184,집계!$B:$AD,MATCH(G$1,집계!$2:$2,0)-1,FALSE),"")</f>
        <v>5</v>
      </c>
      <c r="H184" s="3">
        <f>IFERROR(VLOOKUP($A184,집계!$B:$AD,MATCH(H$1,집계!$2:$2,0)-1,FALSE),"")</f>
        <v>64</v>
      </c>
      <c r="I184" s="3">
        <f>IFERROR(VLOOKUP($A184,집계!$B:$AD,MATCH(I$1,집계!$2:$2,0)-1,FALSE),"")</f>
        <v>72</v>
      </c>
      <c r="J184" s="3">
        <f>IFERROR(VLOOKUP($A184,집계!$B:$AD,MATCH(J$1,집계!$2:$2,0)-1,FALSE),"")</f>
        <v>77</v>
      </c>
      <c r="K184" s="3">
        <f>IFERROR(VLOOKUP($A184,집계!$B:$AD,MATCH(K$1,집계!$2:$2,0)-1,FALSE),"")</f>
        <v>76</v>
      </c>
      <c r="L184" s="3">
        <f>IFERROR(VLOOKUP($A184,집계!$B:$AD,MATCH(L$1,집계!$2:$2,0)-1,FALSE),"")</f>
        <v>88</v>
      </c>
      <c r="M184" s="16">
        <f>IFERROR(VLOOKUP($A184,집계!$B:$AD,MATCH(M$1,집계!$2:$2,0)-1,FALSE),"")</f>
        <v>75</v>
      </c>
      <c r="N184" s="16">
        <f>IFERROR(VLOOKUP($A184,집계!$B:$AD,MATCH(N$1,집계!$2:$2,0)-1,FALSE),"")</f>
        <v>0</v>
      </c>
      <c r="O184" s="16">
        <f>IFERROR(VLOOKUP($A184,집계!$B:$AD,MATCH(O$1,집계!$2:$2,0)-1,FALSE),"")</f>
        <v>75</v>
      </c>
      <c r="P184" s="31" t="str">
        <f>IFERROR(VLOOKUP($A184,집계!$B:$AD,MATCH(P$1,집계!$2:$2,0)-1,FALSE),"")</f>
        <v/>
      </c>
    </row>
    <row r="185" spans="1:16" ht="17.100000000000001" customHeight="1" x14ac:dyDescent="0.35">
      <c r="A185" s="2">
        <v>20423990</v>
      </c>
      <c r="B185" s="4">
        <f>IFERROR(VLOOKUP($A185,집계!$B:$AD,MATCH(B$1,집계!$2:$2,0)-1,FALSE),"")</f>
        <v>182</v>
      </c>
      <c r="C185" s="4" t="str">
        <f>IFERROR(VLOOKUP($A185,집계!$B:$AD,MATCH(C$1,집계!$2:$2,0)-1,FALSE),"")</f>
        <v>이희남</v>
      </c>
      <c r="D185" s="4">
        <f>IFERROR(VLOOKUP($A185,집계!$B:$AD,MATCH(D$1,집계!$2:$2,0)-1,FALSE),"")</f>
        <v>20423990</v>
      </c>
      <c r="E185" s="4" t="str">
        <f>IFERROR(VLOOKUP($A185,집계!$B:$AD,MATCH(E$1,집계!$2:$2,0)-1,FALSE),"")</f>
        <v>귀금속 무인 매매 장치 개발</v>
      </c>
      <c r="F185" s="31">
        <f>IFERROR(VLOOKUP($A185,대상!$B:$AD,MATCH(F$1,대상!$1:$1,0)-1,FALSE),"")</f>
        <v>0</v>
      </c>
      <c r="G185" s="3">
        <f>IFERROR(VLOOKUP($A185,집계!$B:$AD,MATCH(G$1,집계!$2:$2,0)-1,FALSE),"")</f>
        <v>5</v>
      </c>
      <c r="H185" s="3">
        <f>IFERROR(VLOOKUP($A185,집계!$B:$AD,MATCH(H$1,집계!$2:$2,0)-1,FALSE),"")</f>
        <v>64</v>
      </c>
      <c r="I185" s="3">
        <f>IFERROR(VLOOKUP($A185,집계!$B:$AD,MATCH(I$1,집계!$2:$2,0)-1,FALSE),"")</f>
        <v>65</v>
      </c>
      <c r="J185" s="3">
        <f>IFERROR(VLOOKUP($A185,집계!$B:$AD,MATCH(J$1,집계!$2:$2,0)-1,FALSE),"")</f>
        <v>72</v>
      </c>
      <c r="K185" s="3">
        <f>IFERROR(VLOOKUP($A185,집계!$B:$AD,MATCH(K$1,집계!$2:$2,0)-1,FALSE),"")</f>
        <v>69</v>
      </c>
      <c r="L185" s="3">
        <f>IFERROR(VLOOKUP($A185,집계!$B:$AD,MATCH(L$1,집계!$2:$2,0)-1,FALSE),"")</f>
        <v>69</v>
      </c>
      <c r="M185" s="16">
        <f>IFERROR(VLOOKUP($A185,집계!$B:$AD,MATCH(M$1,집계!$2:$2,0)-1,FALSE),"")</f>
        <v>67.666666666666671</v>
      </c>
      <c r="N185" s="16">
        <f>IFERROR(VLOOKUP($A185,집계!$B:$AD,MATCH(N$1,집계!$2:$2,0)-1,FALSE),"")</f>
        <v>0</v>
      </c>
      <c r="O185" s="16">
        <f>IFERROR(VLOOKUP($A185,집계!$B:$AD,MATCH(O$1,집계!$2:$2,0)-1,FALSE),"")</f>
        <v>67.666666666666671</v>
      </c>
      <c r="P185" s="31" t="str">
        <f>IFERROR(VLOOKUP($A185,집계!$B:$AD,MATCH(P$1,집계!$2:$2,0)-1,FALSE),"")</f>
        <v/>
      </c>
    </row>
    <row r="186" spans="1:16" ht="17.100000000000001" customHeight="1" x14ac:dyDescent="0.35">
      <c r="A186" s="2">
        <v>20426692</v>
      </c>
      <c r="B186" s="4">
        <f>IFERROR(VLOOKUP($A186,집계!$B:$AD,MATCH(B$1,집계!$2:$2,0)-1,FALSE),"")</f>
        <v>60</v>
      </c>
      <c r="C186" s="4" t="str">
        <f>IFERROR(VLOOKUP($A186,집계!$B:$AD,MATCH(C$1,집계!$2:$2,0)-1,FALSE),"")</f>
        <v>권재현</v>
      </c>
      <c r="D186" s="4">
        <f>IFERROR(VLOOKUP($A186,집계!$B:$AD,MATCH(D$1,집계!$2:$2,0)-1,FALSE),"")</f>
        <v>20426692</v>
      </c>
      <c r="E186" s="4" t="str">
        <f>IFERROR(VLOOKUP($A186,집계!$B:$AD,MATCH(E$1,집계!$2:$2,0)-1,FALSE),"")</f>
        <v>초고온 반도체 세정용 도전성 발열체 승온 방식 기반 싱글 세정 챔버</v>
      </c>
      <c r="F186" s="31">
        <f>IFERROR(VLOOKUP($A186,대상!$B:$AD,MATCH(F$1,대상!$1:$1,0)-1,FALSE),"")</f>
        <v>0</v>
      </c>
      <c r="G186" s="3">
        <f>IFERROR(VLOOKUP($A186,집계!$B:$AD,MATCH(G$1,집계!$2:$2,0)-1,FALSE),"")</f>
        <v>5</v>
      </c>
      <c r="H186" s="3">
        <f>IFERROR(VLOOKUP($A186,집계!$B:$AD,MATCH(H$1,집계!$2:$2,0)-1,FALSE),"")</f>
        <v>63</v>
      </c>
      <c r="I186" s="3">
        <f>IFERROR(VLOOKUP($A186,집계!$B:$AD,MATCH(I$1,집계!$2:$2,0)-1,FALSE),"")</f>
        <v>79</v>
      </c>
      <c r="J186" s="3">
        <f>IFERROR(VLOOKUP($A186,집계!$B:$AD,MATCH(J$1,집계!$2:$2,0)-1,FALSE),"")</f>
        <v>80</v>
      </c>
      <c r="K186" s="3">
        <f>IFERROR(VLOOKUP($A186,집계!$B:$AD,MATCH(K$1,집계!$2:$2,0)-1,FALSE),"")</f>
        <v>79</v>
      </c>
      <c r="L186" s="3">
        <f>IFERROR(VLOOKUP($A186,집계!$B:$AD,MATCH(L$1,집계!$2:$2,0)-1,FALSE),"")</f>
        <v>86</v>
      </c>
      <c r="M186" s="16">
        <f>IFERROR(VLOOKUP($A186,집계!$B:$AD,MATCH(M$1,집계!$2:$2,0)-1,FALSE),"")</f>
        <v>79.333333333333329</v>
      </c>
      <c r="N186" s="16">
        <f>IFERROR(VLOOKUP($A186,집계!$B:$AD,MATCH(N$1,집계!$2:$2,0)-1,FALSE),"")</f>
        <v>0</v>
      </c>
      <c r="O186" s="16">
        <f>IFERROR(VLOOKUP($A186,집계!$B:$AD,MATCH(O$1,집계!$2:$2,0)-1,FALSE),"")</f>
        <v>79.333333333333329</v>
      </c>
      <c r="P186" s="31" t="str">
        <f>IFERROR(VLOOKUP($A186,집계!$B:$AD,MATCH(P$1,집계!$2:$2,0)-1,FALSE),"")</f>
        <v/>
      </c>
    </row>
    <row r="187" spans="1:16" ht="17.100000000000001" customHeight="1" x14ac:dyDescent="0.35">
      <c r="A187" s="2">
        <v>20426856</v>
      </c>
      <c r="B187" s="4">
        <f>IFERROR(VLOOKUP($A187,집계!$B:$AD,MATCH(B$1,집계!$2:$2,0)-1,FALSE),"")</f>
        <v>14</v>
      </c>
      <c r="C187" s="4" t="str">
        <f>IFERROR(VLOOKUP($A187,집계!$B:$AD,MATCH(C$1,집계!$2:$2,0)-1,FALSE),"")</f>
        <v>홍윤택</v>
      </c>
      <c r="D187" s="4">
        <f>IFERROR(VLOOKUP($A187,집계!$B:$AD,MATCH(D$1,집계!$2:$2,0)-1,FALSE),"")</f>
        <v>20426856</v>
      </c>
      <c r="E187" s="4" t="str">
        <f>IFERROR(VLOOKUP($A187,집계!$B:$AD,MATCH(E$1,집계!$2:$2,0)-1,FALSE),"")</f>
        <v>재난, 난민, 개발도상국 대량 보급을 위한 DIY 조립형 ‘웨이비룸 쉘터’ 개발</v>
      </c>
      <c r="F187" s="31">
        <f>IFERROR(VLOOKUP($A187,대상!$B:$AD,MATCH(F$1,대상!$1:$1,0)-1,FALSE),"")</f>
        <v>0</v>
      </c>
      <c r="G187" s="3">
        <f>IFERROR(VLOOKUP($A187,집계!$B:$AD,MATCH(G$1,집계!$2:$2,0)-1,FALSE),"")</f>
        <v>5</v>
      </c>
      <c r="H187" s="3">
        <f>IFERROR(VLOOKUP($A187,집계!$B:$AD,MATCH(H$1,집계!$2:$2,0)-1,FALSE),"")</f>
        <v>75</v>
      </c>
      <c r="I187" s="3">
        <f>IFERROR(VLOOKUP($A187,집계!$B:$AD,MATCH(I$1,집계!$2:$2,0)-1,FALSE),"")</f>
        <v>85</v>
      </c>
      <c r="J187" s="3">
        <f>IFERROR(VLOOKUP($A187,집계!$B:$AD,MATCH(J$1,집계!$2:$2,0)-1,FALSE),"")</f>
        <v>88</v>
      </c>
      <c r="K187" s="3">
        <f>IFERROR(VLOOKUP($A187,집계!$B:$AD,MATCH(K$1,집계!$2:$2,0)-1,FALSE),"")</f>
        <v>89</v>
      </c>
      <c r="L187" s="3">
        <f>IFERROR(VLOOKUP($A187,집계!$B:$AD,MATCH(L$1,집계!$2:$2,0)-1,FALSE),"")</f>
        <v>89</v>
      </c>
      <c r="M187" s="16">
        <f>IFERROR(VLOOKUP($A187,집계!$B:$AD,MATCH(M$1,집계!$2:$2,0)-1,FALSE),"")</f>
        <v>87.333333333333329</v>
      </c>
      <c r="N187" s="16">
        <f>IFERROR(VLOOKUP($A187,집계!$B:$AD,MATCH(N$1,집계!$2:$2,0)-1,FALSE),"")</f>
        <v>0</v>
      </c>
      <c r="O187" s="16">
        <f>IFERROR(VLOOKUP($A187,집계!$B:$AD,MATCH(O$1,집계!$2:$2,0)-1,FALSE),"")</f>
        <v>87.333333333333329</v>
      </c>
      <c r="P187" s="31" t="str">
        <f>IFERROR(VLOOKUP($A187,집계!$B:$AD,MATCH(P$1,집계!$2:$2,0)-1,FALSE),"")</f>
        <v/>
      </c>
    </row>
    <row r="188" spans="1:16" ht="17.100000000000001" customHeight="1" x14ac:dyDescent="0.35">
      <c r="A188" s="2">
        <v>20427636</v>
      </c>
      <c r="B188" s="4">
        <f>IFERROR(VLOOKUP($A188,집계!$B:$AD,MATCH(B$1,집계!$2:$2,0)-1,FALSE),"")</f>
        <v>126</v>
      </c>
      <c r="C188" s="4" t="str">
        <f>IFERROR(VLOOKUP($A188,집계!$B:$AD,MATCH(C$1,집계!$2:$2,0)-1,FALSE),"")</f>
        <v>박창신</v>
      </c>
      <c r="D188" s="4">
        <f>IFERROR(VLOOKUP($A188,집계!$B:$AD,MATCH(D$1,집계!$2:$2,0)-1,FALSE),"")</f>
        <v>20427636</v>
      </c>
      <c r="E188" s="4" t="str">
        <f>IFERROR(VLOOKUP($A188,집계!$B:$AD,MATCH(E$1,집계!$2:$2,0)-1,FALSE),"")</f>
        <v>다층 코팅 기술을 적용한 색상형 친환경 코르크 바닥재 상용화 개발</v>
      </c>
      <c r="F188" s="31">
        <f>IFERROR(VLOOKUP($A188,대상!$B:$AD,MATCH(F$1,대상!$1:$1,0)-1,FALSE),"")</f>
        <v>0</v>
      </c>
      <c r="G188" s="3">
        <f>IFERROR(VLOOKUP($A188,집계!$B:$AD,MATCH(G$1,집계!$2:$2,0)-1,FALSE),"")</f>
        <v>5</v>
      </c>
      <c r="H188" s="3">
        <f>IFERROR(VLOOKUP($A188,집계!$B:$AD,MATCH(H$1,집계!$2:$2,0)-1,FALSE),"")</f>
        <v>65</v>
      </c>
      <c r="I188" s="3">
        <f>IFERROR(VLOOKUP($A188,집계!$B:$AD,MATCH(I$1,집계!$2:$2,0)-1,FALSE),"")</f>
        <v>73</v>
      </c>
      <c r="J188" s="3">
        <f>IFERROR(VLOOKUP($A188,집계!$B:$AD,MATCH(J$1,집계!$2:$2,0)-1,FALSE),"")</f>
        <v>69</v>
      </c>
      <c r="K188" s="3">
        <f>IFERROR(VLOOKUP($A188,집계!$B:$AD,MATCH(K$1,집계!$2:$2,0)-1,FALSE),"")</f>
        <v>79</v>
      </c>
      <c r="L188" s="3">
        <f>IFERROR(VLOOKUP($A188,집계!$B:$AD,MATCH(L$1,집계!$2:$2,0)-1,FALSE),"")</f>
        <v>79</v>
      </c>
      <c r="M188" s="16">
        <f>IFERROR(VLOOKUP($A188,집계!$B:$AD,MATCH(M$1,집계!$2:$2,0)-1,FALSE),"")</f>
        <v>73.666666666666671</v>
      </c>
      <c r="N188" s="16">
        <f>IFERROR(VLOOKUP($A188,집계!$B:$AD,MATCH(N$1,집계!$2:$2,0)-1,FALSE),"")</f>
        <v>0</v>
      </c>
      <c r="O188" s="16">
        <f>IFERROR(VLOOKUP($A188,집계!$B:$AD,MATCH(O$1,집계!$2:$2,0)-1,FALSE),"")</f>
        <v>73.666666666666671</v>
      </c>
      <c r="P188" s="31" t="str">
        <f>IFERROR(VLOOKUP($A188,집계!$B:$AD,MATCH(P$1,집계!$2:$2,0)-1,FALSE),"")</f>
        <v/>
      </c>
    </row>
    <row r="189" spans="1:16" ht="17.100000000000001" customHeight="1" x14ac:dyDescent="0.35">
      <c r="A189" s="2">
        <v>20428624</v>
      </c>
      <c r="B189" s="4">
        <f>IFERROR(VLOOKUP($A189,집계!$B:$AD,MATCH(B$1,집계!$2:$2,0)-1,FALSE),"")</f>
        <v>91</v>
      </c>
      <c r="C189" s="4" t="str">
        <f>IFERROR(VLOOKUP($A189,집계!$B:$AD,MATCH(C$1,집계!$2:$2,0)-1,FALSE),"")</f>
        <v>임광혁</v>
      </c>
      <c r="D189" s="4">
        <f>IFERROR(VLOOKUP($A189,집계!$B:$AD,MATCH(D$1,집계!$2:$2,0)-1,FALSE),"")</f>
        <v>20428624</v>
      </c>
      <c r="E189" s="4" t="str">
        <f>IFERROR(VLOOKUP($A189,집계!$B:$AD,MATCH(E$1,집계!$2:$2,0)-1,FALSE),"")</f>
        <v>AI 기반 3D/360도 스마트 제품 촬영 시스템</v>
      </c>
      <c r="F189" s="31">
        <f>IFERROR(VLOOKUP($A189,대상!$B:$AD,MATCH(F$1,대상!$1:$1,0)-1,FALSE),"")</f>
        <v>0</v>
      </c>
      <c r="G189" s="3">
        <f>IFERROR(VLOOKUP($A189,집계!$B:$AD,MATCH(G$1,집계!$2:$2,0)-1,FALSE),"")</f>
        <v>5</v>
      </c>
      <c r="H189" s="3">
        <f>IFERROR(VLOOKUP($A189,집계!$B:$AD,MATCH(H$1,집계!$2:$2,0)-1,FALSE),"")</f>
        <v>62</v>
      </c>
      <c r="I189" s="3">
        <f>IFERROR(VLOOKUP($A189,집계!$B:$AD,MATCH(I$1,집계!$2:$2,0)-1,FALSE),"")</f>
        <v>66</v>
      </c>
      <c r="J189" s="3">
        <f>IFERROR(VLOOKUP($A189,집계!$B:$AD,MATCH(J$1,집계!$2:$2,0)-1,FALSE),"")</f>
        <v>88</v>
      </c>
      <c r="K189" s="3">
        <f>IFERROR(VLOOKUP($A189,집계!$B:$AD,MATCH(K$1,집계!$2:$2,0)-1,FALSE),"")</f>
        <v>79</v>
      </c>
      <c r="L189" s="3">
        <f>IFERROR(VLOOKUP($A189,집계!$B:$AD,MATCH(L$1,집계!$2:$2,0)-1,FALSE),"")</f>
        <v>85</v>
      </c>
      <c r="M189" s="16">
        <f>IFERROR(VLOOKUP($A189,집계!$B:$AD,MATCH(M$1,집계!$2:$2,0)-1,FALSE),"")</f>
        <v>76.666666666666671</v>
      </c>
      <c r="N189" s="16">
        <f>IFERROR(VLOOKUP($A189,집계!$B:$AD,MATCH(N$1,집계!$2:$2,0)-1,FALSE),"")</f>
        <v>0</v>
      </c>
      <c r="O189" s="16">
        <f>IFERROR(VLOOKUP($A189,집계!$B:$AD,MATCH(O$1,집계!$2:$2,0)-1,FALSE),"")</f>
        <v>76.666666666666671</v>
      </c>
      <c r="P189" s="31" t="str">
        <f>IFERROR(VLOOKUP($A189,집계!$B:$AD,MATCH(P$1,집계!$2:$2,0)-1,FALSE),"")</f>
        <v/>
      </c>
    </row>
    <row r="190" spans="1:16" ht="17.100000000000001" customHeight="1" x14ac:dyDescent="0.35">
      <c r="A190" s="2">
        <v>20430168</v>
      </c>
      <c r="B190" s="4">
        <f>IFERROR(VLOOKUP($A190,집계!$B:$AD,MATCH(B$1,집계!$2:$2,0)-1,FALSE),"")</f>
        <v>155</v>
      </c>
      <c r="C190" s="4" t="str">
        <f>IFERROR(VLOOKUP($A190,집계!$B:$AD,MATCH(C$1,집계!$2:$2,0)-1,FALSE),"")</f>
        <v>김영철</v>
      </c>
      <c r="D190" s="4">
        <f>IFERROR(VLOOKUP($A190,집계!$B:$AD,MATCH(D$1,집계!$2:$2,0)-1,FALSE),"")</f>
        <v>20430168</v>
      </c>
      <c r="E190" s="4" t="str">
        <f>IFERROR(VLOOKUP($A190,집계!$B:$AD,MATCH(E$1,집계!$2:$2,0)-1,FALSE),"")</f>
        <v>범용 지그 시스템 기술 적용으로 복잡한 형상물 고정이 가능한  자동화 수직형 범용 지그 개발</v>
      </c>
      <c r="F190" s="31">
        <f>IFERROR(VLOOKUP($A190,대상!$B:$AD,MATCH(F$1,대상!$1:$1,0)-1,FALSE),"")</f>
        <v>0</v>
      </c>
      <c r="G190" s="3">
        <f>IFERROR(VLOOKUP($A190,집계!$B:$AD,MATCH(G$1,집계!$2:$2,0)-1,FALSE),"")</f>
        <v>5</v>
      </c>
      <c r="H190" s="3">
        <f>IFERROR(VLOOKUP($A190,집계!$B:$AD,MATCH(H$1,집계!$2:$2,0)-1,FALSE),"")</f>
        <v>67</v>
      </c>
      <c r="I190" s="3">
        <f>IFERROR(VLOOKUP($A190,집계!$B:$AD,MATCH(I$1,집계!$2:$2,0)-1,FALSE),"")</f>
        <v>71</v>
      </c>
      <c r="J190" s="3">
        <f>IFERROR(VLOOKUP($A190,집계!$B:$AD,MATCH(J$1,집계!$2:$2,0)-1,FALSE),"")</f>
        <v>68</v>
      </c>
      <c r="K190" s="3">
        <f>IFERROR(VLOOKUP($A190,집계!$B:$AD,MATCH(K$1,집계!$2:$2,0)-1,FALSE),"")</f>
        <v>79</v>
      </c>
      <c r="L190" s="3">
        <f>IFERROR(VLOOKUP($A190,집계!$B:$AD,MATCH(L$1,집계!$2:$2,0)-1,FALSE),"")</f>
        <v>75</v>
      </c>
      <c r="M190" s="16">
        <f>IFERROR(VLOOKUP($A190,집계!$B:$AD,MATCH(M$1,집계!$2:$2,0)-1,FALSE),"")</f>
        <v>71.333333333333329</v>
      </c>
      <c r="N190" s="16">
        <f>IFERROR(VLOOKUP($A190,집계!$B:$AD,MATCH(N$1,집계!$2:$2,0)-1,FALSE),"")</f>
        <v>0</v>
      </c>
      <c r="O190" s="16">
        <f>IFERROR(VLOOKUP($A190,집계!$B:$AD,MATCH(O$1,집계!$2:$2,0)-1,FALSE),"")</f>
        <v>71.333333333333329</v>
      </c>
      <c r="P190" s="31" t="str">
        <f>IFERROR(VLOOKUP($A190,집계!$B:$AD,MATCH(P$1,집계!$2:$2,0)-1,FALSE),"")</f>
        <v/>
      </c>
    </row>
    <row r="191" spans="1:16" ht="17.100000000000001" customHeight="1" x14ac:dyDescent="0.35">
      <c r="A191" s="2">
        <v>20430856</v>
      </c>
      <c r="B191" s="4">
        <f>IFERROR(VLOOKUP($A191,집계!$B:$AD,MATCH(B$1,집계!$2:$2,0)-1,FALSE),"")</f>
        <v>176</v>
      </c>
      <c r="C191" s="4" t="str">
        <f>IFERROR(VLOOKUP($A191,집계!$B:$AD,MATCH(C$1,집계!$2:$2,0)-1,FALSE),"")</f>
        <v>김승중</v>
      </c>
      <c r="D191" s="4">
        <f>IFERROR(VLOOKUP($A191,집계!$B:$AD,MATCH(D$1,집계!$2:$2,0)-1,FALSE),"")</f>
        <v>20430856</v>
      </c>
      <c r="E191" s="4" t="str">
        <f>IFERROR(VLOOKUP($A191,집계!$B:$AD,MATCH(E$1,집계!$2:$2,0)-1,FALSE),"")</f>
        <v>모디모빌리티</v>
      </c>
      <c r="F191" s="31">
        <f>IFERROR(VLOOKUP($A191,대상!$B:$AD,MATCH(F$1,대상!$1:$1,0)-1,FALSE),"")</f>
        <v>0</v>
      </c>
      <c r="G191" s="3">
        <f>IFERROR(VLOOKUP($A191,집계!$B:$AD,MATCH(G$1,집계!$2:$2,0)-1,FALSE),"")</f>
        <v>5</v>
      </c>
      <c r="H191" s="3">
        <f>IFERROR(VLOOKUP($A191,집계!$B:$AD,MATCH(H$1,집계!$2:$2,0)-1,FALSE),"")</f>
        <v>63</v>
      </c>
      <c r="I191" s="3">
        <f>IFERROR(VLOOKUP($A191,집계!$B:$AD,MATCH(I$1,집계!$2:$2,0)-1,FALSE),"")</f>
        <v>68</v>
      </c>
      <c r="J191" s="3">
        <f>IFERROR(VLOOKUP($A191,집계!$B:$AD,MATCH(J$1,집계!$2:$2,0)-1,FALSE),"")</f>
        <v>77</v>
      </c>
      <c r="K191" s="3">
        <f>IFERROR(VLOOKUP($A191,집계!$B:$AD,MATCH(K$1,집계!$2:$2,0)-1,FALSE),"")</f>
        <v>69</v>
      </c>
      <c r="L191" s="3">
        <f>IFERROR(VLOOKUP($A191,집계!$B:$AD,MATCH(L$1,집계!$2:$2,0)-1,FALSE),"")</f>
        <v>68</v>
      </c>
      <c r="M191" s="16">
        <f>IFERROR(VLOOKUP($A191,집계!$B:$AD,MATCH(M$1,집계!$2:$2,0)-1,FALSE),"")</f>
        <v>68.333333333333329</v>
      </c>
      <c r="N191" s="16">
        <f>IFERROR(VLOOKUP($A191,집계!$B:$AD,MATCH(N$1,집계!$2:$2,0)-1,FALSE),"")</f>
        <v>0</v>
      </c>
      <c r="O191" s="16">
        <f>IFERROR(VLOOKUP($A191,집계!$B:$AD,MATCH(O$1,집계!$2:$2,0)-1,FALSE),"")</f>
        <v>68.333333333333329</v>
      </c>
      <c r="P191" s="31" t="str">
        <f>IFERROR(VLOOKUP($A191,집계!$B:$AD,MATCH(P$1,집계!$2:$2,0)-1,FALSE),"")</f>
        <v/>
      </c>
    </row>
    <row r="192" spans="1:16" ht="17.100000000000001" customHeight="1" x14ac:dyDescent="0.35">
      <c r="A192" s="2">
        <v>20431631</v>
      </c>
      <c r="B192" s="4">
        <f>IFERROR(VLOOKUP($A192,집계!$B:$AD,MATCH(B$1,집계!$2:$2,0)-1,FALSE),"")</f>
        <v>139</v>
      </c>
      <c r="C192" s="4" t="str">
        <f>IFERROR(VLOOKUP($A192,집계!$B:$AD,MATCH(C$1,집계!$2:$2,0)-1,FALSE),"")</f>
        <v>김성혁</v>
      </c>
      <c r="D192" s="4">
        <f>IFERROR(VLOOKUP($A192,집계!$B:$AD,MATCH(D$1,집계!$2:$2,0)-1,FALSE),"")</f>
        <v>20431631</v>
      </c>
      <c r="E192" s="4" t="str">
        <f>IFERROR(VLOOKUP($A192,집계!$B:$AD,MATCH(E$1,집계!$2:$2,0)-1,FALSE),"")</f>
        <v>쪼임이시니어</v>
      </c>
      <c r="F192" s="31">
        <f>IFERROR(VLOOKUP($A192,대상!$B:$AD,MATCH(F$1,대상!$1:$1,0)-1,FALSE),"")</f>
        <v>0</v>
      </c>
      <c r="G192" s="3">
        <f>IFERROR(VLOOKUP($A192,집계!$B:$AD,MATCH(G$1,집계!$2:$2,0)-1,FALSE),"")</f>
        <v>5</v>
      </c>
      <c r="H192" s="3">
        <f>IFERROR(VLOOKUP($A192,집계!$B:$AD,MATCH(H$1,집계!$2:$2,0)-1,FALSE),"")</f>
        <v>61</v>
      </c>
      <c r="I192" s="3">
        <f>IFERROR(VLOOKUP($A192,집계!$B:$AD,MATCH(I$1,집계!$2:$2,0)-1,FALSE),"")</f>
        <v>68</v>
      </c>
      <c r="J192" s="3">
        <f>IFERROR(VLOOKUP($A192,집계!$B:$AD,MATCH(J$1,집계!$2:$2,0)-1,FALSE),"")</f>
        <v>81</v>
      </c>
      <c r="K192" s="3">
        <f>IFERROR(VLOOKUP($A192,집계!$B:$AD,MATCH(K$1,집계!$2:$2,0)-1,FALSE),"")</f>
        <v>79</v>
      </c>
      <c r="L192" s="3">
        <f>IFERROR(VLOOKUP($A192,집계!$B:$AD,MATCH(L$1,집계!$2:$2,0)-1,FALSE),"")</f>
        <v>71</v>
      </c>
      <c r="M192" s="16">
        <f>IFERROR(VLOOKUP($A192,집계!$B:$AD,MATCH(M$1,집계!$2:$2,0)-1,FALSE),"")</f>
        <v>72.666666666666671</v>
      </c>
      <c r="N192" s="16">
        <f>IFERROR(VLOOKUP($A192,집계!$B:$AD,MATCH(N$1,집계!$2:$2,0)-1,FALSE),"")</f>
        <v>0</v>
      </c>
      <c r="O192" s="16">
        <f>IFERROR(VLOOKUP($A192,집계!$B:$AD,MATCH(O$1,집계!$2:$2,0)-1,FALSE),"")</f>
        <v>72.666666666666671</v>
      </c>
      <c r="P192" s="31" t="str">
        <f>IFERROR(VLOOKUP($A192,집계!$B:$AD,MATCH(P$1,집계!$2:$2,0)-1,FALSE),"")</f>
        <v/>
      </c>
    </row>
    <row r="193" spans="1:16" ht="17.100000000000001" customHeight="1" x14ac:dyDescent="0.35">
      <c r="A193" s="2">
        <v>20432207</v>
      </c>
      <c r="B193" s="4">
        <f>IFERROR(VLOOKUP($A193,집계!$B:$AD,MATCH(B$1,집계!$2:$2,0)-1,FALSE),"")</f>
        <v>78</v>
      </c>
      <c r="C193" s="4" t="str">
        <f>IFERROR(VLOOKUP($A193,집계!$B:$AD,MATCH(C$1,집계!$2:$2,0)-1,FALSE),"")</f>
        <v>이재진</v>
      </c>
      <c r="D193" s="4">
        <f>IFERROR(VLOOKUP($A193,집계!$B:$AD,MATCH(D$1,집계!$2:$2,0)-1,FALSE),"")</f>
        <v>20432207</v>
      </c>
      <c r="E193" s="4" t="str">
        <f>IFERROR(VLOOKUP($A193,집계!$B:$AD,MATCH(E$1,집계!$2:$2,0)-1,FALSE),"")</f>
        <v>AI 객체인식 기술이 적용된 실시간 위험 감지형 스마트 보안 반사경</v>
      </c>
      <c r="F193" s="31">
        <f>IFERROR(VLOOKUP($A193,대상!$B:$AD,MATCH(F$1,대상!$1:$1,0)-1,FALSE),"")</f>
        <v>0</v>
      </c>
      <c r="G193" s="3">
        <f>IFERROR(VLOOKUP($A193,집계!$B:$AD,MATCH(G$1,집계!$2:$2,0)-1,FALSE),"")</f>
        <v>5</v>
      </c>
      <c r="H193" s="3">
        <f>IFERROR(VLOOKUP($A193,집계!$B:$AD,MATCH(H$1,집계!$2:$2,0)-1,FALSE),"")</f>
        <v>61</v>
      </c>
      <c r="I193" s="3">
        <f>IFERROR(VLOOKUP($A193,집계!$B:$AD,MATCH(I$1,집계!$2:$2,0)-1,FALSE),"")</f>
        <v>72</v>
      </c>
      <c r="J193" s="3">
        <f>IFERROR(VLOOKUP($A193,집계!$B:$AD,MATCH(J$1,집계!$2:$2,0)-1,FALSE),"")</f>
        <v>81</v>
      </c>
      <c r="K193" s="3">
        <f>IFERROR(VLOOKUP($A193,집계!$B:$AD,MATCH(K$1,집계!$2:$2,0)-1,FALSE),"")</f>
        <v>79</v>
      </c>
      <c r="L193" s="3">
        <f>IFERROR(VLOOKUP($A193,집계!$B:$AD,MATCH(L$1,집계!$2:$2,0)-1,FALSE),"")</f>
        <v>89</v>
      </c>
      <c r="M193" s="16">
        <f>IFERROR(VLOOKUP($A193,집계!$B:$AD,MATCH(M$1,집계!$2:$2,0)-1,FALSE),"")</f>
        <v>77.333333333333329</v>
      </c>
      <c r="N193" s="16">
        <f>IFERROR(VLOOKUP($A193,집계!$B:$AD,MATCH(N$1,집계!$2:$2,0)-1,FALSE),"")</f>
        <v>0</v>
      </c>
      <c r="O193" s="16">
        <f>IFERROR(VLOOKUP($A193,집계!$B:$AD,MATCH(O$1,집계!$2:$2,0)-1,FALSE),"")</f>
        <v>77.333333333333329</v>
      </c>
      <c r="P193" s="31" t="str">
        <f>IFERROR(VLOOKUP($A193,집계!$B:$AD,MATCH(P$1,집계!$2:$2,0)-1,FALSE),"")</f>
        <v/>
      </c>
    </row>
    <row r="194" spans="1:16" ht="17.100000000000001" customHeight="1" x14ac:dyDescent="0.35">
      <c r="A194" s="2">
        <v>20416208</v>
      </c>
      <c r="B194" s="4">
        <f>IFERROR(VLOOKUP($A194,집계!$B:$AD,MATCH(B$1,집계!$2:$2,0)-1,FALSE),"")</f>
        <v>9</v>
      </c>
      <c r="C194" s="4" t="str">
        <f>IFERROR(VLOOKUP($A194,집계!$B:$AD,MATCH(C$1,집계!$2:$2,0)-1,FALSE),"")</f>
        <v>이동욱</v>
      </c>
      <c r="D194" s="4">
        <f>IFERROR(VLOOKUP($A194,집계!$B:$AD,MATCH(D$1,집계!$2:$2,0)-1,FALSE),"")</f>
        <v>20416208</v>
      </c>
      <c r="E194" s="4" t="str">
        <f>IFERROR(VLOOKUP($A194,집계!$B:$AD,MATCH(E$1,집계!$2:$2,0)-1,FALSE),"")</f>
        <v>파우더 도금 기술을 활용한 시스템 반도체 테스트 소켓용 고내구성 팔라듐 표면처리 기술 및 저가 파우더 개발</v>
      </c>
      <c r="F194" s="31">
        <f>IFERROR(VLOOKUP($A194,대상!$B:$AD,MATCH(F$1,대상!$1:$1,0)-1,FALSE),"")</f>
        <v>0</v>
      </c>
      <c r="G194" s="3">
        <f>IFERROR(VLOOKUP($A194,집계!$B:$AD,MATCH(G$1,집계!$2:$2,0)-1,FALSE),"")</f>
        <v>5</v>
      </c>
      <c r="H194" s="3">
        <f>IFERROR(VLOOKUP($A194,집계!$B:$AD,MATCH(H$1,집계!$2:$2,0)-1,FALSE),"")</f>
        <v>93</v>
      </c>
      <c r="I194" s="3">
        <f>IFERROR(VLOOKUP($A194,집계!$B:$AD,MATCH(I$1,집계!$2:$2,0)-1,FALSE),"")</f>
        <v>98</v>
      </c>
      <c r="J194" s="3">
        <f>IFERROR(VLOOKUP($A194,집계!$B:$AD,MATCH(J$1,집계!$2:$2,0)-1,FALSE),"")</f>
        <v>92</v>
      </c>
      <c r="K194" s="3">
        <f>IFERROR(VLOOKUP($A194,집계!$B:$AD,MATCH(K$1,집계!$2:$2,0)-1,FALSE),"")</f>
        <v>92</v>
      </c>
      <c r="L194" s="3">
        <f>IFERROR(VLOOKUP($A194,집계!$B:$AD,MATCH(L$1,집계!$2:$2,0)-1,FALSE),"")</f>
        <v>91</v>
      </c>
      <c r="M194" s="16">
        <f>IFERROR(VLOOKUP($A194,집계!$B:$AD,MATCH(M$1,집계!$2:$2,0)-1,FALSE),"")</f>
        <v>92.333333333333329</v>
      </c>
      <c r="N194" s="16">
        <f>IFERROR(VLOOKUP($A194,집계!$B:$AD,MATCH(N$1,집계!$2:$2,0)-1,FALSE),"")</f>
        <v>0</v>
      </c>
      <c r="O194" s="16">
        <f>IFERROR(VLOOKUP($A194,집계!$B:$AD,MATCH(O$1,집계!$2:$2,0)-1,FALSE),"")</f>
        <v>92.333333333333329</v>
      </c>
      <c r="P194" s="31" t="str">
        <f>IFERROR(VLOOKUP($A194,집계!$B:$AD,MATCH(P$1,집계!$2:$2,0)-1,FALSE),"")</f>
        <v/>
      </c>
    </row>
    <row r="195" spans="1:16" ht="17.100000000000001" customHeight="1" x14ac:dyDescent="0.35">
      <c r="A195" s="2">
        <v>20427629</v>
      </c>
      <c r="B195" s="4">
        <f>IFERROR(VLOOKUP($A195,집계!$B:$AD,MATCH(B$1,집계!$2:$2,0)-1,FALSE),"")</f>
        <v>131</v>
      </c>
      <c r="C195" s="4" t="str">
        <f>IFERROR(VLOOKUP($A195,집계!$B:$AD,MATCH(C$1,집계!$2:$2,0)-1,FALSE),"")</f>
        <v>김재령</v>
      </c>
      <c r="D195" s="4">
        <f>IFERROR(VLOOKUP($A195,집계!$B:$AD,MATCH(D$1,집계!$2:$2,0)-1,FALSE),"")</f>
        <v>20427629</v>
      </c>
      <c r="E195" s="4" t="str">
        <f>IFERROR(VLOOKUP($A195,집계!$B:$AD,MATCH(E$1,집계!$2:$2,0)-1,FALSE),"")</f>
        <v>AI 를 활용한 가정용 수냉식 스마트팜</v>
      </c>
      <c r="F195" s="31">
        <f>IFERROR(VLOOKUP($A195,대상!$B:$AD,MATCH(F$1,대상!$1:$1,0)-1,FALSE),"")</f>
        <v>0</v>
      </c>
      <c r="G195" s="3">
        <f>IFERROR(VLOOKUP($A195,집계!$B:$AD,MATCH(G$1,집계!$2:$2,0)-1,FALSE),"")</f>
        <v>5</v>
      </c>
      <c r="H195" s="3">
        <f>IFERROR(VLOOKUP($A195,집계!$B:$AD,MATCH(H$1,집계!$2:$2,0)-1,FALSE),"")</f>
        <v>61</v>
      </c>
      <c r="I195" s="3">
        <f>IFERROR(VLOOKUP($A195,집계!$B:$AD,MATCH(I$1,집계!$2:$2,0)-1,FALSE),"")</f>
        <v>71</v>
      </c>
      <c r="J195" s="3">
        <f>IFERROR(VLOOKUP($A195,집계!$B:$AD,MATCH(J$1,집계!$2:$2,0)-1,FALSE),"")</f>
        <v>77</v>
      </c>
      <c r="K195" s="3">
        <f>IFERROR(VLOOKUP($A195,집계!$B:$AD,MATCH(K$1,집계!$2:$2,0)-1,FALSE),"")</f>
        <v>78</v>
      </c>
      <c r="L195" s="3">
        <f>IFERROR(VLOOKUP($A195,집계!$B:$AD,MATCH(L$1,집계!$2:$2,0)-1,FALSE),"")</f>
        <v>72</v>
      </c>
      <c r="M195" s="16">
        <f>IFERROR(VLOOKUP($A195,집계!$B:$AD,MATCH(M$1,집계!$2:$2,0)-1,FALSE),"")</f>
        <v>73.333333333333329</v>
      </c>
      <c r="N195" s="16">
        <f>IFERROR(VLOOKUP($A195,집계!$B:$AD,MATCH(N$1,집계!$2:$2,0)-1,FALSE),"")</f>
        <v>0</v>
      </c>
      <c r="O195" s="16">
        <f>IFERROR(VLOOKUP($A195,집계!$B:$AD,MATCH(O$1,집계!$2:$2,0)-1,FALSE),"")</f>
        <v>73.333333333333329</v>
      </c>
      <c r="P195" s="31" t="str">
        <f>IFERROR(VLOOKUP($A195,집계!$B:$AD,MATCH(P$1,집계!$2:$2,0)-1,FALSE),"")</f>
        <v/>
      </c>
    </row>
    <row r="196" spans="1:16" ht="17.100000000000001" customHeight="1" x14ac:dyDescent="0.35">
      <c r="A196" s="2">
        <v>20428674</v>
      </c>
      <c r="B196" s="4">
        <f>IFERROR(VLOOKUP($A196,집계!$B:$AD,MATCH(B$1,집계!$2:$2,0)-1,FALSE),"")</f>
        <v>2</v>
      </c>
      <c r="C196" s="4" t="str">
        <f>IFERROR(VLOOKUP($A196,집계!$B:$AD,MATCH(C$1,집계!$2:$2,0)-1,FALSE),"")</f>
        <v>박성준</v>
      </c>
      <c r="D196" s="4">
        <f>IFERROR(VLOOKUP($A196,집계!$B:$AD,MATCH(D$1,집계!$2:$2,0)-1,FALSE),"")</f>
        <v>20428674</v>
      </c>
      <c r="E196" s="4" t="str">
        <f>IFERROR(VLOOKUP($A196,집계!$B:$AD,MATCH(E$1,집계!$2:$2,0)-1,FALSE),"")</f>
        <v>AI 데이터센터 고발열 대응을 위한 액체냉각용 고방열 냉각유체 개발 및 사업화</v>
      </c>
      <c r="F196" s="31">
        <f>IFERROR(VLOOKUP($A196,대상!$B:$AD,MATCH(F$1,대상!$1:$1,0)-1,FALSE),"")</f>
        <v>0</v>
      </c>
      <c r="G196" s="3">
        <f>IFERROR(VLOOKUP($A196,집계!$B:$AD,MATCH(G$1,집계!$2:$2,0)-1,FALSE),"")</f>
        <v>5</v>
      </c>
      <c r="H196" s="3">
        <f>IFERROR(VLOOKUP($A196,집계!$B:$AD,MATCH(H$1,집계!$2:$2,0)-1,FALSE),"")</f>
        <v>97</v>
      </c>
      <c r="I196" s="3">
        <f>IFERROR(VLOOKUP($A196,집계!$B:$AD,MATCH(I$1,집계!$2:$2,0)-1,FALSE),"")</f>
        <v>97</v>
      </c>
      <c r="J196" s="3">
        <f>IFERROR(VLOOKUP($A196,집계!$B:$AD,MATCH(J$1,집계!$2:$2,0)-1,FALSE),"")</f>
        <v>97</v>
      </c>
      <c r="K196" s="3">
        <f>IFERROR(VLOOKUP($A196,집계!$B:$AD,MATCH(K$1,집계!$2:$2,0)-1,FALSE),"")</f>
        <v>97</v>
      </c>
      <c r="L196" s="3">
        <f>IFERROR(VLOOKUP($A196,집계!$B:$AD,MATCH(L$1,집계!$2:$2,0)-1,FALSE),"")</f>
        <v>97</v>
      </c>
      <c r="M196" s="16">
        <f>IFERROR(VLOOKUP($A196,집계!$B:$AD,MATCH(M$1,집계!$2:$2,0)-1,FALSE),"")</f>
        <v>97</v>
      </c>
      <c r="N196" s="16">
        <f>IFERROR(VLOOKUP($A196,집계!$B:$AD,MATCH(N$1,집계!$2:$2,0)-1,FALSE),"")</f>
        <v>0</v>
      </c>
      <c r="O196" s="16">
        <f>IFERROR(VLOOKUP($A196,집계!$B:$AD,MATCH(O$1,집계!$2:$2,0)-1,FALSE),"")</f>
        <v>97</v>
      </c>
      <c r="P196" s="31" t="str">
        <f>IFERROR(VLOOKUP($A196,집계!$B:$AD,MATCH(P$1,집계!$2:$2,0)-1,FALSE),"")</f>
        <v/>
      </c>
    </row>
    <row r="197" spans="1:16" ht="17.100000000000001" customHeight="1" x14ac:dyDescent="0.35">
      <c r="A197" s="2">
        <v>20407972</v>
      </c>
      <c r="B197" s="4" t="str">
        <f>IFERROR(VLOOKUP($A197,집계!$B:$AD,MATCH(B$1,집계!$2:$2,0)-1,FALSE),"")</f>
        <v/>
      </c>
      <c r="C197" s="4" t="str">
        <f>IFERROR(VLOOKUP($A197,집계!$B:$AD,MATCH(C$1,집계!$2:$2,0)-1,FALSE),"")</f>
        <v/>
      </c>
      <c r="D197" s="4" t="str">
        <f>IFERROR(VLOOKUP($A197,집계!$B:$AD,MATCH(D$1,집계!$2:$2,0)-1,FALSE),"")</f>
        <v/>
      </c>
      <c r="E197" s="4" t="str">
        <f>IFERROR(VLOOKUP($A197,집계!$B:$AD,MATCH(E$1,집계!$2:$2,0)-1,FALSE),"")</f>
        <v/>
      </c>
      <c r="F197" s="31">
        <f>IFERROR(VLOOKUP($A197,대상!$B:$AD,MATCH(F$1,대상!$1:$1,0)-1,FALSE),"")</f>
        <v>0</v>
      </c>
      <c r="G197" s="3" t="str">
        <f>IFERROR(VLOOKUP($A197,집계!$B:$AD,MATCH(G$1,집계!$2:$2,0)-1,FALSE),"")</f>
        <v/>
      </c>
      <c r="H197" s="3" t="str">
        <f>IFERROR(VLOOKUP($A197,집계!$B:$AD,MATCH(H$1,집계!$2:$2,0)-1,FALSE),"")</f>
        <v/>
      </c>
      <c r="I197" s="3" t="str">
        <f>IFERROR(VLOOKUP($A197,집계!$B:$AD,MATCH(I$1,집계!$2:$2,0)-1,FALSE),"")</f>
        <v/>
      </c>
      <c r="J197" s="3" t="str">
        <f>IFERROR(VLOOKUP($A197,집계!$B:$AD,MATCH(J$1,집계!$2:$2,0)-1,FALSE),"")</f>
        <v/>
      </c>
      <c r="K197" s="3" t="str">
        <f>IFERROR(VLOOKUP($A197,집계!$B:$AD,MATCH(K$1,집계!$2:$2,0)-1,FALSE),"")</f>
        <v/>
      </c>
      <c r="L197" s="3" t="str">
        <f>IFERROR(VLOOKUP($A197,집계!$B:$AD,MATCH(L$1,집계!$2:$2,0)-1,FALSE),"")</f>
        <v/>
      </c>
      <c r="M197" s="16" t="str">
        <f>IFERROR(VLOOKUP($A197,집계!$B:$AD,MATCH(M$1,집계!$2:$2,0)-1,FALSE),"")</f>
        <v/>
      </c>
      <c r="N197" s="16" t="str">
        <f>IFERROR(VLOOKUP($A197,집계!$B:$AD,MATCH(N$1,집계!$2:$2,0)-1,FALSE),"")</f>
        <v/>
      </c>
      <c r="O197" s="16" t="str">
        <f>IFERROR(VLOOKUP($A197,집계!$B:$AD,MATCH(O$1,집계!$2:$2,0)-1,FALSE),"")</f>
        <v/>
      </c>
      <c r="P197" s="31" t="str">
        <f>IFERROR(VLOOKUP($A197,집계!$B:$AD,MATCH(P$1,집계!$2:$2,0)-1,FALSE),"")</f>
        <v/>
      </c>
    </row>
    <row r="198" spans="1:16" ht="17.100000000000001" customHeight="1" x14ac:dyDescent="0.35">
      <c r="A198" s="2">
        <v>20407993</v>
      </c>
      <c r="B198" s="4" t="str">
        <f>IFERROR(VLOOKUP($A198,집계!$B:$AD,MATCH(B$1,집계!$2:$2,0)-1,FALSE),"")</f>
        <v/>
      </c>
      <c r="C198" s="4" t="str">
        <f>IFERROR(VLOOKUP($A198,집계!$B:$AD,MATCH(C$1,집계!$2:$2,0)-1,FALSE),"")</f>
        <v/>
      </c>
      <c r="D198" s="4" t="str">
        <f>IFERROR(VLOOKUP($A198,집계!$B:$AD,MATCH(D$1,집계!$2:$2,0)-1,FALSE),"")</f>
        <v/>
      </c>
      <c r="E198" s="4" t="str">
        <f>IFERROR(VLOOKUP($A198,집계!$B:$AD,MATCH(E$1,집계!$2:$2,0)-1,FALSE),"")</f>
        <v/>
      </c>
      <c r="F198" s="31">
        <f>IFERROR(VLOOKUP($A198,대상!$B:$AD,MATCH(F$1,대상!$1:$1,0)-1,FALSE),"")</f>
        <v>0</v>
      </c>
      <c r="G198" s="3" t="str">
        <f>IFERROR(VLOOKUP($A198,집계!$B:$AD,MATCH(G$1,집계!$2:$2,0)-1,FALSE),"")</f>
        <v/>
      </c>
      <c r="H198" s="3" t="str">
        <f>IFERROR(VLOOKUP($A198,집계!$B:$AD,MATCH(H$1,집계!$2:$2,0)-1,FALSE),"")</f>
        <v/>
      </c>
      <c r="I198" s="3" t="str">
        <f>IFERROR(VLOOKUP($A198,집계!$B:$AD,MATCH(I$1,집계!$2:$2,0)-1,FALSE),"")</f>
        <v/>
      </c>
      <c r="J198" s="3" t="str">
        <f>IFERROR(VLOOKUP($A198,집계!$B:$AD,MATCH(J$1,집계!$2:$2,0)-1,FALSE),"")</f>
        <v/>
      </c>
      <c r="K198" s="3" t="str">
        <f>IFERROR(VLOOKUP($A198,집계!$B:$AD,MATCH(K$1,집계!$2:$2,0)-1,FALSE),"")</f>
        <v/>
      </c>
      <c r="L198" s="3" t="str">
        <f>IFERROR(VLOOKUP($A198,집계!$B:$AD,MATCH(L$1,집계!$2:$2,0)-1,FALSE),"")</f>
        <v/>
      </c>
      <c r="M198" s="16" t="str">
        <f>IFERROR(VLOOKUP($A198,집계!$B:$AD,MATCH(M$1,집계!$2:$2,0)-1,FALSE),"")</f>
        <v/>
      </c>
      <c r="N198" s="16" t="str">
        <f>IFERROR(VLOOKUP($A198,집계!$B:$AD,MATCH(N$1,집계!$2:$2,0)-1,FALSE),"")</f>
        <v/>
      </c>
      <c r="O198" s="16" t="str">
        <f>IFERROR(VLOOKUP($A198,집계!$B:$AD,MATCH(O$1,집계!$2:$2,0)-1,FALSE),"")</f>
        <v/>
      </c>
      <c r="P198" s="31" t="str">
        <f>IFERROR(VLOOKUP($A198,집계!$B:$AD,MATCH(P$1,집계!$2:$2,0)-1,FALSE),"")</f>
        <v/>
      </c>
    </row>
    <row r="199" spans="1:16" ht="17.100000000000001" customHeight="1" x14ac:dyDescent="0.35">
      <c r="A199" s="2">
        <v>20408027</v>
      </c>
      <c r="B199" s="4" t="str">
        <f>IFERROR(VLOOKUP($A199,집계!$B:$AD,MATCH(B$1,집계!$2:$2,0)-1,FALSE),"")</f>
        <v/>
      </c>
      <c r="C199" s="4" t="str">
        <f>IFERROR(VLOOKUP($A199,집계!$B:$AD,MATCH(C$1,집계!$2:$2,0)-1,FALSE),"")</f>
        <v/>
      </c>
      <c r="D199" s="4" t="str">
        <f>IFERROR(VLOOKUP($A199,집계!$B:$AD,MATCH(D$1,집계!$2:$2,0)-1,FALSE),"")</f>
        <v/>
      </c>
      <c r="E199" s="4" t="str">
        <f>IFERROR(VLOOKUP($A199,집계!$B:$AD,MATCH(E$1,집계!$2:$2,0)-1,FALSE),"")</f>
        <v/>
      </c>
      <c r="F199" s="31" t="str">
        <f>IFERROR(VLOOKUP($A199,대상!$B:$AD,MATCH(F$1,대상!$1:$1,0)-1,FALSE),"")</f>
        <v>요건탈락</v>
      </c>
      <c r="G199" s="3" t="str">
        <f>IFERROR(VLOOKUP($A199,집계!$B:$AD,MATCH(G$1,집계!$2:$2,0)-1,FALSE),"")</f>
        <v/>
      </c>
      <c r="H199" s="3" t="str">
        <f>IFERROR(VLOOKUP($A199,집계!$B:$AD,MATCH(H$1,집계!$2:$2,0)-1,FALSE),"")</f>
        <v/>
      </c>
      <c r="I199" s="3" t="str">
        <f>IFERROR(VLOOKUP($A199,집계!$B:$AD,MATCH(I$1,집계!$2:$2,0)-1,FALSE),"")</f>
        <v/>
      </c>
      <c r="J199" s="3" t="str">
        <f>IFERROR(VLOOKUP($A199,집계!$B:$AD,MATCH(J$1,집계!$2:$2,0)-1,FALSE),"")</f>
        <v/>
      </c>
      <c r="K199" s="3" t="str">
        <f>IFERROR(VLOOKUP($A199,집계!$B:$AD,MATCH(K$1,집계!$2:$2,0)-1,FALSE),"")</f>
        <v/>
      </c>
      <c r="L199" s="3" t="str">
        <f>IFERROR(VLOOKUP($A199,집계!$B:$AD,MATCH(L$1,집계!$2:$2,0)-1,FALSE),"")</f>
        <v/>
      </c>
      <c r="M199" s="16" t="str">
        <f>IFERROR(VLOOKUP($A199,집계!$B:$AD,MATCH(M$1,집계!$2:$2,0)-1,FALSE),"")</f>
        <v/>
      </c>
      <c r="N199" s="16" t="str">
        <f>IFERROR(VLOOKUP($A199,집계!$B:$AD,MATCH(N$1,집계!$2:$2,0)-1,FALSE),"")</f>
        <v/>
      </c>
      <c r="O199" s="16" t="str">
        <f>IFERROR(VLOOKUP($A199,집계!$B:$AD,MATCH(O$1,집계!$2:$2,0)-1,FALSE),"")</f>
        <v/>
      </c>
      <c r="P199" s="31" t="str">
        <f>IFERROR(VLOOKUP($A199,집계!$B:$AD,MATCH(P$1,집계!$2:$2,0)-1,FALSE),"")</f>
        <v/>
      </c>
    </row>
    <row r="200" spans="1:16" ht="17.100000000000001" customHeight="1" x14ac:dyDescent="0.35">
      <c r="A200" s="2">
        <v>20408062</v>
      </c>
      <c r="B200" s="4" t="str">
        <f>IFERROR(VLOOKUP($A200,집계!$B:$AD,MATCH(B$1,집계!$2:$2,0)-1,FALSE),"")</f>
        <v/>
      </c>
      <c r="C200" s="4" t="str">
        <f>IFERROR(VLOOKUP($A200,집계!$B:$AD,MATCH(C$1,집계!$2:$2,0)-1,FALSE),"")</f>
        <v/>
      </c>
      <c r="D200" s="4" t="str">
        <f>IFERROR(VLOOKUP($A200,집계!$B:$AD,MATCH(D$1,집계!$2:$2,0)-1,FALSE),"")</f>
        <v/>
      </c>
      <c r="E200" s="4" t="str">
        <f>IFERROR(VLOOKUP($A200,집계!$B:$AD,MATCH(E$1,집계!$2:$2,0)-1,FALSE),"")</f>
        <v/>
      </c>
      <c r="F200" s="31">
        <f>IFERROR(VLOOKUP($A200,대상!$B:$AD,MATCH(F$1,대상!$1:$1,0)-1,FALSE),"")</f>
        <v>0</v>
      </c>
      <c r="G200" s="3" t="str">
        <f>IFERROR(VLOOKUP($A200,집계!$B:$AD,MATCH(G$1,집계!$2:$2,0)-1,FALSE),"")</f>
        <v/>
      </c>
      <c r="H200" s="3" t="str">
        <f>IFERROR(VLOOKUP($A200,집계!$B:$AD,MATCH(H$1,집계!$2:$2,0)-1,FALSE),"")</f>
        <v/>
      </c>
      <c r="I200" s="3" t="str">
        <f>IFERROR(VLOOKUP($A200,집계!$B:$AD,MATCH(I$1,집계!$2:$2,0)-1,FALSE),"")</f>
        <v/>
      </c>
      <c r="J200" s="3" t="str">
        <f>IFERROR(VLOOKUP($A200,집계!$B:$AD,MATCH(J$1,집계!$2:$2,0)-1,FALSE),"")</f>
        <v/>
      </c>
      <c r="K200" s="3" t="str">
        <f>IFERROR(VLOOKUP($A200,집계!$B:$AD,MATCH(K$1,집계!$2:$2,0)-1,FALSE),"")</f>
        <v/>
      </c>
      <c r="L200" s="3" t="str">
        <f>IFERROR(VLOOKUP($A200,집계!$B:$AD,MATCH(L$1,집계!$2:$2,0)-1,FALSE),"")</f>
        <v/>
      </c>
      <c r="M200" s="16" t="str">
        <f>IFERROR(VLOOKUP($A200,집계!$B:$AD,MATCH(M$1,집계!$2:$2,0)-1,FALSE),"")</f>
        <v/>
      </c>
      <c r="N200" s="16" t="str">
        <f>IFERROR(VLOOKUP($A200,집계!$B:$AD,MATCH(N$1,집계!$2:$2,0)-1,FALSE),"")</f>
        <v/>
      </c>
      <c r="O200" s="16" t="str">
        <f>IFERROR(VLOOKUP($A200,집계!$B:$AD,MATCH(O$1,집계!$2:$2,0)-1,FALSE),"")</f>
        <v/>
      </c>
      <c r="P200" s="31" t="str">
        <f>IFERROR(VLOOKUP($A200,집계!$B:$AD,MATCH(P$1,집계!$2:$2,0)-1,FALSE),"")</f>
        <v/>
      </c>
    </row>
    <row r="201" spans="1:16" ht="17.100000000000001" customHeight="1" x14ac:dyDescent="0.35">
      <c r="A201" s="2">
        <v>20408072</v>
      </c>
      <c r="B201" s="4" t="str">
        <f>IFERROR(VLOOKUP($A201,집계!$B:$AD,MATCH(B$1,집계!$2:$2,0)-1,FALSE),"")</f>
        <v/>
      </c>
      <c r="C201" s="4" t="str">
        <f>IFERROR(VLOOKUP($A201,집계!$B:$AD,MATCH(C$1,집계!$2:$2,0)-1,FALSE),"")</f>
        <v/>
      </c>
      <c r="D201" s="4" t="str">
        <f>IFERROR(VLOOKUP($A201,집계!$B:$AD,MATCH(D$1,집계!$2:$2,0)-1,FALSE),"")</f>
        <v/>
      </c>
      <c r="E201" s="4" t="str">
        <f>IFERROR(VLOOKUP($A201,집계!$B:$AD,MATCH(E$1,집계!$2:$2,0)-1,FALSE),"")</f>
        <v/>
      </c>
      <c r="F201" s="31">
        <f>IFERROR(VLOOKUP($A201,대상!$B:$AD,MATCH(F$1,대상!$1:$1,0)-1,FALSE),"")</f>
        <v>0</v>
      </c>
      <c r="G201" s="3" t="str">
        <f>IFERROR(VLOOKUP($A201,집계!$B:$AD,MATCH(G$1,집계!$2:$2,0)-1,FALSE),"")</f>
        <v/>
      </c>
      <c r="H201" s="3" t="str">
        <f>IFERROR(VLOOKUP($A201,집계!$B:$AD,MATCH(H$1,집계!$2:$2,0)-1,FALSE),"")</f>
        <v/>
      </c>
      <c r="I201" s="3" t="str">
        <f>IFERROR(VLOOKUP($A201,집계!$B:$AD,MATCH(I$1,집계!$2:$2,0)-1,FALSE),"")</f>
        <v/>
      </c>
      <c r="J201" s="3" t="str">
        <f>IFERROR(VLOOKUP($A201,집계!$B:$AD,MATCH(J$1,집계!$2:$2,0)-1,FALSE),"")</f>
        <v/>
      </c>
      <c r="K201" s="3" t="str">
        <f>IFERROR(VLOOKUP($A201,집계!$B:$AD,MATCH(K$1,집계!$2:$2,0)-1,FALSE),"")</f>
        <v/>
      </c>
      <c r="L201" s="3" t="str">
        <f>IFERROR(VLOOKUP($A201,집계!$B:$AD,MATCH(L$1,집계!$2:$2,0)-1,FALSE),"")</f>
        <v/>
      </c>
      <c r="M201" s="16" t="str">
        <f>IFERROR(VLOOKUP($A201,집계!$B:$AD,MATCH(M$1,집계!$2:$2,0)-1,FALSE),"")</f>
        <v/>
      </c>
      <c r="N201" s="16" t="str">
        <f>IFERROR(VLOOKUP($A201,집계!$B:$AD,MATCH(N$1,집계!$2:$2,0)-1,FALSE),"")</f>
        <v/>
      </c>
      <c r="O201" s="16" t="str">
        <f>IFERROR(VLOOKUP($A201,집계!$B:$AD,MATCH(O$1,집계!$2:$2,0)-1,FALSE),"")</f>
        <v/>
      </c>
      <c r="P201" s="31" t="str">
        <f>IFERROR(VLOOKUP($A201,집계!$B:$AD,MATCH(P$1,집계!$2:$2,0)-1,FALSE),"")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E84031-EF68-40B1-A36C-2677CE561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2026-04-08T05:07:18Z</dcterms:modified>
</cp:coreProperties>
</file>